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917" activeTab="0"/>
  </bookViews>
  <sheets>
    <sheet name="下関市・長門市" sheetId="1" r:id="rId1"/>
    <sheet name="宇部市・山陽小野田市・防府市・萩市" sheetId="2" r:id="rId2"/>
    <sheet name="山口市・阿武郡・美祢市（美祢郡）" sheetId="3" r:id="rId3"/>
    <sheet name="周南市・下松市・熊毛郡・光市" sheetId="4" r:id="rId4"/>
    <sheet name="柳井市・大島郡・岩国市（玖珂郡）" sheetId="5" r:id="rId5"/>
    <sheet name="市郡集計表" sheetId="6" r:id="rId6"/>
    <sheet name="Sheet1" sheetId="7" r:id="rId7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'山口市・阿武郡・美祢市（美祢郡）'!$A$1:$S$98</definedName>
    <definedName name="_xlnm.Print_Area" localSheetId="3">'周南市・下松市・熊毛郡・光市'!$A$1:$S$87</definedName>
    <definedName name="_xlnm.Print_Area" localSheetId="4">'柳井市・大島郡・岩国市（玖珂郡）'!$A$1:$S$76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  <author>user010@城戸 武広</author>
  </authors>
  <commentList>
    <comment ref="A82" authorId="0">
      <text>
        <r>
          <rPr>
            <b/>
            <sz val="9"/>
            <rFont val="ＭＳ Ｐゴシック"/>
            <family val="3"/>
          </rPr>
          <t>R6.4
廃店　長門へ統合</t>
        </r>
      </text>
    </comment>
    <comment ref="A83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b/>
            <sz val="9"/>
            <rFont val="ＭＳ Ｐゴシック"/>
            <family val="3"/>
          </rPr>
          <t>R4.11.15
日経新聞の合売分を
朝日・下関西部、新椋野へ移管
R6.4
向洋を統合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b/>
            <sz val="9"/>
            <rFont val="ＭＳ Ｐゴシック"/>
            <family val="3"/>
          </rPr>
          <t>Ｒ3.11
読売長門の一部を吸収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2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
Ｒ2.9
下関東部の一部を
吸収
Ｒ4.11.15
毎日・上田中より日経新聞を移譲</t>
        </r>
      </text>
    </comment>
    <comment ref="J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R3.11
彦島より分割</t>
        </r>
        <r>
          <rPr>
            <sz val="9"/>
            <rFont val="ＭＳ Ｐゴシック"/>
            <family val="3"/>
          </rPr>
          <t xml:space="preserve">
</t>
        </r>
      </text>
    </comment>
    <comment ref="J25" authorId="2">
      <text>
        <r>
          <rPr>
            <b/>
            <sz val="10"/>
            <rFont val="ＭＳ Ｐゴシック"/>
            <family val="3"/>
          </rPr>
          <t>R5.12
吉見を分割</t>
        </r>
      </text>
    </comment>
    <comment ref="A77" authorId="3">
      <text>
        <r>
          <rPr>
            <b/>
            <sz val="9"/>
            <rFont val="ＭＳ Ｐゴシック"/>
            <family val="3"/>
          </rPr>
          <t>R6.4
伊上を統合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
R3.11
朝日　彦島の一部を吸収、田の首地区を姫ノ水へ譲渡</t>
        </r>
      </text>
    </comment>
    <comment ref="G57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
R2.7～
読売新聞　豊北西へ120枚譲渡
毎日新聞川棚・朝日新聞豊浦の一部を統合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
Ｒ3.11
読売長門の一部を吸収
R5.10
読売　黄波戸を統合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59" authorId="0">
      <text>
        <r>
          <rPr>
            <b/>
            <sz val="9"/>
            <rFont val="ＭＳ Ｐゴシック"/>
            <family val="3"/>
          </rPr>
          <t>Ｒ1.11
毎日新聞　滝部を統合（290部）
R2.7～
読売新聞　豊北・豊北西を統合
R5.10
栗野（合）を統合</t>
        </r>
      </text>
    </comment>
    <comment ref="A56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G58" authorId="0">
      <text>
        <r>
          <rPr>
            <b/>
            <sz val="9"/>
            <rFont val="ＭＳ Ｐゴシック"/>
            <family val="3"/>
          </rPr>
          <t>R2.7～
朝日新聞　豊北へ一部（100枚）譲渡
読売　川棚より120部
移譲。
朝日　豊浦・毎日　矢玉を統合</t>
        </r>
      </text>
    </comment>
    <comment ref="G56" authorId="0">
      <text>
        <r>
          <rPr>
            <b/>
            <sz val="9"/>
            <rFont val="ＭＳ Ｐゴシック"/>
            <family val="3"/>
          </rPr>
          <t>Ｒ2.7～
朝日　豊浦より一部
（510部）統合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Ｒ2.4～
読売新聞　小月を統合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Ｒ2.7～
読売新聞　仙崎を統合</t>
        </r>
      </text>
    </comment>
    <comment ref="A15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9"/>
            <rFont val="ＭＳ Ｐゴシック"/>
            <family val="3"/>
          </rPr>
          <t>Ｒ2.9
下関東部の一部を
吸収
Ｒ4.11.15
毎日・上田中より日経新聞を移譲</t>
        </r>
      </text>
    </comment>
    <comment ref="D11" authorId="1">
      <text>
        <r>
          <rPr>
            <sz val="9"/>
            <rFont val="ＭＳ Ｐゴシック"/>
            <family val="3"/>
          </rPr>
          <t>Ｈ２４．５より、一の宮を吸収
Ｒ2.7～
読売新聞　新下関を統合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2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J10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J11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G32" authorId="0">
      <text>
        <r>
          <rPr>
            <b/>
            <sz val="9"/>
            <rFont val="ＭＳ Ｐゴシック"/>
            <family val="3"/>
          </rPr>
          <t>R3.11
朝日　彦島の一部を吸収、田の首地区を彦島より吸収</t>
        </r>
      </text>
    </comment>
    <comment ref="J33" authorId="2">
      <text>
        <r>
          <rPr>
            <b/>
            <sz val="9"/>
            <rFont val="ＭＳ Ｐゴシック"/>
            <family val="3"/>
          </rPr>
          <t xml:space="preserve">Ｈ２７．１１より
彦島中央を吸収して
西山より店名変更
R3.11
姫ノ水を分割
</t>
        </r>
      </text>
    </comment>
    <comment ref="A43" authorId="0">
      <text>
        <r>
          <rPr>
            <b/>
            <sz val="9"/>
            <rFont val="ＭＳ Ｐゴシック"/>
            <family val="3"/>
          </rPr>
          <t>Ｒ4.7
朝日新聞　厚狭より10部を統合</t>
        </r>
      </text>
    </comment>
    <comment ref="A27" authorId="0">
      <text>
        <r>
          <rPr>
            <b/>
            <sz val="9"/>
            <rFont val="ＭＳ Ｐゴシック"/>
            <family val="3"/>
          </rPr>
          <t>R5.3
吉母を統合
Ｒ5.4
黒井より室津エリアを統合</t>
        </r>
      </text>
    </comment>
    <comment ref="A57" authorId="0">
      <text>
        <r>
          <rPr>
            <b/>
            <sz val="9"/>
            <rFont val="ＭＳ Ｐゴシック"/>
            <family val="3"/>
          </rPr>
          <t>R5.3
室津を統合
Ｒ5.4
室井エリアを吉見へ譲渡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Ｒ5.4
合売店　毎日新聞扱いへ変更</t>
        </r>
      </text>
    </comment>
    <comment ref="G10" authorId="0">
      <text>
        <r>
          <rPr>
            <b/>
            <sz val="9"/>
            <rFont val="ＭＳ Ｐゴシック"/>
            <family val="3"/>
          </rPr>
          <t>R5.6
一の宮より820部　統合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Ｒ5.6
一の宮より店名変更
川中790枚を統合
エリア一部820枚を
下関東部へ</t>
        </r>
      </text>
    </comment>
    <comment ref="J61" authorId="4">
      <text>
        <r>
          <rPr>
            <b/>
            <sz val="9"/>
            <rFont val="MS P ゴシック"/>
            <family val="3"/>
          </rPr>
          <t>R5.10
栗野を統合</t>
        </r>
      </text>
    </comment>
    <comment ref="D26" authorId="0">
      <text>
        <r>
          <rPr>
            <b/>
            <sz val="9"/>
            <rFont val="ＭＳ Ｐゴシック"/>
            <family val="3"/>
          </rPr>
          <t>R5.12
新店
安岡より分割</t>
        </r>
      </text>
    </comment>
    <comment ref="J26" authorId="0">
      <text>
        <r>
          <rPr>
            <b/>
            <sz val="9"/>
            <rFont val="ＭＳ Ｐゴシック"/>
            <family val="3"/>
          </rPr>
          <t>R5.12
新店
安岡より分割</t>
        </r>
      </text>
    </comment>
    <comment ref="D25" authorId="2">
      <text>
        <r>
          <rPr>
            <b/>
            <sz val="10"/>
            <rFont val="ＭＳ Ｐゴシック"/>
            <family val="3"/>
          </rPr>
          <t>R5.12
吉見を分割</t>
        </r>
      </text>
    </comment>
    <comment ref="A11" authorId="4">
      <text>
        <r>
          <rPr>
            <b/>
            <sz val="9"/>
            <rFont val="MS P ゴシック"/>
            <family val="3"/>
          </rPr>
          <t>R6.4
廃店　上田中へ統合</t>
        </r>
      </text>
    </comment>
    <comment ref="A66" authorId="4">
      <text>
        <r>
          <rPr>
            <b/>
            <sz val="9"/>
            <rFont val="MS P ゴシック"/>
            <family val="3"/>
          </rPr>
          <t>R5.10
廃店
豊北（朝日合）へ統合</t>
        </r>
      </text>
    </comment>
    <comment ref="J66" authorId="4">
      <text>
        <r>
          <rPr>
            <b/>
            <sz val="9"/>
            <rFont val="MS P ゴシック"/>
            <family val="3"/>
          </rPr>
          <t>R5.10
廃店
豊北へ統合</t>
        </r>
      </text>
    </comment>
    <comment ref="G86" authorId="4">
      <text>
        <r>
          <rPr>
            <b/>
            <sz val="9"/>
            <rFont val="MS P ゴシック"/>
            <family val="3"/>
          </rPr>
          <t>R5.10
廃店
朝日　古市へ統合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佐藤</author>
    <author>荒尾日出夫</author>
    <author>PC-222_k-fujisao</author>
    <author>user010@城戸 武広</author>
  </authors>
  <commentList>
    <comment ref="A9" authorId="0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1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8" authorId="0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74" authorId="0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0" authorId="1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5" authorId="0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0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0">
      <text>
        <r>
          <rPr>
            <b/>
            <sz val="9"/>
            <rFont val="ＭＳ Ｐゴシック"/>
            <family val="3"/>
          </rPr>
          <t>R5.11
右田を吸収</t>
        </r>
      </text>
    </comment>
    <comment ref="D57" authorId="0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6" authorId="0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
R2.10
一部毎日・産経取り扱い開始（毎日新聞　牟礼・富海から移譲）</t>
        </r>
      </text>
    </comment>
    <comment ref="J83" authorId="0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 xml:space="preserve">Ｈ２３．９より、小野田中央を吸収して、小野田南部から店名変更
H27.5より
小野田から店名変更
</t>
        </r>
        <r>
          <rPr>
            <b/>
            <sz val="9"/>
            <rFont val="ＭＳ Ｐゴシック"/>
            <family val="3"/>
          </rPr>
          <t>Ｒ3.5
中国新聞の合売分を朝日へ譲渡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0">
      <text>
        <r>
          <rPr>
            <b/>
            <sz val="9"/>
            <rFont val="ＭＳ Ｐゴシック"/>
            <family val="3"/>
          </rPr>
          <t>R6.4
毎日　厚南より一部エリアを統合　合売化</t>
        </r>
      </text>
    </comment>
    <comment ref="D14" authorId="0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Ｒ1.8.1～
毎日新聞　厚狭より日経新聞30部　移譲
Ｒ1.10
毎日　厚狭を統合
R4.7
廃店　読売　埴生・厚狭　毎日　吉田へ分割
</t>
        </r>
      </text>
    </comment>
    <comment ref="D37" authorId="2">
      <text>
        <r>
          <rPr>
            <sz val="9"/>
            <rFont val="ＭＳ Ｐゴシック"/>
            <family val="3"/>
          </rPr>
          <t xml:space="preserve">Ｈ２４．４より、竜王を吸収
</t>
        </r>
        <r>
          <rPr>
            <b/>
            <sz val="9"/>
            <rFont val="ＭＳ Ｐゴシック"/>
            <family val="3"/>
          </rPr>
          <t>Ｒ3.5
毎日新聞　小野田南部より中国新聞合売分を移譲</t>
        </r>
      </text>
    </comment>
    <comment ref="G56" authorId="2">
      <text>
        <r>
          <rPr>
            <b/>
            <sz val="9"/>
            <rFont val="ＭＳ Ｐゴシック"/>
            <family val="3"/>
          </rPr>
          <t>R5.3
防府西部へ160部移動
R5.6
三田尻田島より店名変更
中ノ関を統合
R5.7
防府西部へ一部エリアを移動</t>
        </r>
      </text>
    </comment>
    <comment ref="D58" authorId="0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59" authorId="1">
      <text>
        <r>
          <rPr>
            <b/>
            <sz val="9"/>
            <rFont val="ＭＳ Ｐゴシック"/>
            <family val="3"/>
          </rPr>
          <t>Ｒ5.2
毎日　右田より毎日新聞と産経を統合</t>
        </r>
        <r>
          <rPr>
            <sz val="9"/>
            <color indexed="14"/>
            <rFont val="ＭＳ Ｐゴシック"/>
            <family val="3"/>
          </rPr>
          <t xml:space="preserve">
</t>
        </r>
      </text>
    </comment>
    <comment ref="G57" authorId="0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0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J74" authorId="4">
      <text>
        <r>
          <rPr>
            <sz val="9"/>
            <rFont val="ＭＳ Ｐゴシック"/>
            <family val="3"/>
          </rPr>
          <t xml:space="preserve">Ｈ29.11～
川上を統合
</t>
        </r>
        <r>
          <rPr>
            <b/>
            <sz val="9"/>
            <rFont val="ＭＳ Ｐゴシック"/>
            <family val="3"/>
          </rPr>
          <t>R3.5
東萩（Ｙ）・明木（Ｙ）を
分割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Ｒ4.7
朝日新聞　厚狭より合売分含む５００部を統合</t>
        </r>
      </text>
    </comment>
    <comment ref="A77" authorId="0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D59" authorId="0">
      <text>
        <r>
          <rPr>
            <b/>
            <sz val="9"/>
            <rFont val="ＭＳ Ｐゴシック"/>
            <family val="3"/>
          </rPr>
          <t>Ｒ2.2
日経新聞40部を毎日新聞　大道販売店より変更
Ｒ3.11
毎日（産経）を統合</t>
        </r>
      </text>
    </comment>
    <comment ref="G85" authorId="0">
      <text>
        <r>
          <rPr>
            <b/>
            <sz val="9"/>
            <rFont val="ＭＳ Ｐゴシック"/>
            <family val="3"/>
          </rPr>
          <t>Ｒ2.7～
川上を吸収
Ｒ3.5
朝日　萩より一部エリアを統合（毎・中国・日経含む）</t>
        </r>
      </text>
    </comment>
    <comment ref="A55" authorId="0">
      <text>
        <r>
          <rPr>
            <b/>
            <sz val="9"/>
            <rFont val="ＭＳ Ｐゴシック"/>
            <family val="3"/>
          </rPr>
          <t>R2.10
朝日　防府東部へ
毎日新聞・産経新聞を譲渡</t>
        </r>
      </text>
    </comment>
    <comment ref="G14" authorId="0">
      <text>
        <r>
          <rPr>
            <b/>
            <sz val="9"/>
            <rFont val="ＭＳ Ｐゴシック"/>
            <family val="3"/>
          </rPr>
          <t>Ｒ2.7～
宇部西部・上宇部を統合して新店扱い
R2.8～
宇部西部・上宇部へ再度、分割
Ｒ3.2～
宇部西部・上宇部を統合して新店扱い</t>
        </r>
      </text>
    </comment>
    <comment ref="D74" authorId="0">
      <text>
        <r>
          <rPr>
            <b/>
            <sz val="9"/>
            <rFont val="ＭＳ Ｐゴシック"/>
            <family val="3"/>
          </rPr>
          <t>R3.5
読売　北萩・西萩を統合
一部　読売　東萩・明木へ移譲</t>
        </r>
      </text>
    </comment>
    <comment ref="G74" authorId="0">
      <text>
        <r>
          <rPr>
            <b/>
            <sz val="9"/>
            <rFont val="ＭＳ Ｐゴシック"/>
            <family val="3"/>
          </rPr>
          <t>Ｒ3.5
南萩を統合
朝日　萩より一部エリアを統合（毎・中国・日経含む）</t>
        </r>
      </text>
    </comment>
    <comment ref="J75" authorId="0">
      <text>
        <r>
          <rPr>
            <b/>
            <sz val="9"/>
            <rFont val="ＭＳ Ｐゴシック"/>
            <family val="3"/>
          </rPr>
          <t>Ｒ3.5
萩（Ａ）より分割して
新店</t>
        </r>
      </text>
    </comment>
    <comment ref="G17" authorId="0">
      <text>
        <r>
          <rPr>
            <b/>
            <sz val="9"/>
            <rFont val="ＭＳ Ｐゴシック"/>
            <family val="3"/>
          </rPr>
          <t>Ｒ4.2～
原を統合</t>
        </r>
      </text>
    </comment>
    <comment ref="G38" authorId="0">
      <text>
        <r>
          <rPr>
            <b/>
            <sz val="9"/>
            <rFont val="ＭＳ Ｐゴシック"/>
            <family val="3"/>
          </rPr>
          <t>Ｒ4.2
高千帆へ一部エリア譲渡</t>
        </r>
      </text>
    </comment>
    <comment ref="G39" authorId="0">
      <text>
        <r>
          <rPr>
            <b/>
            <sz val="9"/>
            <rFont val="ＭＳ Ｐゴシック"/>
            <family val="3"/>
          </rPr>
          <t>R4.2
小野田中央より
エリアを一部吸収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b/>
            <sz val="9"/>
            <rFont val="ＭＳ Ｐゴシック"/>
            <family val="3"/>
          </rPr>
          <t>Ｒ4.7
朝日新聞　厚狭より合売分含む１３９０部を統合</t>
        </r>
      </text>
    </comment>
    <comment ref="A59" authorId="0">
      <text>
        <r>
          <rPr>
            <b/>
            <sz val="9"/>
            <rFont val="ＭＳ Ｐゴシック"/>
            <family val="3"/>
          </rPr>
          <t>R5.2
読売　右田・小野へ
毎日・産経を移管</t>
        </r>
      </text>
    </comment>
    <comment ref="G54" authorId="0">
      <text>
        <r>
          <rPr>
            <b/>
            <sz val="9"/>
            <rFont val="ＭＳ Ｐゴシック"/>
            <family val="3"/>
          </rPr>
          <t>R5.3
三田尻田島より160部移動
R5.7
防府南部より一部エリアを統合</t>
        </r>
      </text>
    </comment>
    <comment ref="G82" authorId="0">
      <text>
        <r>
          <rPr>
            <b/>
            <sz val="9"/>
            <rFont val="ＭＳ Ｐゴシック"/>
            <family val="3"/>
          </rPr>
          <t>Ｒ5.7
宇田エリアを毎日新聞
宇田（阿武郡）へ譲渡</t>
        </r>
      </text>
    </comment>
    <comment ref="A16" authorId="0">
      <text>
        <r>
          <rPr>
            <b/>
            <sz val="9"/>
            <rFont val="ＭＳ Ｐゴシック"/>
            <family val="3"/>
          </rPr>
          <t>R6.4
一部エリアの毎日新聞を朝日　厚南へ譲渡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Ｒ3.6
読売　美祢より60部
移譲</t>
        </r>
      </text>
    </comment>
    <comment ref="J91" authorId="0">
      <text>
        <r>
          <rPr>
            <b/>
            <sz val="9"/>
            <rFont val="ＭＳ Ｐゴシック"/>
            <family val="3"/>
          </rPr>
          <t>Ｒ3.5
萩（Ａ）より分割して
新店</t>
        </r>
      </text>
    </comment>
    <comment ref="D65" authorId="5">
      <text>
        <r>
          <rPr>
            <b/>
            <sz val="9"/>
            <rFont val="MS P ゴシック"/>
            <family val="3"/>
          </rPr>
          <t>R5.11
廃店
防府中央へ統合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G44" authorId="0">
      <text>
        <r>
          <rPr>
            <b/>
            <sz val="9"/>
            <rFont val="ＭＳ Ｐゴシック"/>
            <family val="3"/>
          </rPr>
          <t>Ｒ4.9
二島地区の一部を秋穂へ
Ｒ4.10
朝日　嘉川より一部合売化</t>
        </r>
      </text>
    </comment>
    <comment ref="A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Ｒ4.10
読売　秋穂を統合（合売化）
Ｒ4.1
毎日　秋穂を統合（合売化）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9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2">
      <text>
        <r>
          <rPr>
            <b/>
            <sz val="9"/>
            <rFont val="ＭＳ Ｐゴシック"/>
            <family val="3"/>
          </rPr>
          <t>R6.4
廃店　朝日新聞
大内へ統合　合売化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2" authorId="2">
      <text>
        <r>
          <rPr>
            <b/>
            <sz val="9"/>
            <rFont val="ＭＳ Ｐゴシック"/>
            <family val="3"/>
          </rPr>
          <t xml:space="preserve">Ｒ2.8～
毎日新聞　大内南部より一部移譲（270部）
R6.4
毎日新聞　仁保を統合、合売化
</t>
        </r>
      </text>
    </comment>
    <comment ref="A52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A64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G74" authorId="0">
      <text>
        <r>
          <rPr>
            <b/>
            <sz val="9"/>
            <rFont val="ＭＳ Ｐゴシック"/>
            <family val="3"/>
          </rPr>
          <t>Ｒ2.6～
毎日新聞　美祢を統合（510部）
Ｒ2.6.10～
毎日新聞　美祢北より120部　移譲
Ｒ2.7～
朝日　美祢を統合
R2.10～
毎日　厚保・四郎ヶ原/読売　厚保Aを
統合
Ｒ3.6
毎日　万倉へ60部移管
（朝日・読売・毎日・日経合売分）</t>
        </r>
      </text>
    </comment>
    <comment ref="J74" authorId="0">
      <text>
        <r>
          <rPr>
            <b/>
            <sz val="9"/>
            <rFont val="ＭＳ Ｐゴシック"/>
            <family val="3"/>
          </rPr>
          <t>Ｒ2.6～
美祢北を分割
扱いセンター変更
Ｒ3.6
伊佐堀越を分割</t>
        </r>
      </text>
    </comment>
    <comment ref="J76" authorId="0">
      <text>
        <r>
          <rPr>
            <b/>
            <sz val="9"/>
            <rFont val="ＭＳ Ｐゴシック"/>
            <family val="3"/>
          </rPr>
          <t xml:space="preserve">Ｒ2.6～
新店　美祢より分割
（毎日新聞　美祢北と同じエリア）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Ｒ2.8～
大内南部より一部移譲（390部）</t>
        </r>
      </text>
    </comment>
    <comment ref="G35" authorId="0">
      <text>
        <r>
          <rPr>
            <b/>
            <sz val="9"/>
            <rFont val="ＭＳ Ｐゴシック"/>
            <family val="3"/>
          </rPr>
          <t>Ｒ2.12
毎日新聞　徳地へ統合
⇒再度単独店舗へ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Ｒ2.12
毎日新聞　島地・八坂・堀　朝日新聞　堀
を統合</t>
        </r>
      </text>
    </comment>
    <comment ref="J77" authorId="0">
      <text>
        <r>
          <rPr>
            <b/>
            <sz val="9"/>
            <rFont val="ＭＳ Ｐゴシック"/>
            <family val="3"/>
          </rPr>
          <t>Ｒ3.6
美祢より分割
新店</t>
        </r>
      </text>
    </comment>
    <comment ref="A74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A75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Ｒ2.6～
西分・重安・伊佐・堅田（毎日新聞）を統合、朝日　美祢より於福・重安エリアを統合
R2.6.10～
読売新聞　美祢へ120部エリア移動</t>
        </r>
      </text>
    </comment>
    <comment ref="G31" authorId="0">
      <text>
        <r>
          <rPr>
            <b/>
            <sz val="9"/>
            <rFont val="ＭＳ Ｐゴシック"/>
            <family val="3"/>
          </rPr>
          <t>R4.9
新山口西部より二島地区を統合
Ｒ4.10
廃店
朝日　秋穂へ統合</t>
        </r>
      </text>
    </comment>
    <comment ref="G21" authorId="0">
      <text>
        <r>
          <rPr>
            <b/>
            <sz val="9"/>
            <rFont val="ＭＳ Ｐゴシック"/>
            <family val="3"/>
          </rPr>
          <t>Ｒ4.10
朝日　嘉川より分割、新店</t>
        </r>
      </text>
    </comment>
    <comment ref="G11" authorId="0">
      <text>
        <r>
          <rPr>
            <b/>
            <sz val="9"/>
            <rFont val="ＭＳ Ｐゴシック"/>
            <family val="3"/>
          </rPr>
          <t>R4.11
平川の一部エリアを
統合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Ｒ4.11
エリアの一部を山口湯田へ譲渡</t>
        </r>
      </text>
    </comment>
    <comment ref="A76" authorId="0">
      <text>
        <r>
          <rPr>
            <b/>
            <sz val="9"/>
            <rFont val="ＭＳ Ｐゴシック"/>
            <family val="3"/>
          </rPr>
          <t>Ｒ3.6
万倉（宇部市）より分割　新店
R5.4
合売分　毎日扱いへ変更</t>
        </r>
      </text>
    </comment>
    <comment ref="A65" authorId="0">
      <text>
        <r>
          <rPr>
            <b/>
            <sz val="9"/>
            <rFont val="ＭＳ Ｐゴシック"/>
            <family val="3"/>
          </rPr>
          <t>R5.7
読売新聞　須佐（萩市）より宇田エリアを統合</t>
        </r>
      </text>
    </comment>
    <comment ref="A32" authorId="0">
      <text>
        <r>
          <rPr>
            <b/>
            <sz val="9"/>
            <rFont val="ＭＳ Ｐゴシック"/>
            <family val="3"/>
          </rPr>
          <t>Ｒ5.1
朝日　秋穂へ統合</t>
        </r>
      </text>
    </comment>
    <comment ref="D11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J75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79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8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8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8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78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D76" authorId="0">
      <text>
        <r>
          <rPr>
            <b/>
            <sz val="9"/>
            <rFont val="ＭＳ Ｐゴシック"/>
            <family val="3"/>
          </rPr>
          <t>Ｒ3.6
万倉（宇部市）より分割　新店
Ｒ5.4
合売店　毎日新聞扱いへ変更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PC-222_k-fujisao</author>
    <author>user010@城戸 武広</author>
  </authors>
  <commentList>
    <comment ref="D24" authorId="0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9" authorId="0">
      <text>
        <r>
          <rPr>
            <b/>
            <sz val="9"/>
            <color indexed="10"/>
            <rFont val="ＭＳ Ｐゴシック"/>
            <family val="3"/>
          </rPr>
          <t xml:space="preserve">Ｈ３０．１１～
CG新南陽東から１５０部吸収
</t>
        </r>
        <r>
          <rPr>
            <b/>
            <sz val="9"/>
            <rFont val="ＭＳ Ｐゴシック"/>
            <family val="3"/>
          </rPr>
          <t>Ｒ3.5
読売新聞徳山西より、日経合売分を移譲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D11" authorId="1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6" authorId="1">
      <text>
        <r>
          <rPr>
            <b/>
            <sz val="9"/>
            <rFont val="ＭＳ Ｐゴシック"/>
            <family val="3"/>
          </rPr>
          <t>Ｒ5.4
下松末武・下松を統合
Ｒ5.11
一部エリアを下松北部へ譲渡</t>
        </r>
      </text>
    </comment>
    <comment ref="G58" authorId="0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3" authorId="0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8" authorId="2">
      <text>
        <r>
          <rPr>
            <b/>
            <sz val="9"/>
            <rFont val="ＭＳ Ｐゴシック"/>
            <family val="3"/>
          </rPr>
          <t>Ｒ5.2
読売　田布施を統合</t>
        </r>
      </text>
    </comment>
    <comment ref="D59" authorId="2">
      <text>
        <r>
          <rPr>
            <b/>
            <sz val="9"/>
            <rFont val="ＭＳ Ｐゴシック"/>
            <family val="3"/>
          </rPr>
          <t>Ｒ4.9
上関より10部移動</t>
        </r>
      </text>
    </comment>
    <comment ref="G48" authorId="2">
      <text>
        <r>
          <rPr>
            <sz val="9"/>
            <rFont val="ＭＳ Ｐゴシック"/>
            <family val="3"/>
          </rPr>
          <t>Ｈ28.12.06～
米川を吸収</t>
        </r>
      </text>
    </comment>
    <comment ref="A47" authorId="0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9"/>
            <rFont val="ＭＳ Ｐゴシック"/>
            <family val="3"/>
          </rPr>
          <t>Ｒ3.5
日経新聞合売分を
朝日新聞徳山へ譲渡</t>
        </r>
      </text>
    </comment>
    <comment ref="D71" authorId="0">
      <text>
        <r>
          <rPr>
            <b/>
            <sz val="9"/>
            <rFont val="ＭＳ Ｐゴシック"/>
            <family val="3"/>
          </rPr>
          <t>R3.9
光中央とエリア再編
710部減</t>
        </r>
      </text>
    </comment>
    <comment ref="D72" authorId="0">
      <text>
        <r>
          <rPr>
            <b/>
            <sz val="9"/>
            <rFont val="ＭＳ Ｐゴシック"/>
            <family val="3"/>
          </rPr>
          <t>R3.9
光駅前とエリア再編
710部増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Ｒ4.2～
徳山中央へ統合
R4.4
徳山中央より分割</t>
        </r>
      </text>
    </comment>
    <comment ref="G11" authorId="0">
      <text>
        <r>
          <rPr>
            <b/>
            <sz val="9"/>
            <rFont val="ＭＳ Ｐゴシック"/>
            <family val="3"/>
          </rPr>
          <t>Ｒ4.2～
徳山東を統合
Ｒ4.4
徳山東を分割</t>
        </r>
      </text>
    </comment>
    <comment ref="M71" authorId="0">
      <text>
        <r>
          <rPr>
            <b/>
            <sz val="9"/>
            <rFont val="ＭＳ Ｐゴシック"/>
            <family val="3"/>
          </rPr>
          <t>R3.8
光東を統合。
光西より店名変更</t>
        </r>
      </text>
    </comment>
    <comment ref="A9" authorId="0">
      <text>
        <r>
          <rPr>
            <b/>
            <sz val="9"/>
            <rFont val="ＭＳ Ｐゴシック"/>
            <family val="3"/>
          </rPr>
          <t>R4.9
岐山（新店）を分割</t>
        </r>
      </text>
    </comment>
    <comment ref="A10" authorId="0">
      <text>
        <r>
          <rPr>
            <b/>
            <sz val="9"/>
            <rFont val="ＭＳ Ｐゴシック"/>
            <family val="3"/>
          </rPr>
          <t>R4.9
徳山中央より分割して新店</t>
        </r>
      </text>
    </comment>
    <comment ref="G31" authorId="0">
      <text>
        <r>
          <rPr>
            <b/>
            <sz val="9"/>
            <rFont val="ＭＳ Ｐゴシック"/>
            <family val="3"/>
          </rPr>
          <t>Ｒ4.10
朝日　勝間を統合
R4.10.08
分割
朝日分を新設（勝間A）</t>
        </r>
      </text>
    </comment>
    <comment ref="G32" authorId="0">
      <text>
        <r>
          <rPr>
            <b/>
            <sz val="9"/>
            <rFont val="ＭＳ Ｐゴシック"/>
            <family val="3"/>
          </rPr>
          <t xml:space="preserve">Ｒ4.10.08
新店
勝間　朝日分
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Ｒ4.9
朝日　上関（60部）
毎日　上関（130部　中国新聞含む）を合売化
R5.10
室津を統合して、店名変更</t>
        </r>
      </text>
    </comment>
    <comment ref="D47" authorId="3">
      <text>
        <r>
          <rPr>
            <b/>
            <sz val="9"/>
            <rFont val="MS P ゴシック"/>
            <family val="3"/>
          </rPr>
          <t>Ｒ5.11
下松中央より一部エリアを統合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荒尾日出夫</author>
    <author>佐藤</author>
    <author>user010@城戸 武広</author>
  </authors>
  <commentList>
    <comment ref="M59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57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62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27" authorId="1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M56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G9" authorId="0">
      <text>
        <r>
          <rPr>
            <b/>
            <sz val="9"/>
            <rFont val="ＭＳ Ｐゴシック"/>
            <family val="3"/>
          </rPr>
          <t>Ｒ5.2
朝日　柳井より朝日新聞・日経新聞を統合
R5.11
阿月・伊保庄・余田・新庄を統合</t>
        </r>
      </text>
    </comment>
    <comment ref="G13" authorId="0">
      <text>
        <r>
          <rPr>
            <b/>
            <sz val="9"/>
            <rFont val="ＭＳ Ｐゴシック"/>
            <family val="3"/>
          </rPr>
          <t>Ｒ5.2
朝日　柳井より朝日新聞・日経新聞を統合
R5.11
廃店　柳井へ統合</t>
        </r>
      </text>
    </comment>
    <comment ref="G14" authorId="0">
      <text>
        <r>
          <rPr>
            <b/>
            <sz val="9"/>
            <rFont val="ＭＳ Ｐゴシック"/>
            <family val="3"/>
          </rPr>
          <t>Ｒ5.2
朝日　柳井より朝日新聞・日経新聞を統合
R5.11
廃店　柳井へ統合</t>
        </r>
      </text>
    </comment>
    <comment ref="G15" authorId="0">
      <text>
        <r>
          <rPr>
            <b/>
            <sz val="9"/>
            <rFont val="ＭＳ Ｐゴシック"/>
            <family val="3"/>
          </rPr>
          <t>Ｒ5.2
朝日　柳井より朝日新聞・日経新聞を統合
R5.11
廃店　柳井へ統合</t>
        </r>
      </text>
    </comment>
    <comment ref="G12" authorId="0">
      <text>
        <r>
          <rPr>
            <b/>
            <sz val="9"/>
            <rFont val="ＭＳ Ｐゴシック"/>
            <family val="3"/>
          </rPr>
          <t>Ｒ5.2
朝日　柳井より朝日新聞・日経新聞を統合
R5.11
廃店　柳井へ統合</t>
        </r>
      </text>
    </comment>
    <comment ref="M37" authorId="0">
      <text>
        <r>
          <rPr>
            <b/>
            <sz val="9"/>
            <rFont val="ＭＳ Ｐゴシック"/>
            <family val="3"/>
          </rPr>
          <t>Ｒ5.4
日見より店名変更
出井・家房・秋吉浦を統合</t>
        </r>
      </text>
    </comment>
    <comment ref="M40" authorId="0">
      <text>
        <r>
          <rPr>
            <b/>
            <sz val="9"/>
            <rFont val="ＭＳ Ｐゴシック"/>
            <family val="3"/>
          </rPr>
          <t>Ｒ5.4
西方を統合して店名変更（日良居）</t>
        </r>
      </text>
    </comment>
    <comment ref="P35" authorId="0">
      <text>
        <r>
          <rPr>
            <b/>
            <sz val="9"/>
            <rFont val="ＭＳ Ｐゴシック"/>
            <family val="3"/>
          </rPr>
          <t>Ｒ5.4
小積・大積・地家室を統合</t>
        </r>
      </text>
    </comment>
    <comment ref="P39" authorId="0">
      <text>
        <r>
          <rPr>
            <b/>
            <sz val="9"/>
            <rFont val="ＭＳ Ｐゴシック"/>
            <family val="3"/>
          </rPr>
          <t>Ｒ5.4
小伊保田を統合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Ｒ5.4
三蒲を統合</t>
        </r>
      </text>
    </comment>
    <comment ref="A9" authorId="0">
      <text>
        <r>
          <rPr>
            <b/>
            <sz val="9"/>
            <rFont val="ＭＳ Ｐゴシック"/>
            <family val="3"/>
          </rPr>
          <t>Ｒ5.7
読売　伊陸を統合（合売）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Ｒ5.7
読売　日積を統合（合売）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65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66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67" authorId="2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64" authorId="1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M35" authorId="3">
      <text>
        <r>
          <rPr>
            <b/>
            <sz val="9"/>
            <rFont val="MS P ゴシック"/>
            <family val="3"/>
          </rPr>
          <t>R6.1
朝日・読売を合売化</t>
        </r>
      </text>
    </comment>
    <comment ref="D47" authorId="3">
      <text>
        <r>
          <rPr>
            <b/>
            <sz val="9"/>
            <rFont val="MS P ゴシック"/>
            <family val="3"/>
          </rPr>
          <t>R6.1
廃店
中国新聞へ合売化</t>
        </r>
      </text>
    </comment>
    <comment ref="G47" authorId="3">
      <text>
        <r>
          <rPr>
            <b/>
            <sz val="9"/>
            <rFont val="MS P ゴシック"/>
            <family val="3"/>
          </rPr>
          <t>R6.1
廃店
中国新聞へ合売化</t>
        </r>
      </text>
    </comment>
  </commentList>
</comments>
</file>

<file path=xl/sharedStrings.xml><?xml version="1.0" encoding="utf-8"?>
<sst xmlns="http://schemas.openxmlformats.org/spreadsheetml/2006/main" count="1207" uniqueCount="473">
  <si>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</si>
  <si>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</si>
  <si>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</si>
  <si>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</si>
  <si>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</si>
  <si>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</si>
  <si>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</si>
  <si>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</si>
  <si>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</si>
  <si>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</si>
  <si>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</si>
  <si>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</si>
  <si>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</si>
  <si>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</si>
  <si>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新下関</t>
  </si>
  <si>
    <t>綾羅木</t>
  </si>
  <si>
    <t>安岡</t>
  </si>
  <si>
    <t>吉見</t>
  </si>
  <si>
    <t>王司</t>
  </si>
  <si>
    <t>地区合計</t>
  </si>
  <si>
    <t>豊浦南</t>
  </si>
  <si>
    <t>阿知須</t>
  </si>
  <si>
    <t>岐波</t>
  </si>
  <si>
    <t>床波</t>
  </si>
  <si>
    <t>宇部東部</t>
  </si>
  <si>
    <t>梶返</t>
  </si>
  <si>
    <t>琴芝</t>
  </si>
  <si>
    <t>小羽山</t>
  </si>
  <si>
    <t>藤山</t>
  </si>
  <si>
    <t>厚南</t>
  </si>
  <si>
    <t>厚南北部</t>
  </si>
  <si>
    <t>小野田中央</t>
  </si>
  <si>
    <t>高千帆</t>
  </si>
  <si>
    <t>大内</t>
  </si>
  <si>
    <t>平川</t>
  </si>
  <si>
    <t>小鯖</t>
  </si>
  <si>
    <t>堀</t>
  </si>
  <si>
    <t>周南</t>
  </si>
  <si>
    <t>櫛ヶ浜</t>
  </si>
  <si>
    <t>下松東</t>
  </si>
  <si>
    <t>新南陽</t>
  </si>
  <si>
    <t>富田中央</t>
  </si>
  <si>
    <t>平生</t>
  </si>
  <si>
    <t>岩田</t>
  </si>
  <si>
    <t>光駅前</t>
  </si>
  <si>
    <t>浅江</t>
  </si>
  <si>
    <t>光ヶ丘</t>
  </si>
  <si>
    <t>光中央</t>
  </si>
  <si>
    <t>玖珂</t>
  </si>
  <si>
    <t>祖生</t>
  </si>
  <si>
    <t>岩国東部</t>
  </si>
  <si>
    <t>岩国中央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</si>
  <si>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</si>
  <si>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</si>
  <si>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</si>
  <si>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</si>
  <si>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</si>
  <si>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</si>
  <si>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</si>
  <si>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</si>
  <si>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</si>
  <si>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</si>
  <si>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</si>
  <si>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</si>
  <si>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</si>
  <si>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</si>
  <si>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</si>
  <si>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</si>
  <si>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</si>
  <si>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</si>
  <si>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</si>
  <si>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</si>
  <si>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</si>
  <si>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</si>
  <si>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</si>
  <si>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</si>
  <si>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</si>
  <si>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</si>
  <si>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</si>
  <si>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</si>
  <si>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</si>
  <si>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</si>
  <si>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</si>
  <si>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</si>
  <si>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出井</t>
  </si>
  <si>
    <t>安下庄</t>
  </si>
  <si>
    <t>玖珂郡</t>
  </si>
  <si>
    <t>大島郡</t>
  </si>
  <si>
    <t>岩国市</t>
  </si>
  <si>
    <t>下松市</t>
  </si>
  <si>
    <t>光市</t>
  </si>
  <si>
    <t>防府市</t>
  </si>
  <si>
    <t>萩市</t>
  </si>
  <si>
    <t>秋穂</t>
  </si>
  <si>
    <t>須佐</t>
  </si>
  <si>
    <t>江崎</t>
  </si>
  <si>
    <t>須佐</t>
  </si>
  <si>
    <t>江崎</t>
  </si>
  <si>
    <t>生雲</t>
  </si>
  <si>
    <t>美祢市</t>
  </si>
  <si>
    <t>宇部市</t>
  </si>
  <si>
    <t>山口市</t>
  </si>
  <si>
    <t>常盤</t>
  </si>
  <si>
    <t>長門市</t>
  </si>
  <si>
    <t>長門</t>
  </si>
  <si>
    <t>人丸</t>
  </si>
  <si>
    <t>　長門市</t>
  </si>
  <si>
    <t>　宇部市</t>
  </si>
  <si>
    <t>　山口市</t>
  </si>
  <si>
    <t>　防府市</t>
  </si>
  <si>
    <t>　萩市</t>
  </si>
  <si>
    <t>　阿武郡</t>
  </si>
  <si>
    <t>下松中央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</si>
  <si>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</si>
  <si>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</si>
  <si>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</si>
  <si>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</si>
  <si>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</si>
  <si>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</si>
  <si>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</si>
  <si>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</si>
  <si>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</si>
  <si>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</si>
  <si>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</si>
  <si>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</si>
  <si>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徳山中央</t>
  </si>
  <si>
    <t>徳山東</t>
  </si>
  <si>
    <t>藤生</t>
  </si>
  <si>
    <t>ＮＮ　西日本新聞</t>
  </si>
  <si>
    <t>35216</t>
  </si>
  <si>
    <t>山陽小野田市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</si>
  <si>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</si>
  <si>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</si>
  <si>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</si>
  <si>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</si>
  <si>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</si>
  <si>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</si>
  <si>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</si>
  <si>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</si>
  <si>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</si>
  <si>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</si>
  <si>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</si>
  <si>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</si>
  <si>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</si>
  <si>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</si>
  <si>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</si>
  <si>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</si>
  <si>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</si>
  <si>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</si>
  <si>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</si>
  <si>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</si>
  <si>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</si>
  <si>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</si>
  <si>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</si>
  <si>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</si>
  <si>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</si>
  <si>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</si>
  <si>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</si>
  <si>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</si>
  <si>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</si>
  <si>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</si>
  <si>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</si>
  <si>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</si>
  <si>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</si>
  <si>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</si>
  <si>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</si>
  <si>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</si>
  <si>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</si>
  <si>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</si>
  <si>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</si>
  <si>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</si>
  <si>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</si>
  <si>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真長田</t>
  </si>
  <si>
    <t>【旧光市】</t>
  </si>
  <si>
    <t>【旧柳井市】</t>
  </si>
  <si>
    <t>【阿武町】</t>
  </si>
  <si>
    <t>豊田</t>
  </si>
  <si>
    <t>大道</t>
  </si>
  <si>
    <t>【北浦地区】</t>
  </si>
  <si>
    <t>真長田</t>
  </si>
  <si>
    <t>古市(朝）</t>
  </si>
  <si>
    <t>【旧阿武郡阿東町】</t>
  </si>
  <si>
    <t>人丸(朝）</t>
  </si>
  <si>
    <t>向津具(朝）</t>
  </si>
  <si>
    <t>吉田（毎）</t>
  </si>
  <si>
    <t>特牛（毎）</t>
  </si>
  <si>
    <t>粟野（毎）</t>
  </si>
  <si>
    <t>山口中央･宮野</t>
  </si>
  <si>
    <t>新椋野</t>
  </si>
  <si>
    <t>彦島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</si>
  <si>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</si>
  <si>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</si>
  <si>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</si>
  <si>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</si>
  <si>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</si>
  <si>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</si>
  <si>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</si>
  <si>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豊北</t>
  </si>
  <si>
    <t>安養寺</t>
  </si>
  <si>
    <t>外入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</si>
  <si>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</si>
  <si>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</si>
  <si>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</si>
  <si>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</si>
  <si>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</si>
  <si>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</si>
  <si>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</si>
  <si>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</si>
  <si>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</si>
  <si>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黒井S</t>
  </si>
  <si>
    <t>宇部東部CS</t>
  </si>
  <si>
    <t>宇部南部CS</t>
  </si>
  <si>
    <t>上宇部CS</t>
  </si>
  <si>
    <t>宇部中央CS</t>
  </si>
  <si>
    <t>妻崎CS</t>
  </si>
  <si>
    <t>厚南CS</t>
  </si>
  <si>
    <t>平川S</t>
  </si>
  <si>
    <t>生雲AN</t>
  </si>
  <si>
    <t>防府北部S</t>
  </si>
  <si>
    <t>防府西部S</t>
  </si>
  <si>
    <t>華城S</t>
  </si>
  <si>
    <t>三田尻S</t>
  </si>
  <si>
    <t>右田S</t>
  </si>
  <si>
    <t>防府西部C</t>
  </si>
  <si>
    <t>防府宮市</t>
  </si>
  <si>
    <t>徳山中央S</t>
  </si>
  <si>
    <t>徳山S</t>
  </si>
  <si>
    <t>富田S</t>
  </si>
  <si>
    <t>勝間ACNS</t>
  </si>
  <si>
    <t>八代G</t>
  </si>
  <si>
    <t>三丘MCN</t>
  </si>
  <si>
    <t>下松S</t>
  </si>
  <si>
    <t>室積S</t>
  </si>
  <si>
    <t>上島田MCS</t>
  </si>
  <si>
    <t>田布施N</t>
  </si>
  <si>
    <t>柳井MS</t>
  </si>
  <si>
    <t>小松</t>
  </si>
  <si>
    <t>三蒲MY</t>
  </si>
  <si>
    <t>椋野MYS</t>
  </si>
  <si>
    <t>沖家室AY</t>
  </si>
  <si>
    <t>高森YS</t>
  </si>
  <si>
    <t>長門(朝)</t>
  </si>
  <si>
    <t>三見N</t>
  </si>
  <si>
    <t>大井AN</t>
  </si>
  <si>
    <t>吉部A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</si>
  <si>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</si>
  <si>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</si>
  <si>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</si>
  <si>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</si>
  <si>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</si>
  <si>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</si>
  <si>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</si>
  <si>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</si>
  <si>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</si>
  <si>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</si>
  <si>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</si>
  <si>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佐々並(M)</t>
  </si>
  <si>
    <t>奈古(M)</t>
  </si>
  <si>
    <t>宇田(M)</t>
  </si>
  <si>
    <t>福賀(M)</t>
  </si>
  <si>
    <t>下関西部N</t>
  </si>
  <si>
    <t>下関東部N</t>
  </si>
  <si>
    <t>山の田NS</t>
  </si>
  <si>
    <t>武久N</t>
  </si>
  <si>
    <t>綾羅木NS</t>
  </si>
  <si>
    <t>川中NS</t>
  </si>
  <si>
    <t>安岡NS</t>
  </si>
  <si>
    <t>吉見NS</t>
  </si>
  <si>
    <t>長府西部N</t>
  </si>
  <si>
    <t>長府東部NS</t>
  </si>
  <si>
    <t>長府東部N</t>
  </si>
  <si>
    <t>小月･清末NS</t>
  </si>
  <si>
    <t>特牛ANS</t>
  </si>
  <si>
    <t>粟野G</t>
  </si>
  <si>
    <t>長門NS</t>
  </si>
  <si>
    <t>古市NS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</si>
  <si>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</si>
  <si>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</si>
  <si>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</si>
  <si>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</si>
  <si>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</si>
  <si>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</si>
  <si>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</si>
  <si>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</si>
  <si>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</si>
  <si>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小野G</t>
  </si>
  <si>
    <t>厚東N</t>
  </si>
  <si>
    <t>吉部G</t>
  </si>
  <si>
    <t>船木G</t>
  </si>
  <si>
    <t>万倉G</t>
  </si>
  <si>
    <t>小野田CN</t>
  </si>
  <si>
    <t>高千帆NS</t>
  </si>
  <si>
    <t>防府中央CN</t>
  </si>
  <si>
    <t>防府西部N</t>
  </si>
  <si>
    <t>防府南部CN</t>
  </si>
  <si>
    <t>右田CN</t>
  </si>
  <si>
    <t>防府東部CN</t>
  </si>
  <si>
    <t>華城N</t>
  </si>
  <si>
    <t>牟礼N</t>
  </si>
  <si>
    <t>三田尻CN</t>
  </si>
  <si>
    <t>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</si>
  <si>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</si>
  <si>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</si>
  <si>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</si>
  <si>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</si>
  <si>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</si>
  <si>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</si>
  <si>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</si>
  <si>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</si>
  <si>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</si>
  <si>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</si>
  <si>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</si>
  <si>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</si>
  <si>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湯田北部NS</t>
  </si>
  <si>
    <t>吉敷大歳NS</t>
  </si>
  <si>
    <t>仁保NS</t>
  </si>
  <si>
    <t>新山口南NS</t>
  </si>
  <si>
    <t>阿知須CNS佐山NS</t>
  </si>
  <si>
    <t>阿知須N</t>
  </si>
  <si>
    <t>秋穂NS</t>
  </si>
  <si>
    <t>小郡NS</t>
  </si>
  <si>
    <t>小郡南CNS</t>
  </si>
  <si>
    <t>徳佐G</t>
  </si>
  <si>
    <t>地福G</t>
  </si>
  <si>
    <t>長門狭G</t>
  </si>
  <si>
    <t>福賀G</t>
  </si>
  <si>
    <t>秋吉G</t>
  </si>
  <si>
    <t>絵堂G</t>
  </si>
  <si>
    <t>大田G</t>
  </si>
  <si>
    <t>真長田YCNS</t>
  </si>
  <si>
    <t>徳　山CN</t>
  </si>
  <si>
    <t>岐山周南CN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</si>
  <si>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</si>
  <si>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</si>
  <si>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</si>
  <si>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</si>
  <si>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</si>
  <si>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</si>
  <si>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</si>
  <si>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</si>
  <si>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</si>
  <si>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光NS</t>
  </si>
  <si>
    <t>光中央N</t>
  </si>
  <si>
    <t>光井N</t>
  </si>
  <si>
    <t>三島N</t>
  </si>
  <si>
    <t>岩田ACNS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</si>
  <si>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</si>
  <si>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</si>
  <si>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</si>
  <si>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</si>
  <si>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</si>
  <si>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</si>
  <si>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</si>
  <si>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</si>
  <si>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</si>
  <si>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</si>
  <si>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</si>
  <si>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</si>
  <si>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</si>
  <si>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</si>
  <si>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小泊G</t>
  </si>
  <si>
    <t>森野MYN</t>
  </si>
  <si>
    <t>和田G</t>
  </si>
  <si>
    <t>油田G</t>
  </si>
  <si>
    <t>安下庄MANS</t>
  </si>
  <si>
    <t>岩国藤生MANS</t>
  </si>
  <si>
    <t>外入AYNS</t>
  </si>
  <si>
    <t>下松中央CN</t>
  </si>
  <si>
    <t>平生MNS</t>
  </si>
  <si>
    <t>岩国東部MANS</t>
  </si>
  <si>
    <t>中央今津MANS</t>
  </si>
  <si>
    <t>南岩国MANS</t>
  </si>
  <si>
    <t>※日経新聞は、取扱店の系統紙部数に含まれています。</t>
  </si>
  <si>
    <t>令和　 　年 　　 月　  　日</t>
  </si>
  <si>
    <t>向洋S</t>
  </si>
  <si>
    <t>東周南ＭCNＳ</t>
  </si>
  <si>
    <t>久賀MYNS</t>
  </si>
  <si>
    <t>豊田前</t>
  </si>
  <si>
    <t>豊田前G</t>
  </si>
  <si>
    <t>嘉万AYN</t>
  </si>
  <si>
    <r>
      <t>西岩国</t>
    </r>
    <r>
      <rPr>
        <sz val="8"/>
        <rFont val="ＭＳ Ｐ明朝"/>
        <family val="1"/>
      </rPr>
      <t>MANS</t>
    </r>
  </si>
  <si>
    <t>長府N</t>
  </si>
  <si>
    <t>長府</t>
  </si>
  <si>
    <t>常盤</t>
  </si>
  <si>
    <t>藤山</t>
  </si>
  <si>
    <t>湯田西部CN</t>
  </si>
  <si>
    <t>奈古AYN</t>
  </si>
  <si>
    <t>周南北部ACNS</t>
  </si>
  <si>
    <t>美祢北AYNS</t>
  </si>
  <si>
    <t>美祢北(Ｍ)</t>
  </si>
  <si>
    <t>新下関YN</t>
  </si>
  <si>
    <t>豊田ANSY</t>
  </si>
  <si>
    <t>川棚AMS</t>
  </si>
  <si>
    <t>豊北MYNS</t>
  </si>
  <si>
    <t>豊北西AMNS</t>
  </si>
  <si>
    <t>川棚（読）</t>
  </si>
  <si>
    <t>豊北西（読）</t>
  </si>
  <si>
    <t>豊浦南（読）</t>
  </si>
  <si>
    <t>上宇部西部</t>
  </si>
  <si>
    <t>美祢(Y)</t>
  </si>
  <si>
    <t>仙崎YNS</t>
  </si>
  <si>
    <t>大内中央C</t>
  </si>
  <si>
    <t>山口中央CN</t>
  </si>
  <si>
    <t>平川CN</t>
  </si>
  <si>
    <t>徳地G</t>
  </si>
  <si>
    <t>東萩（Ｙ）</t>
  </si>
  <si>
    <t>明木(Ｙ)</t>
  </si>
  <si>
    <t>小野田南NS</t>
  </si>
  <si>
    <t>徳山西</t>
  </si>
  <si>
    <t>伊佐堀越（Ａ）</t>
  </si>
  <si>
    <t>美祢　Ｇ</t>
  </si>
  <si>
    <t>光</t>
  </si>
  <si>
    <t>新岩国G</t>
  </si>
  <si>
    <t>南河内G</t>
  </si>
  <si>
    <t>北河内G</t>
  </si>
  <si>
    <t>萩YMCNS</t>
  </si>
  <si>
    <t>東萩MCN</t>
  </si>
  <si>
    <t>明木MCN</t>
  </si>
  <si>
    <t>吉田G</t>
  </si>
  <si>
    <t>新山口CN</t>
  </si>
  <si>
    <t>厚狭MCNS</t>
  </si>
  <si>
    <t>大道MCNS</t>
  </si>
  <si>
    <t>伊佐堀越（合）</t>
  </si>
  <si>
    <t>古市YMN</t>
  </si>
  <si>
    <t>姫の水AN</t>
  </si>
  <si>
    <t>彦島AN</t>
  </si>
  <si>
    <t>姫ノ水</t>
  </si>
  <si>
    <t>下関西部YN</t>
  </si>
  <si>
    <t>新椋野YN</t>
  </si>
  <si>
    <t>綾羅木YN</t>
  </si>
  <si>
    <t>三隅(読）</t>
  </si>
  <si>
    <t>埴生G</t>
  </si>
  <si>
    <t>厚狭G</t>
  </si>
  <si>
    <t>岐山</t>
  </si>
  <si>
    <t>佐山（読）</t>
  </si>
  <si>
    <t>佐山（朝・経）</t>
  </si>
  <si>
    <t>柚木ACN</t>
  </si>
  <si>
    <t>三隅A</t>
  </si>
  <si>
    <t>勝間Y</t>
  </si>
  <si>
    <t>勝間A</t>
  </si>
  <si>
    <t>上田中S</t>
  </si>
  <si>
    <t>秋穂MYNSＣ</t>
  </si>
  <si>
    <t>右田・小野MS</t>
  </si>
  <si>
    <t>柳井ＡN</t>
  </si>
  <si>
    <t>伊保庄AN</t>
  </si>
  <si>
    <t>余田AN</t>
  </si>
  <si>
    <t>新庄AN</t>
  </si>
  <si>
    <t>阿月AN</t>
  </si>
  <si>
    <t>田布施YMS</t>
  </si>
  <si>
    <t>沖浦G</t>
  </si>
  <si>
    <t>日良居・西方G</t>
  </si>
  <si>
    <t>防府南部N</t>
  </si>
  <si>
    <t>下関一の宮</t>
  </si>
  <si>
    <t>伊陸Ｇ</t>
  </si>
  <si>
    <t>日積Ｇ</t>
  </si>
  <si>
    <t>宇田ANY</t>
  </si>
  <si>
    <t>牟礼S</t>
  </si>
  <si>
    <t>高俣</t>
  </si>
  <si>
    <t>黄波戸</t>
  </si>
  <si>
    <t>【旧玖珂郡】</t>
  </si>
  <si>
    <t>美祢郡</t>
  </si>
  <si>
    <t>【旧美祢郡】</t>
  </si>
  <si>
    <t>上ノ関・室津G</t>
  </si>
  <si>
    <t>下松北部ＣＮ</t>
  </si>
  <si>
    <t>吉見</t>
  </si>
  <si>
    <r>
      <t>小松</t>
    </r>
    <r>
      <rPr>
        <sz val="10"/>
        <color indexed="10"/>
        <rFont val="ＭＳ Ｐ明朝"/>
        <family val="1"/>
      </rPr>
      <t>G</t>
    </r>
  </si>
  <si>
    <r>
      <t>大内</t>
    </r>
    <r>
      <rPr>
        <sz val="10"/>
        <color indexed="10"/>
        <rFont val="ＭＳ Ｐ明朝"/>
        <family val="1"/>
      </rPr>
      <t>MCNS</t>
    </r>
  </si>
  <si>
    <r>
      <t>厚南</t>
    </r>
    <r>
      <rPr>
        <sz val="10"/>
        <color indexed="10"/>
        <rFont val="ＭＳ Ｐ明朝"/>
        <family val="1"/>
      </rPr>
      <t>MCNS</t>
    </r>
  </si>
  <si>
    <t>菊 川AYNS</t>
  </si>
  <si>
    <t>＊R6.4～毎日の欄より朝日の欄へ</t>
  </si>
  <si>
    <t>＊R6.4～朝日の欄より毎日の欄へ</t>
  </si>
  <si>
    <t>（06.04）</t>
  </si>
  <si>
    <t>（06.04）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</si>
</sst>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MS P ゴシック"/>
      <family val="3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0" borderId="16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86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7" xfId="48" applyNumberFormat="1" applyFont="1" applyFill="1" applyBorder="1">
      <alignment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88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90" xfId="48" applyNumberFormat="1" applyFont="1" applyFill="1" applyBorder="1" applyAlignment="1">
      <alignment/>
    </xf>
    <xf numFmtId="185" fontId="4" fillId="0" borderId="93" xfId="48" applyNumberFormat="1" applyFont="1" applyFill="1" applyBorder="1" applyAlignment="1">
      <alignment/>
    </xf>
    <xf numFmtId="185" fontId="4" fillId="0" borderId="94" xfId="48" applyNumberFormat="1" applyFont="1" applyFill="1" applyBorder="1" applyAlignment="1">
      <alignment/>
    </xf>
    <xf numFmtId="0" fontId="4" fillId="0" borderId="93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0" borderId="95" xfId="48" applyNumberFormat="1" applyFont="1" applyFill="1" applyBorder="1" applyAlignment="1">
      <alignment horizontal="center"/>
    </xf>
    <xf numFmtId="0" fontId="4" fillId="0" borderId="37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89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 horizontal="center"/>
    </xf>
    <xf numFmtId="185" fontId="4" fillId="0" borderId="99" xfId="48" applyNumberFormat="1" applyFont="1" applyFill="1" applyBorder="1">
      <alignment/>
    </xf>
    <xf numFmtId="185" fontId="5" fillId="0" borderId="100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90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99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103" xfId="48" applyNumberFormat="1" applyFont="1" applyFill="1" applyBorder="1" applyAlignment="1">
      <alignment horizontal="distributed"/>
    </xf>
    <xf numFmtId="185" fontId="4" fillId="0" borderId="104" xfId="48" applyNumberFormat="1" applyFont="1" applyFill="1" applyBorder="1">
      <alignment/>
    </xf>
    <xf numFmtId="185" fontId="4" fillId="0" borderId="105" xfId="48" applyNumberFormat="1" applyFont="1" applyFill="1" applyBorder="1" applyAlignment="1">
      <alignment horizontal="distributed"/>
    </xf>
    <xf numFmtId="185" fontId="4" fillId="0" borderId="106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5" fillId="0" borderId="100" xfId="48" applyNumberFormat="1" applyFont="1" applyFill="1" applyBorder="1">
      <alignment/>
    </xf>
    <xf numFmtId="185" fontId="5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>
      <alignment/>
    </xf>
    <xf numFmtId="185" fontId="5" fillId="0" borderId="110" xfId="48" applyNumberFormat="1" applyFont="1" applyFill="1" applyBorder="1" applyAlignment="1">
      <alignment/>
    </xf>
    <xf numFmtId="185" fontId="5" fillId="0" borderId="111" xfId="48" applyNumberFormat="1" applyFont="1" applyFill="1" applyBorder="1" applyAlignment="1">
      <alignment/>
    </xf>
    <xf numFmtId="185" fontId="4" fillId="0" borderId="112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105" xfId="0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Continuous" shrinkToFit="1"/>
    </xf>
    <xf numFmtId="185" fontId="4" fillId="0" borderId="113" xfId="48" applyNumberFormat="1" applyFont="1" applyFill="1" applyBorder="1">
      <alignment/>
    </xf>
    <xf numFmtId="185" fontId="5" fillId="0" borderId="114" xfId="48" applyNumberFormat="1" applyFont="1" applyFill="1" applyBorder="1" applyAlignment="1">
      <alignment/>
    </xf>
    <xf numFmtId="185" fontId="4" fillId="0" borderId="105" xfId="0" applyNumberFormat="1" applyFont="1" applyFill="1" applyBorder="1" applyAlignment="1">
      <alignment horizontal="distributed" shrinkToFit="1"/>
    </xf>
    <xf numFmtId="185" fontId="4" fillId="0" borderId="115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17" xfId="0" applyNumberFormat="1" applyFont="1" applyFill="1" applyBorder="1" applyAlignment="1">
      <alignment horizontal="distributed"/>
    </xf>
    <xf numFmtId="185" fontId="4" fillId="0" borderId="118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 horizontal="distributed"/>
    </xf>
    <xf numFmtId="185" fontId="4" fillId="0" borderId="115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>
      <alignment/>
    </xf>
    <xf numFmtId="185" fontId="5" fillId="0" borderId="124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center"/>
    </xf>
    <xf numFmtId="185" fontId="5" fillId="0" borderId="125" xfId="48" applyNumberFormat="1" applyFont="1" applyFill="1" applyBorder="1" applyAlignment="1">
      <alignment/>
    </xf>
    <xf numFmtId="185" fontId="4" fillId="0" borderId="126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105" xfId="48" applyNumberFormat="1" applyFont="1" applyFill="1" applyBorder="1" applyAlignment="1">
      <alignment horizontal="center"/>
    </xf>
    <xf numFmtId="185" fontId="5" fillId="0" borderId="127" xfId="48" applyNumberFormat="1" applyFont="1" applyFill="1" applyBorder="1" applyAlignment="1">
      <alignment/>
    </xf>
    <xf numFmtId="185" fontId="5" fillId="0" borderId="128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29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5" fillId="0" borderId="130" xfId="48" applyNumberFormat="1" applyFont="1" applyFill="1" applyBorder="1" applyAlignment="1">
      <alignment/>
    </xf>
    <xf numFmtId="185" fontId="5" fillId="0" borderId="131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34" xfId="48" applyNumberFormat="1" applyFont="1" applyFill="1" applyBorder="1" applyAlignment="1">
      <alignment horizontal="distributed"/>
    </xf>
    <xf numFmtId="185" fontId="4" fillId="0" borderId="135" xfId="48" applyNumberFormat="1" applyFont="1" applyFill="1" applyBorder="1">
      <alignment/>
    </xf>
    <xf numFmtId="185" fontId="5" fillId="0" borderId="136" xfId="48" applyNumberFormat="1" applyFont="1" applyFill="1" applyBorder="1" applyAlignment="1">
      <alignment/>
    </xf>
    <xf numFmtId="185" fontId="4" fillId="0" borderId="137" xfId="48" applyNumberFormat="1" applyFont="1" applyFill="1" applyBorder="1" applyAlignment="1">
      <alignment horizontal="distributed"/>
    </xf>
    <xf numFmtId="185" fontId="4" fillId="0" borderId="138" xfId="48" applyNumberFormat="1" applyFont="1" applyFill="1" applyBorder="1">
      <alignment/>
    </xf>
    <xf numFmtId="185" fontId="5" fillId="0" borderId="139" xfId="48" applyNumberFormat="1" applyFont="1" applyFill="1" applyBorder="1" applyAlignment="1">
      <alignment/>
    </xf>
    <xf numFmtId="185" fontId="7" fillId="0" borderId="137" xfId="48" applyNumberFormat="1" applyFont="1" applyFill="1" applyBorder="1" applyAlignment="1">
      <alignment horizontal="distributed"/>
    </xf>
    <xf numFmtId="185" fontId="5" fillId="0" borderId="140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42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43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103" xfId="48" applyNumberFormat="1" applyFont="1" applyFill="1" applyBorder="1">
      <alignment/>
    </xf>
    <xf numFmtId="185" fontId="0" fillId="0" borderId="10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144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88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45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7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94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93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17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7" fillId="0" borderId="103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46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>
      <alignment/>
    </xf>
    <xf numFmtId="185" fontId="4" fillId="0" borderId="100" xfId="48" applyNumberFormat="1" applyFont="1" applyFill="1" applyBorder="1" applyAlignment="1">
      <alignment/>
    </xf>
    <xf numFmtId="185" fontId="5" fillId="0" borderId="147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7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103" xfId="48" applyNumberFormat="1" applyFont="1" applyFill="1" applyBorder="1" applyAlignment="1">
      <alignment horizontal="left" shrinkToFit="1"/>
    </xf>
    <xf numFmtId="185" fontId="4" fillId="0" borderId="103" xfId="48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/>
    </xf>
    <xf numFmtId="185" fontId="5" fillId="0" borderId="148" xfId="48" applyNumberFormat="1" applyFont="1" applyFill="1" applyBorder="1" applyAlignment="1">
      <alignment/>
    </xf>
    <xf numFmtId="185" fontId="4" fillId="0" borderId="116" xfId="48" applyNumberFormat="1" applyFont="1" applyFill="1" applyBorder="1" applyAlignment="1">
      <alignment/>
    </xf>
    <xf numFmtId="185" fontId="5" fillId="0" borderId="149" xfId="48" applyNumberFormat="1" applyFont="1" applyFill="1" applyBorder="1" applyAlignment="1">
      <alignment/>
    </xf>
    <xf numFmtId="185" fontId="4" fillId="0" borderId="150" xfId="0" applyNumberFormat="1" applyFont="1" applyFill="1" applyBorder="1" applyAlignment="1">
      <alignment horizontal="center"/>
    </xf>
    <xf numFmtId="185" fontId="4" fillId="0" borderId="151" xfId="48" applyNumberFormat="1" applyFont="1" applyFill="1" applyBorder="1" applyAlignment="1">
      <alignment/>
    </xf>
    <xf numFmtId="185" fontId="5" fillId="0" borderId="152" xfId="48" applyNumberFormat="1" applyFont="1" applyFill="1" applyBorder="1" applyAlignment="1">
      <alignment/>
    </xf>
    <xf numFmtId="185" fontId="4" fillId="0" borderId="153" xfId="48" applyNumberFormat="1" applyFont="1" applyFill="1" applyBorder="1" applyAlignment="1">
      <alignment/>
    </xf>
    <xf numFmtId="185" fontId="4" fillId="0" borderId="154" xfId="48" applyNumberFormat="1" applyFont="1" applyFill="1" applyBorder="1" applyAlignment="1">
      <alignment/>
    </xf>
    <xf numFmtId="185" fontId="5" fillId="0" borderId="154" xfId="48" applyNumberFormat="1" applyFont="1" applyFill="1" applyBorder="1" applyAlignment="1">
      <alignment/>
    </xf>
    <xf numFmtId="185" fontId="4" fillId="0" borderId="101" xfId="0" applyNumberFormat="1" applyFont="1" applyFill="1" applyBorder="1" applyAlignment="1">
      <alignment horizontal="center"/>
    </xf>
    <xf numFmtId="185" fontId="4" fillId="0" borderId="155" xfId="0" applyNumberFormat="1" applyFont="1" applyFill="1" applyBorder="1" applyAlignment="1">
      <alignment horizontal="center"/>
    </xf>
    <xf numFmtId="185" fontId="4" fillId="0" borderId="132" xfId="48" applyNumberFormat="1" applyFont="1" applyFill="1" applyBorder="1" applyAlignment="1">
      <alignment/>
    </xf>
    <xf numFmtId="185" fontId="4" fillId="0" borderId="156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103" xfId="0" applyNumberFormat="1" applyFont="1" applyFill="1" applyBorder="1" applyAlignment="1">
      <alignment horizontal="distributed"/>
    </xf>
    <xf numFmtId="185" fontId="4" fillId="0" borderId="157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/>
    </xf>
    <xf numFmtId="185" fontId="4" fillId="0" borderId="112" xfId="48" applyNumberFormat="1" applyFont="1" applyFill="1" applyBorder="1" applyAlignment="1">
      <alignment/>
    </xf>
    <xf numFmtId="185" fontId="4" fillId="0" borderId="12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0" xfId="0" applyNumberFormat="1" applyFont="1" applyFill="1" applyBorder="1" applyAlignment="1">
      <alignment horizontal="distributed"/>
    </xf>
    <xf numFmtId="185" fontId="5" fillId="0" borderId="153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103" xfId="0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distributed"/>
    </xf>
    <xf numFmtId="185" fontId="4" fillId="0" borderId="111" xfId="0" applyNumberFormat="1" applyFont="1" applyFill="1" applyBorder="1" applyAlignment="1">
      <alignment horizontal="distributed"/>
    </xf>
    <xf numFmtId="185" fontId="4" fillId="0" borderId="122" xfId="48" applyNumberFormat="1" applyFont="1" applyFill="1" applyBorder="1" applyAlignment="1">
      <alignment horizontal="distributed"/>
    </xf>
    <xf numFmtId="185" fontId="5" fillId="0" borderId="122" xfId="0" applyNumberFormat="1" applyFont="1" applyFill="1" applyBorder="1" applyAlignment="1">
      <alignment/>
    </xf>
    <xf numFmtId="185" fontId="4" fillId="0" borderId="122" xfId="48" applyNumberFormat="1" applyFont="1" applyFill="1" applyBorder="1" applyAlignment="1">
      <alignment horizontal="distributed" shrinkToFit="1"/>
    </xf>
    <xf numFmtId="185" fontId="5" fillId="0" borderId="158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5" fillId="0" borderId="94" xfId="48" applyNumberFormat="1" applyFont="1" applyFill="1" applyBorder="1">
      <alignment/>
    </xf>
    <xf numFmtId="185" fontId="4" fillId="0" borderId="159" xfId="0" applyNumberFormat="1" applyFont="1" applyFill="1" applyBorder="1" applyAlignment="1">
      <alignment horizontal="distributed"/>
    </xf>
    <xf numFmtId="185" fontId="4" fillId="0" borderId="159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159" xfId="48" applyNumberFormat="1" applyFont="1" applyFill="1" applyBorder="1" applyAlignment="1">
      <alignment horizontal="distributed"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0" borderId="159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103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128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0" fontId="4" fillId="0" borderId="159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7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shrinkToFit="1"/>
    </xf>
    <xf numFmtId="185" fontId="4" fillId="0" borderId="10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shrinkToFit="1"/>
    </xf>
    <xf numFmtId="185" fontId="5" fillId="0" borderId="161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shrinkToFit="1"/>
    </xf>
    <xf numFmtId="0" fontId="4" fillId="0" borderId="68" xfId="0" applyNumberFormat="1" applyFont="1" applyFill="1" applyBorder="1" applyAlignment="1">
      <alignment horizontal="center" shrinkToFit="1"/>
    </xf>
    <xf numFmtId="185" fontId="4" fillId="0" borderId="67" xfId="48" applyNumberFormat="1" applyFont="1" applyFill="1" applyBorder="1" applyAlignment="1">
      <alignment shrinkToFit="1"/>
    </xf>
    <xf numFmtId="185" fontId="4" fillId="0" borderId="69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shrinkToFit="1"/>
    </xf>
    <xf numFmtId="0" fontId="4" fillId="0" borderId="15" xfId="48" applyNumberFormat="1" applyFont="1" applyFill="1" applyBorder="1" applyAlignment="1">
      <alignment shrinkToFit="1"/>
    </xf>
    <xf numFmtId="185" fontId="4" fillId="0" borderId="145" xfId="48" applyNumberFormat="1" applyFont="1" applyFill="1" applyBorder="1" applyAlignment="1">
      <alignment/>
    </xf>
    <xf numFmtId="185" fontId="4" fillId="0" borderId="77" xfId="48" applyNumberFormat="1" applyFont="1" applyFill="1" applyBorder="1" applyAlignment="1">
      <alignment horizontal="distributed"/>
    </xf>
    <xf numFmtId="185" fontId="4" fillId="0" borderId="162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 horizontal="distributed"/>
    </xf>
    <xf numFmtId="185" fontId="1" fillId="0" borderId="17" xfId="48" applyNumberFormat="1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85" fontId="0" fillId="0" borderId="163" xfId="48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185" fontId="4" fillId="0" borderId="38" xfId="48" applyNumberFormat="1" applyFont="1" applyFill="1" applyBorder="1" applyAlignment="1">
      <alignment horizontal="distributed"/>
    </xf>
    <xf numFmtId="185" fontId="4" fillId="0" borderId="91" xfId="48" applyNumberFormat="1" applyFont="1" applyFill="1" applyBorder="1">
      <alignment/>
    </xf>
    <xf numFmtId="185" fontId="4" fillId="0" borderId="105" xfId="48" applyNumberFormat="1" applyFont="1" applyFill="1" applyBorder="1" applyAlignment="1">
      <alignment shrinkToFit="1"/>
    </xf>
    <xf numFmtId="185" fontId="4" fillId="0" borderId="164" xfId="0" applyNumberFormat="1" applyFont="1" applyFill="1" applyBorder="1" applyAlignment="1">
      <alignment horizontal="distributed"/>
    </xf>
    <xf numFmtId="185" fontId="4" fillId="0" borderId="165" xfId="0" applyNumberFormat="1" applyFont="1" applyFill="1" applyBorder="1" applyAlignment="1">
      <alignment horizontal="distributed" shrinkToFit="1"/>
    </xf>
    <xf numFmtId="185" fontId="4" fillId="0" borderId="165" xfId="0" applyNumberFormat="1" applyFont="1" applyFill="1" applyBorder="1" applyAlignment="1">
      <alignment horizontal="distributed"/>
    </xf>
    <xf numFmtId="185" fontId="4" fillId="0" borderId="165" xfId="0" applyNumberFormat="1" applyFont="1" applyFill="1" applyBorder="1" applyAlignment="1">
      <alignment/>
    </xf>
    <xf numFmtId="185" fontId="4" fillId="0" borderId="166" xfId="0" applyNumberFormat="1" applyFont="1" applyFill="1" applyBorder="1" applyAlignment="1">
      <alignment horizontal="distributed"/>
    </xf>
    <xf numFmtId="0" fontId="5" fillId="0" borderId="14" xfId="48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 horizontal="distributed" shrinkToFit="1"/>
    </xf>
    <xf numFmtId="185" fontId="0" fillId="0" borderId="49" xfId="48" applyNumberFormat="1" applyFont="1" applyFill="1" applyBorder="1" applyAlignment="1">
      <alignment horizontal="centerContinuous"/>
    </xf>
    <xf numFmtId="0" fontId="5" fillId="0" borderId="103" xfId="48" applyNumberFormat="1" applyFont="1" applyFill="1" applyBorder="1" applyAlignment="1">
      <alignment/>
    </xf>
    <xf numFmtId="185" fontId="4" fillId="7" borderId="15" xfId="48" applyNumberFormat="1" applyFont="1" applyFill="1" applyBorder="1" applyAlignment="1">
      <alignment horizontal="distributed"/>
    </xf>
    <xf numFmtId="185" fontId="4" fillId="7" borderId="15" xfId="0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 shrinkToFit="1"/>
    </xf>
    <xf numFmtId="185" fontId="4" fillId="7" borderId="67" xfId="48" applyNumberFormat="1" applyFont="1" applyFill="1" applyBorder="1" applyAlignment="1">
      <alignment horizontal="distributed"/>
    </xf>
    <xf numFmtId="185" fontId="64" fillId="0" borderId="15" xfId="48" applyNumberFormat="1" applyFont="1" applyFill="1" applyBorder="1" applyAlignment="1">
      <alignment/>
    </xf>
    <xf numFmtId="185" fontId="4" fillId="7" borderId="15" xfId="48" applyNumberFormat="1" applyFont="1" applyFill="1" applyBorder="1" applyAlignment="1">
      <alignment horizontal="center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7" xfId="48" applyNumberFormat="1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PageLayoutView="0" workbookViewId="0" topLeftCell="A1">
      <pane ySplit="2" topLeftCell="A3" activePane="bottomLeft" state="frozen"/>
      <selection pane="topLeft" activeCell="U39" sqref="U39"/>
      <selection pane="bottomLeft" activeCell="E16" sqref="E1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120</v>
      </c>
      <c r="K1" s="153"/>
      <c r="L1" s="71"/>
      <c r="M1" s="68" t="s">
        <v>115</v>
      </c>
      <c r="N1" s="72"/>
      <c r="O1" s="73"/>
    </row>
    <row r="2" spans="1:16" ht="28.5" customHeight="1" thickBot="1">
      <c r="A2" s="480"/>
      <c r="B2" s="481"/>
      <c r="C2" s="481"/>
      <c r="D2" s="481"/>
      <c r="E2" s="482"/>
      <c r="F2" s="477" t="s">
        <v>373</v>
      </c>
      <c r="G2" s="478"/>
      <c r="H2" s="479"/>
      <c r="I2" s="74"/>
      <c r="J2" s="75">
        <f>M4+'宇部市・山陽小野田市・防府市・萩市'!M4+'山口市・阿武郡・美祢市（美祢郡）'!M4+'周南市・下松市・熊毛郡・光市'!M4+'柳井市・大島郡・岩国市（玖珂郡）'!M4</f>
        <v>0</v>
      </c>
      <c r="K2" s="76"/>
      <c r="L2" s="74"/>
      <c r="M2" s="486"/>
      <c r="N2" s="487"/>
      <c r="O2" s="422"/>
      <c r="P2" s="423"/>
    </row>
    <row r="3" spans="14:16" ht="14.25" customHeight="1" thickBot="1">
      <c r="N3" s="79"/>
      <c r="O3" s="79"/>
      <c r="P3" s="79" t="s">
        <v>123</v>
      </c>
    </row>
    <row r="4" spans="1:17" ht="14.25" customHeight="1" thickBot="1">
      <c r="A4" s="433" t="s">
        <v>472</v>
      </c>
      <c r="C4" s="80">
        <v>35201</v>
      </c>
      <c r="D4" s="81" t="s">
        <v>3</v>
      </c>
      <c r="E4" s="82"/>
      <c r="F4" s="83" t="s">
        <v>81</v>
      </c>
      <c r="G4" s="84">
        <f>SUM(B70,E70,H70,K70,N70,Q70)</f>
        <v>53200</v>
      </c>
      <c r="H4" s="85" t="s">
        <v>4</v>
      </c>
      <c r="I4" s="155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124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75</v>
      </c>
      <c r="K6" s="93"/>
      <c r="L6" s="93"/>
      <c r="M6" s="95" t="s">
        <v>9</v>
      </c>
      <c r="N6" s="93"/>
      <c r="O6" s="93"/>
      <c r="P6" s="483"/>
      <c r="Q6" s="484"/>
      <c r="R6" s="485"/>
    </row>
    <row r="7" spans="1:18" ht="14.25" customHeight="1">
      <c r="A7" s="184" t="s">
        <v>10</v>
      </c>
      <c r="B7" s="98" t="s">
        <v>193</v>
      </c>
      <c r="C7" s="151" t="s">
        <v>194</v>
      </c>
      <c r="D7" s="185" t="s">
        <v>10</v>
      </c>
      <c r="E7" s="98" t="s">
        <v>193</v>
      </c>
      <c r="F7" s="151" t="s">
        <v>194</v>
      </c>
      <c r="G7" s="185" t="s">
        <v>10</v>
      </c>
      <c r="H7" s="98" t="s">
        <v>193</v>
      </c>
      <c r="I7" s="151" t="s">
        <v>194</v>
      </c>
      <c r="J7" s="184" t="s">
        <v>10</v>
      </c>
      <c r="K7" s="98" t="s">
        <v>193</v>
      </c>
      <c r="L7" s="151" t="s">
        <v>194</v>
      </c>
      <c r="M7" s="184" t="s">
        <v>10</v>
      </c>
      <c r="N7" s="98" t="s">
        <v>193</v>
      </c>
      <c r="O7" s="151" t="s">
        <v>194</v>
      </c>
      <c r="P7" s="184"/>
      <c r="Q7" s="98"/>
      <c r="R7" s="151"/>
    </row>
    <row r="8" spans="1:18" ht="14.25" customHeight="1">
      <c r="A8" s="320" t="s">
        <v>170</v>
      </c>
      <c r="B8" s="321"/>
      <c r="C8" s="322"/>
      <c r="D8" s="320" t="s">
        <v>170</v>
      </c>
      <c r="E8" s="321"/>
      <c r="F8" s="322"/>
      <c r="G8" s="320" t="s">
        <v>170</v>
      </c>
      <c r="H8" s="321"/>
      <c r="I8" s="322"/>
      <c r="J8" s="320" t="s">
        <v>170</v>
      </c>
      <c r="K8" s="321"/>
      <c r="L8" s="322"/>
      <c r="M8" s="100"/>
      <c r="N8" s="274"/>
      <c r="O8" s="99"/>
      <c r="P8" s="323"/>
      <c r="Q8" s="274"/>
      <c r="R8" s="159"/>
    </row>
    <row r="9" spans="1:18" ht="14.25" customHeight="1">
      <c r="A9" s="470" t="s">
        <v>440</v>
      </c>
      <c r="B9" s="189">
        <v>1610</v>
      </c>
      <c r="C9" s="65"/>
      <c r="D9" s="447" t="s">
        <v>427</v>
      </c>
      <c r="E9" s="189">
        <v>2080</v>
      </c>
      <c r="F9" s="65"/>
      <c r="G9" s="63" t="s">
        <v>260</v>
      </c>
      <c r="H9" s="162">
        <v>1120</v>
      </c>
      <c r="I9" s="65"/>
      <c r="J9" s="63" t="s">
        <v>12</v>
      </c>
      <c r="K9" s="189">
        <v>730</v>
      </c>
      <c r="L9" s="65"/>
      <c r="M9" s="63"/>
      <c r="N9" s="163"/>
      <c r="O9" s="64"/>
      <c r="P9" s="324"/>
      <c r="Q9" s="189"/>
      <c r="R9" s="190"/>
    </row>
    <row r="10" spans="1:18" ht="14.25" customHeight="1">
      <c r="A10" s="283" t="s">
        <v>202</v>
      </c>
      <c r="B10" s="162">
        <v>800</v>
      </c>
      <c r="C10" s="65"/>
      <c r="D10" s="63" t="s">
        <v>428</v>
      </c>
      <c r="E10" s="162">
        <v>2220</v>
      </c>
      <c r="F10" s="65"/>
      <c r="G10" s="63" t="s">
        <v>261</v>
      </c>
      <c r="H10" s="162">
        <v>1170</v>
      </c>
      <c r="I10" s="65"/>
      <c r="J10" s="63" t="s">
        <v>188</v>
      </c>
      <c r="K10" s="162">
        <v>610</v>
      </c>
      <c r="L10" s="65"/>
      <c r="M10" s="63"/>
      <c r="N10" s="163"/>
      <c r="O10" s="243"/>
      <c r="P10" s="324"/>
      <c r="Q10" s="162"/>
      <c r="R10" s="65"/>
    </row>
    <row r="11" spans="1:18" ht="14.25" customHeight="1">
      <c r="A11" s="470" t="s">
        <v>374</v>
      </c>
      <c r="B11" s="162">
        <v>0</v>
      </c>
      <c r="C11" s="65"/>
      <c r="D11" s="63" t="s">
        <v>390</v>
      </c>
      <c r="E11" s="162">
        <v>2080</v>
      </c>
      <c r="F11" s="65"/>
      <c r="G11" s="63" t="s">
        <v>13</v>
      </c>
      <c r="H11" s="162">
        <v>300</v>
      </c>
      <c r="I11" s="65"/>
      <c r="J11" s="63" t="s">
        <v>14</v>
      </c>
      <c r="K11" s="162">
        <v>500</v>
      </c>
      <c r="L11" s="65"/>
      <c r="M11" s="63"/>
      <c r="N11" s="163"/>
      <c r="O11" s="243"/>
      <c r="P11" s="63"/>
      <c r="Q11" s="162"/>
      <c r="R11" s="65"/>
    </row>
    <row r="12" spans="1:18" ht="14.25" customHeight="1">
      <c r="A12" s="63" t="s">
        <v>203</v>
      </c>
      <c r="B12" s="162">
        <v>760</v>
      </c>
      <c r="C12" s="65"/>
      <c r="D12" s="63"/>
      <c r="E12" s="162"/>
      <c r="F12" s="65"/>
      <c r="G12" s="63" t="s">
        <v>263</v>
      </c>
      <c r="H12" s="162">
        <v>1370</v>
      </c>
      <c r="I12" s="65"/>
      <c r="J12" s="63"/>
      <c r="K12" s="162"/>
      <c r="L12" s="65"/>
      <c r="M12" s="63"/>
      <c r="N12" s="163"/>
      <c r="O12" s="243"/>
      <c r="P12" s="324"/>
      <c r="Q12" s="162"/>
      <c r="R12" s="65"/>
    </row>
    <row r="13" spans="1:18" ht="14.25" customHeight="1">
      <c r="A13" s="63" t="s">
        <v>204</v>
      </c>
      <c r="B13" s="162">
        <v>320</v>
      </c>
      <c r="C13" s="65"/>
      <c r="D13" s="63"/>
      <c r="E13" s="162"/>
      <c r="F13" s="65"/>
      <c r="G13" s="447" t="s">
        <v>452</v>
      </c>
      <c r="H13" s="162">
        <v>1100</v>
      </c>
      <c r="I13" s="65"/>
      <c r="J13" s="63"/>
      <c r="K13" s="162"/>
      <c r="L13" s="65"/>
      <c r="M13" s="63"/>
      <c r="N13" s="163"/>
      <c r="O13" s="243"/>
      <c r="P13" s="63"/>
      <c r="Q13" s="162"/>
      <c r="R13" s="65"/>
    </row>
    <row r="14" spans="1:18" ht="14.25" customHeight="1">
      <c r="A14" s="63" t="s">
        <v>205</v>
      </c>
      <c r="B14" s="162">
        <v>1050</v>
      </c>
      <c r="C14" s="65"/>
      <c r="D14" s="63"/>
      <c r="E14" s="162"/>
      <c r="F14" s="65"/>
      <c r="G14" s="63"/>
      <c r="H14" s="162"/>
      <c r="I14" s="65"/>
      <c r="J14" s="63"/>
      <c r="K14" s="162"/>
      <c r="L14" s="65"/>
      <c r="M14" s="63"/>
      <c r="N14" s="163"/>
      <c r="O14" s="243"/>
      <c r="P14" s="324"/>
      <c r="Q14" s="189"/>
      <c r="R14" s="190"/>
    </row>
    <row r="15" spans="1:18" ht="14.25" customHeight="1">
      <c r="A15" s="63" t="s">
        <v>262</v>
      </c>
      <c r="B15" s="162">
        <v>1300</v>
      </c>
      <c r="C15" s="65"/>
      <c r="D15" s="63"/>
      <c r="E15" s="162"/>
      <c r="F15" s="65"/>
      <c r="G15" s="63"/>
      <c r="H15" s="162"/>
      <c r="I15" s="65"/>
      <c r="J15" s="63"/>
      <c r="K15" s="162"/>
      <c r="L15" s="65"/>
      <c r="M15" s="63"/>
      <c r="N15" s="163"/>
      <c r="O15" s="243"/>
      <c r="P15" s="324"/>
      <c r="Q15" s="162"/>
      <c r="R15" s="65"/>
    </row>
    <row r="16" spans="1:18" ht="14.25" customHeight="1">
      <c r="A16" s="63" t="s">
        <v>206</v>
      </c>
      <c r="B16" s="162">
        <v>1340</v>
      </c>
      <c r="C16" s="65"/>
      <c r="D16" s="63"/>
      <c r="E16" s="162"/>
      <c r="F16" s="65"/>
      <c r="G16" s="63"/>
      <c r="H16" s="162"/>
      <c r="I16" s="65"/>
      <c r="J16" s="63"/>
      <c r="K16" s="162"/>
      <c r="L16" s="65"/>
      <c r="M16" s="63"/>
      <c r="N16" s="163"/>
      <c r="O16" s="243"/>
      <c r="P16" s="63"/>
      <c r="Q16" s="162"/>
      <c r="R16" s="65"/>
    </row>
    <row r="17" spans="1:18" ht="14.25" customHeight="1">
      <c r="A17" s="63"/>
      <c r="B17" s="162"/>
      <c r="C17" s="65"/>
      <c r="D17" s="63"/>
      <c r="E17" s="162"/>
      <c r="F17" s="65"/>
      <c r="G17" s="63"/>
      <c r="H17" s="162"/>
      <c r="I17" s="65"/>
      <c r="J17" s="63"/>
      <c r="K17" s="162"/>
      <c r="L17" s="65"/>
      <c r="M17" s="63"/>
      <c r="N17" s="163"/>
      <c r="O17" s="243"/>
      <c r="P17" s="324"/>
      <c r="Q17" s="162"/>
      <c r="R17" s="65"/>
    </row>
    <row r="18" spans="1:20" ht="14.25" customHeight="1">
      <c r="A18" s="63"/>
      <c r="B18" s="162"/>
      <c r="C18" s="65"/>
      <c r="D18" s="63"/>
      <c r="E18" s="162"/>
      <c r="F18" s="65"/>
      <c r="G18" s="63"/>
      <c r="H18" s="162"/>
      <c r="I18" s="65"/>
      <c r="J18" s="63"/>
      <c r="K18" s="162"/>
      <c r="L18" s="65"/>
      <c r="M18" s="63"/>
      <c r="N18" s="163"/>
      <c r="O18" s="243"/>
      <c r="P18" s="324"/>
      <c r="Q18" s="162"/>
      <c r="R18" s="65"/>
      <c r="T18" s="180"/>
    </row>
    <row r="19" spans="1:18" ht="14.25" customHeight="1">
      <c r="A19" s="325"/>
      <c r="B19" s="162"/>
      <c r="C19" s="65"/>
      <c r="D19" s="63"/>
      <c r="E19" s="162"/>
      <c r="F19" s="65"/>
      <c r="G19" s="63"/>
      <c r="H19" s="162"/>
      <c r="I19" s="65"/>
      <c r="J19" s="325"/>
      <c r="K19" s="162"/>
      <c r="L19" s="65"/>
      <c r="M19" s="63"/>
      <c r="N19" s="163"/>
      <c r="O19" s="243"/>
      <c r="P19" s="63"/>
      <c r="Q19" s="162"/>
      <c r="R19" s="65"/>
    </row>
    <row r="20" spans="1:18" ht="14.25" customHeight="1">
      <c r="A20" s="63"/>
      <c r="B20" s="162"/>
      <c r="C20" s="65"/>
      <c r="D20" s="63"/>
      <c r="E20" s="162"/>
      <c r="F20" s="65"/>
      <c r="G20" s="63"/>
      <c r="H20" s="162"/>
      <c r="I20" s="65"/>
      <c r="J20" s="63"/>
      <c r="K20" s="162"/>
      <c r="L20" s="65"/>
      <c r="M20" s="63"/>
      <c r="N20" s="163"/>
      <c r="O20" s="243"/>
      <c r="P20" s="326"/>
      <c r="Q20" s="162"/>
      <c r="R20" s="65"/>
    </row>
    <row r="21" spans="1:18" ht="14.25" customHeight="1">
      <c r="A21" s="63"/>
      <c r="B21" s="327"/>
      <c r="C21" s="101"/>
      <c r="D21" s="324"/>
      <c r="E21" s="327"/>
      <c r="F21" s="101"/>
      <c r="G21" s="63"/>
      <c r="H21" s="328"/>
      <c r="I21" s="101"/>
      <c r="J21" s="63"/>
      <c r="K21" s="162"/>
      <c r="L21" s="65"/>
      <c r="M21" s="63"/>
      <c r="N21" s="163"/>
      <c r="O21" s="243"/>
      <c r="P21" s="324"/>
      <c r="Q21" s="162"/>
      <c r="R21" s="65"/>
    </row>
    <row r="22" spans="1:18" ht="14.25" customHeight="1">
      <c r="A22" s="63"/>
      <c r="B22" s="327"/>
      <c r="C22" s="101"/>
      <c r="D22" s="63"/>
      <c r="E22" s="327"/>
      <c r="F22" s="101"/>
      <c r="G22" s="208"/>
      <c r="H22" s="327"/>
      <c r="I22" s="101"/>
      <c r="K22" s="162"/>
      <c r="L22" s="65"/>
      <c r="M22" s="63"/>
      <c r="N22" s="163"/>
      <c r="O22" s="243"/>
      <c r="P22" s="329"/>
      <c r="Q22" s="162"/>
      <c r="R22" s="65"/>
    </row>
    <row r="23" spans="1:18" ht="14.25" customHeight="1">
      <c r="A23" s="330" t="s">
        <v>178</v>
      </c>
      <c r="B23" s="331"/>
      <c r="C23" s="332"/>
      <c r="D23" s="330" t="s">
        <v>178</v>
      </c>
      <c r="E23" s="333"/>
      <c r="F23" s="334"/>
      <c r="G23" s="330" t="s">
        <v>178</v>
      </c>
      <c r="H23" s="333"/>
      <c r="I23" s="334"/>
      <c r="J23" s="330" t="s">
        <v>178</v>
      </c>
      <c r="K23" s="331"/>
      <c r="L23" s="332"/>
      <c r="M23" s="63"/>
      <c r="N23" s="163"/>
      <c r="O23" s="243"/>
      <c r="P23" s="63"/>
      <c r="Q23" s="162"/>
      <c r="R23" s="65"/>
    </row>
    <row r="24" spans="1:18" ht="14.25" customHeight="1">
      <c r="A24" s="63" t="s">
        <v>265</v>
      </c>
      <c r="B24" s="162">
        <v>1280</v>
      </c>
      <c r="C24" s="65"/>
      <c r="D24" s="63" t="s">
        <v>429</v>
      </c>
      <c r="E24" s="189">
        <v>2550</v>
      </c>
      <c r="F24" s="65"/>
      <c r="G24" s="63" t="s">
        <v>15</v>
      </c>
      <c r="H24" s="162">
        <v>490</v>
      </c>
      <c r="I24" s="65"/>
      <c r="J24" s="63" t="s">
        <v>15</v>
      </c>
      <c r="K24" s="162">
        <v>520</v>
      </c>
      <c r="L24" s="65"/>
      <c r="M24" s="335"/>
      <c r="N24" s="163"/>
      <c r="O24" s="243"/>
      <c r="P24" s="63"/>
      <c r="Q24" s="162"/>
      <c r="R24" s="65"/>
    </row>
    <row r="25" spans="1:18" ht="14.25" customHeight="1">
      <c r="A25" s="63" t="s">
        <v>264</v>
      </c>
      <c r="B25" s="162">
        <v>610</v>
      </c>
      <c r="C25" s="65"/>
      <c r="D25" s="63" t="s">
        <v>16</v>
      </c>
      <c r="E25" s="162">
        <v>500</v>
      </c>
      <c r="F25" s="65"/>
      <c r="G25" s="63" t="s">
        <v>16</v>
      </c>
      <c r="H25" s="162">
        <v>960</v>
      </c>
      <c r="I25" s="65"/>
      <c r="J25" s="63" t="s">
        <v>16</v>
      </c>
      <c r="K25" s="162">
        <v>240</v>
      </c>
      <c r="L25" s="65"/>
      <c r="M25" s="324"/>
      <c r="N25" s="163"/>
      <c r="O25" s="243"/>
      <c r="P25" s="63"/>
      <c r="Q25" s="162"/>
      <c r="R25" s="65"/>
    </row>
    <row r="26" spans="1:18" ht="14.25" customHeight="1">
      <c r="A26" s="63" t="s">
        <v>266</v>
      </c>
      <c r="B26" s="162">
        <v>660</v>
      </c>
      <c r="C26" s="65"/>
      <c r="D26" s="63" t="s">
        <v>464</v>
      </c>
      <c r="E26" s="162">
        <v>230</v>
      </c>
      <c r="F26" s="65"/>
      <c r="G26" s="63" t="s">
        <v>17</v>
      </c>
      <c r="H26" s="162">
        <v>300</v>
      </c>
      <c r="I26" s="65"/>
      <c r="J26" s="63" t="s">
        <v>464</v>
      </c>
      <c r="K26" s="162">
        <v>140</v>
      </c>
      <c r="L26" s="65"/>
      <c r="M26" s="63"/>
      <c r="N26" s="163"/>
      <c r="O26" s="243"/>
      <c r="P26" s="63"/>
      <c r="Q26" s="162"/>
      <c r="R26" s="65"/>
    </row>
    <row r="27" spans="1:18" ht="14.25" customHeight="1">
      <c r="A27" s="63" t="s">
        <v>267</v>
      </c>
      <c r="B27" s="162">
        <v>210</v>
      </c>
      <c r="C27" s="65"/>
      <c r="D27" s="145"/>
      <c r="E27" s="328"/>
      <c r="F27" s="193"/>
      <c r="G27" s="145"/>
      <c r="H27" s="328"/>
      <c r="I27" s="193"/>
      <c r="J27" s="145"/>
      <c r="K27" s="328"/>
      <c r="L27" s="193"/>
      <c r="M27" s="63"/>
      <c r="N27" s="163"/>
      <c r="O27" s="243"/>
      <c r="P27" s="63"/>
      <c r="Q27" s="162"/>
      <c r="R27" s="65"/>
    </row>
    <row r="28" spans="1:18" ht="14.25" customHeight="1">
      <c r="A28" s="424"/>
      <c r="B28" s="162"/>
      <c r="C28" s="65"/>
      <c r="D28" s="145"/>
      <c r="E28" s="328"/>
      <c r="F28" s="193"/>
      <c r="G28" s="145"/>
      <c r="H28" s="328"/>
      <c r="I28" s="193"/>
      <c r="J28" s="145"/>
      <c r="K28" s="328"/>
      <c r="L28" s="193"/>
      <c r="M28" s="63"/>
      <c r="N28" s="163"/>
      <c r="O28" s="243"/>
      <c r="P28" s="336"/>
      <c r="Q28" s="162"/>
      <c r="R28" s="65"/>
    </row>
    <row r="29" spans="1:18" ht="14.25" customHeight="1">
      <c r="A29" s="424"/>
      <c r="B29" s="162"/>
      <c r="C29" s="193"/>
      <c r="D29" s="145"/>
      <c r="E29" s="162"/>
      <c r="F29" s="193"/>
      <c r="G29" s="63"/>
      <c r="H29" s="162"/>
      <c r="I29" s="65"/>
      <c r="J29" s="145"/>
      <c r="K29" s="328"/>
      <c r="L29" s="193"/>
      <c r="M29" s="63"/>
      <c r="N29" s="163"/>
      <c r="O29" s="243"/>
      <c r="P29" s="324"/>
      <c r="Q29" s="189"/>
      <c r="R29" s="65"/>
    </row>
    <row r="30" spans="1:20" ht="14.25" customHeight="1">
      <c r="A30" s="63"/>
      <c r="B30" s="162"/>
      <c r="C30" s="193"/>
      <c r="D30" s="63"/>
      <c r="E30" s="162"/>
      <c r="F30" s="65"/>
      <c r="G30" s="63"/>
      <c r="H30" s="328"/>
      <c r="I30" s="193"/>
      <c r="J30" s="63"/>
      <c r="K30" s="162"/>
      <c r="L30" s="65"/>
      <c r="M30" s="335"/>
      <c r="N30" s="163"/>
      <c r="O30" s="243"/>
      <c r="P30" s="145"/>
      <c r="Q30" s="162"/>
      <c r="R30" s="65"/>
      <c r="T30" s="181"/>
    </row>
    <row r="31" spans="1:20" ht="14.25" customHeight="1">
      <c r="A31" s="330" t="s">
        <v>161</v>
      </c>
      <c r="B31" s="331"/>
      <c r="C31" s="337"/>
      <c r="D31" s="330" t="s">
        <v>161</v>
      </c>
      <c r="E31" s="331"/>
      <c r="F31" s="332"/>
      <c r="G31" s="330" t="s">
        <v>161</v>
      </c>
      <c r="H31" s="331"/>
      <c r="I31" s="332"/>
      <c r="J31" s="330" t="s">
        <v>161</v>
      </c>
      <c r="K31" s="333"/>
      <c r="L31" s="334"/>
      <c r="M31" s="324"/>
      <c r="N31" s="163"/>
      <c r="O31" s="243"/>
      <c r="P31" s="63"/>
      <c r="Q31" s="162"/>
      <c r="R31" s="65"/>
      <c r="T31" s="181"/>
    </row>
    <row r="32" spans="1:20" ht="14.25" customHeight="1">
      <c r="A32" s="63" t="s">
        <v>207</v>
      </c>
      <c r="B32" s="162">
        <v>970</v>
      </c>
      <c r="C32" s="65"/>
      <c r="D32" s="63"/>
      <c r="E32" s="162"/>
      <c r="F32" s="65"/>
      <c r="G32" s="63" t="s">
        <v>424</v>
      </c>
      <c r="H32" s="189">
        <v>1860</v>
      </c>
      <c r="I32" s="65"/>
      <c r="J32" s="63" t="s">
        <v>426</v>
      </c>
      <c r="K32" s="189">
        <v>180</v>
      </c>
      <c r="L32" s="65"/>
      <c r="M32" s="324"/>
      <c r="N32" s="163"/>
      <c r="O32" s="243"/>
      <c r="P32" s="63"/>
      <c r="Q32" s="162"/>
      <c r="R32" s="65"/>
      <c r="T32" s="181"/>
    </row>
    <row r="33" spans="1:20" ht="14.25" customHeight="1">
      <c r="A33" s="63"/>
      <c r="B33" s="162"/>
      <c r="C33" s="65"/>
      <c r="D33" s="63"/>
      <c r="E33" s="162"/>
      <c r="F33" s="65"/>
      <c r="G33" s="63" t="s">
        <v>425</v>
      </c>
      <c r="H33" s="162">
        <v>2210</v>
      </c>
      <c r="I33" s="65"/>
      <c r="J33" s="63" t="s">
        <v>189</v>
      </c>
      <c r="K33" s="189">
        <v>230</v>
      </c>
      <c r="L33" s="65"/>
      <c r="M33" s="335"/>
      <c r="N33" s="163"/>
      <c r="O33" s="243"/>
      <c r="P33" s="145"/>
      <c r="Q33" s="162"/>
      <c r="R33" s="65"/>
      <c r="T33" s="181"/>
    </row>
    <row r="34" spans="1:18" ht="14.25" customHeight="1">
      <c r="A34" s="145"/>
      <c r="B34" s="328"/>
      <c r="C34" s="193"/>
      <c r="D34" s="145"/>
      <c r="E34" s="328"/>
      <c r="F34" s="193"/>
      <c r="G34" s="63"/>
      <c r="H34" s="162"/>
      <c r="I34" s="65"/>
      <c r="J34" s="63"/>
      <c r="K34" s="328"/>
      <c r="L34" s="193"/>
      <c r="M34" s="324"/>
      <c r="N34" s="163"/>
      <c r="O34" s="243"/>
      <c r="P34" s="336"/>
      <c r="Q34" s="162"/>
      <c r="R34" s="65"/>
    </row>
    <row r="35" spans="1:18" ht="14.25" customHeight="1">
      <c r="A35" s="145"/>
      <c r="B35" s="328"/>
      <c r="C35" s="193"/>
      <c r="D35" s="145"/>
      <c r="E35" s="328"/>
      <c r="F35" s="193"/>
      <c r="G35" s="145"/>
      <c r="H35" s="328"/>
      <c r="I35" s="193"/>
      <c r="J35" s="145"/>
      <c r="K35" s="328"/>
      <c r="L35" s="193"/>
      <c r="M35" s="324"/>
      <c r="N35" s="163"/>
      <c r="O35" s="243"/>
      <c r="P35" s="283"/>
      <c r="Q35" s="162"/>
      <c r="R35" s="65"/>
    </row>
    <row r="36" spans="1:18" ht="14.25" customHeight="1">
      <c r="A36" s="330" t="s">
        <v>160</v>
      </c>
      <c r="B36" s="331"/>
      <c r="C36" s="332"/>
      <c r="D36" s="330" t="s">
        <v>160</v>
      </c>
      <c r="E36" s="331"/>
      <c r="F36" s="332"/>
      <c r="G36" s="330" t="s">
        <v>160</v>
      </c>
      <c r="H36" s="331"/>
      <c r="I36" s="332"/>
      <c r="J36" s="330" t="s">
        <v>160</v>
      </c>
      <c r="K36" s="331"/>
      <c r="L36" s="332"/>
      <c r="M36" s="324"/>
      <c r="N36" s="163"/>
      <c r="O36" s="243"/>
      <c r="P36" s="324"/>
      <c r="Q36" s="162"/>
      <c r="R36" s="65"/>
    </row>
    <row r="37" spans="1:18" ht="14.25" customHeight="1">
      <c r="A37" s="283" t="s">
        <v>208</v>
      </c>
      <c r="B37" s="162">
        <v>500</v>
      </c>
      <c r="C37" s="65"/>
      <c r="D37" s="63" t="s">
        <v>381</v>
      </c>
      <c r="E37" s="162">
        <v>1760</v>
      </c>
      <c r="F37" s="65"/>
      <c r="G37" s="63" t="s">
        <v>268</v>
      </c>
      <c r="H37" s="162">
        <v>1390</v>
      </c>
      <c r="I37" s="65"/>
      <c r="J37" s="63" t="s">
        <v>382</v>
      </c>
      <c r="K37" s="162">
        <v>530</v>
      </c>
      <c r="L37" s="65"/>
      <c r="M37" s="324"/>
      <c r="N37" s="163"/>
      <c r="O37" s="243"/>
      <c r="P37" s="415"/>
      <c r="Q37" s="162"/>
      <c r="R37" s="65"/>
    </row>
    <row r="38" spans="1:18" ht="14.25" customHeight="1">
      <c r="A38" s="324" t="s">
        <v>269</v>
      </c>
      <c r="B38" s="162">
        <v>1300</v>
      </c>
      <c r="C38" s="65"/>
      <c r="D38" s="338"/>
      <c r="E38" s="162"/>
      <c r="F38" s="65"/>
      <c r="G38" s="63" t="s">
        <v>270</v>
      </c>
      <c r="H38" s="162">
        <v>1020</v>
      </c>
      <c r="I38" s="65"/>
      <c r="J38" s="63"/>
      <c r="K38" s="162"/>
      <c r="L38" s="65"/>
      <c r="M38" s="335"/>
      <c r="N38" s="163"/>
      <c r="O38" s="243"/>
      <c r="P38" s="145"/>
      <c r="Q38" s="162"/>
      <c r="R38" s="65"/>
    </row>
    <row r="39" spans="1:18" ht="14.25" customHeight="1">
      <c r="A39" s="63"/>
      <c r="B39" s="162"/>
      <c r="C39" s="65"/>
      <c r="D39" s="338"/>
      <c r="E39" s="162"/>
      <c r="F39" s="65"/>
      <c r="G39" s="63"/>
      <c r="H39" s="163"/>
      <c r="I39" s="243"/>
      <c r="J39" s="338"/>
      <c r="K39" s="162"/>
      <c r="L39" s="65"/>
      <c r="M39" s="63"/>
      <c r="N39" s="163"/>
      <c r="O39" s="243"/>
      <c r="P39" s="324"/>
      <c r="Q39" s="162"/>
      <c r="R39" s="65"/>
    </row>
    <row r="40" spans="1:18" ht="14.25" customHeight="1">
      <c r="A40" s="145"/>
      <c r="B40" s="328"/>
      <c r="C40" s="193"/>
      <c r="D40" s="145"/>
      <c r="E40" s="328"/>
      <c r="F40" s="193"/>
      <c r="G40" s="145"/>
      <c r="H40" s="328"/>
      <c r="I40" s="193"/>
      <c r="J40" s="145"/>
      <c r="K40" s="328"/>
      <c r="L40" s="193"/>
      <c r="M40" s="145"/>
      <c r="N40" s="164"/>
      <c r="O40" s="243"/>
      <c r="P40" s="63"/>
      <c r="Q40" s="162"/>
      <c r="R40" s="65"/>
    </row>
    <row r="41" spans="1:18" ht="14.25" customHeight="1">
      <c r="A41" s="336" t="s">
        <v>159</v>
      </c>
      <c r="B41" s="331"/>
      <c r="C41" s="332"/>
      <c r="D41" s="330" t="s">
        <v>159</v>
      </c>
      <c r="E41" s="331"/>
      <c r="F41" s="332"/>
      <c r="G41" s="330" t="s">
        <v>159</v>
      </c>
      <c r="H41" s="331"/>
      <c r="I41" s="332"/>
      <c r="J41" s="330" t="s">
        <v>159</v>
      </c>
      <c r="K41" s="331"/>
      <c r="L41" s="332"/>
      <c r="M41" s="208"/>
      <c r="N41" s="248"/>
      <c r="O41" s="242"/>
      <c r="P41" s="340"/>
      <c r="Q41" s="247"/>
      <c r="R41" s="102"/>
    </row>
    <row r="42" spans="1:18" ht="14.25" customHeight="1">
      <c r="A42" s="324" t="s">
        <v>271</v>
      </c>
      <c r="B42" s="162">
        <v>1070</v>
      </c>
      <c r="C42" s="65"/>
      <c r="D42" s="338" t="s">
        <v>18</v>
      </c>
      <c r="E42" s="162">
        <v>1940</v>
      </c>
      <c r="F42" s="65"/>
      <c r="G42" s="63"/>
      <c r="H42" s="162"/>
      <c r="I42" s="65"/>
      <c r="J42" s="63" t="s">
        <v>18</v>
      </c>
      <c r="K42" s="162">
        <v>490</v>
      </c>
      <c r="L42" s="65"/>
      <c r="M42" s="208"/>
      <c r="N42" s="248"/>
      <c r="O42" s="242"/>
      <c r="P42" s="341"/>
      <c r="Q42" s="189"/>
      <c r="R42" s="190"/>
    </row>
    <row r="43" spans="1:18" ht="14.25" customHeight="1">
      <c r="A43" s="145" t="s">
        <v>418</v>
      </c>
      <c r="B43" s="162">
        <v>220</v>
      </c>
      <c r="C43" s="65"/>
      <c r="D43" s="338"/>
      <c r="E43" s="162"/>
      <c r="F43" s="65"/>
      <c r="G43" s="63"/>
      <c r="H43" s="162"/>
      <c r="I43" s="65"/>
      <c r="J43" s="63" t="s">
        <v>184</v>
      </c>
      <c r="K43" s="189">
        <v>70</v>
      </c>
      <c r="L43" s="65"/>
      <c r="M43" s="208"/>
      <c r="N43" s="248"/>
      <c r="O43" s="242"/>
      <c r="P43" s="341"/>
      <c r="Q43" s="189"/>
      <c r="R43" s="190"/>
    </row>
    <row r="44" spans="1:18" ht="14.25" customHeight="1">
      <c r="A44" s="208"/>
      <c r="B44" s="247"/>
      <c r="C44" s="65"/>
      <c r="D44" s="63"/>
      <c r="E44" s="162"/>
      <c r="F44" s="65"/>
      <c r="G44" s="63"/>
      <c r="H44" s="327"/>
      <c r="I44" s="101"/>
      <c r="J44" s="63"/>
      <c r="K44" s="327"/>
      <c r="L44" s="101"/>
      <c r="M44" s="208"/>
      <c r="N44" s="248"/>
      <c r="O44" s="242"/>
      <c r="P44" s="341"/>
      <c r="Q44" s="189"/>
      <c r="R44" s="190"/>
    </row>
    <row r="45" spans="1:18" ht="14.25" customHeight="1">
      <c r="A45" s="208"/>
      <c r="B45" s="247"/>
      <c r="C45" s="102"/>
      <c r="D45" s="63"/>
      <c r="E45" s="162"/>
      <c r="F45" s="65"/>
      <c r="G45" s="145"/>
      <c r="H45" s="328"/>
      <c r="I45" s="193"/>
      <c r="J45" s="63"/>
      <c r="K45" s="327"/>
      <c r="L45" s="101"/>
      <c r="M45" s="208"/>
      <c r="N45" s="248"/>
      <c r="O45" s="242"/>
      <c r="P45" s="341"/>
      <c r="Q45" s="189"/>
      <c r="R45" s="190"/>
    </row>
    <row r="46" spans="1:18" ht="14.25" customHeight="1">
      <c r="A46" s="208"/>
      <c r="B46" s="247"/>
      <c r="C46" s="190"/>
      <c r="D46" s="145"/>
      <c r="E46" s="328"/>
      <c r="F46" s="193"/>
      <c r="G46" s="145"/>
      <c r="H46" s="328"/>
      <c r="I46" s="193"/>
      <c r="J46" s="208"/>
      <c r="K46" s="328"/>
      <c r="L46" s="193"/>
      <c r="M46" s="208"/>
      <c r="N46" s="248"/>
      <c r="O46" s="242"/>
      <c r="P46" s="342"/>
      <c r="Q46" s="189"/>
      <c r="R46" s="190"/>
    </row>
    <row r="47" spans="1:18" ht="14.25" customHeight="1">
      <c r="A47" s="208"/>
      <c r="B47" s="343"/>
      <c r="C47" s="193"/>
      <c r="D47" s="208"/>
      <c r="E47" s="328"/>
      <c r="F47" s="193"/>
      <c r="G47" s="145"/>
      <c r="H47" s="328"/>
      <c r="I47" s="193"/>
      <c r="J47" s="208"/>
      <c r="K47" s="328"/>
      <c r="L47" s="193"/>
      <c r="M47" s="208"/>
      <c r="N47" s="248"/>
      <c r="O47" s="242"/>
      <c r="P47" s="342"/>
      <c r="Q47" s="189"/>
      <c r="R47" s="190"/>
    </row>
    <row r="48" spans="1:18" ht="14.25" customHeight="1">
      <c r="A48" s="208"/>
      <c r="B48" s="343"/>
      <c r="C48" s="193"/>
      <c r="D48" s="145"/>
      <c r="E48" s="328"/>
      <c r="F48" s="193"/>
      <c r="G48" s="145"/>
      <c r="H48" s="328"/>
      <c r="I48" s="193"/>
      <c r="J48" s="145"/>
      <c r="K48" s="328"/>
      <c r="L48" s="193"/>
      <c r="M48" s="208"/>
      <c r="N48" s="248"/>
      <c r="O48" s="242"/>
      <c r="P48" s="340"/>
      <c r="Q48" s="189"/>
      <c r="R48" s="190"/>
    </row>
    <row r="49" spans="1:18" ht="14.25" customHeight="1">
      <c r="A49" s="208"/>
      <c r="B49" s="343"/>
      <c r="C49" s="193"/>
      <c r="D49" s="145"/>
      <c r="E49" s="328"/>
      <c r="F49" s="193"/>
      <c r="G49" s="145"/>
      <c r="H49" s="328"/>
      <c r="I49" s="193"/>
      <c r="J49" s="145"/>
      <c r="K49" s="328"/>
      <c r="L49" s="193"/>
      <c r="M49" s="208"/>
      <c r="N49" s="248"/>
      <c r="O49" s="242"/>
      <c r="P49" s="341"/>
      <c r="Q49" s="189"/>
      <c r="R49" s="190"/>
    </row>
    <row r="50" spans="1:18" ht="14.25" customHeight="1">
      <c r="A50" s="208"/>
      <c r="B50" s="343"/>
      <c r="C50" s="193"/>
      <c r="D50" s="145"/>
      <c r="E50" s="328"/>
      <c r="F50" s="193"/>
      <c r="G50" s="145"/>
      <c r="H50" s="328"/>
      <c r="I50" s="193"/>
      <c r="J50" s="145"/>
      <c r="K50" s="328"/>
      <c r="L50" s="193"/>
      <c r="M50" s="208"/>
      <c r="N50" s="248"/>
      <c r="O50" s="242"/>
      <c r="P50" s="208"/>
      <c r="Q50" s="189"/>
      <c r="R50" s="190"/>
    </row>
    <row r="51" spans="1:18" ht="14.25" customHeight="1">
      <c r="A51" s="208"/>
      <c r="B51" s="343"/>
      <c r="C51" s="193"/>
      <c r="D51" s="145"/>
      <c r="E51" s="328"/>
      <c r="F51" s="193"/>
      <c r="G51" s="145"/>
      <c r="H51" s="328"/>
      <c r="I51" s="193"/>
      <c r="J51" s="145"/>
      <c r="K51" s="328"/>
      <c r="L51" s="193"/>
      <c r="M51" s="208"/>
      <c r="N51" s="248"/>
      <c r="O51" s="242"/>
      <c r="P51" s="208"/>
      <c r="Q51" s="189"/>
      <c r="R51" s="190"/>
    </row>
    <row r="52" spans="1:18" ht="14.25" customHeight="1">
      <c r="A52" s="208"/>
      <c r="B52" s="343"/>
      <c r="C52" s="344"/>
      <c r="D52" s="208"/>
      <c r="E52" s="343"/>
      <c r="F52" s="344"/>
      <c r="G52" s="208"/>
      <c r="H52" s="343"/>
      <c r="I52" s="344"/>
      <c r="J52" s="208"/>
      <c r="K52" s="343"/>
      <c r="L52" s="344"/>
      <c r="M52" s="208"/>
      <c r="N52" s="248"/>
      <c r="O52" s="242"/>
      <c r="P52" s="208"/>
      <c r="Q52" s="247"/>
      <c r="R52" s="250"/>
    </row>
    <row r="53" spans="1:18" ht="14.25" customHeight="1">
      <c r="A53" s="299"/>
      <c r="B53" s="345"/>
      <c r="C53" s="346"/>
      <c r="D53" s="299"/>
      <c r="E53" s="345"/>
      <c r="F53" s="346"/>
      <c r="G53" s="299"/>
      <c r="H53" s="345"/>
      <c r="I53" s="346"/>
      <c r="J53" s="299"/>
      <c r="K53" s="345"/>
      <c r="L53" s="346"/>
      <c r="M53" s="299"/>
      <c r="N53" s="229"/>
      <c r="O53" s="232"/>
      <c r="P53" s="299"/>
      <c r="Q53" s="226"/>
      <c r="R53" s="232"/>
    </row>
    <row r="54" spans="1:18" ht="14.25" customHeight="1">
      <c r="A54" s="347" t="s">
        <v>132</v>
      </c>
      <c r="B54" s="348">
        <f>SUM(B9:B45)</f>
        <v>14000</v>
      </c>
      <c r="C54" s="349">
        <f>SUM(C9:C45)</f>
        <v>0</v>
      </c>
      <c r="D54" s="347" t="s">
        <v>132</v>
      </c>
      <c r="E54" s="350">
        <f>SUM(E9:E47)</f>
        <v>13360</v>
      </c>
      <c r="F54" s="349">
        <f>SUM(F9:F47)</f>
        <v>0</v>
      </c>
      <c r="G54" s="347" t="s">
        <v>132</v>
      </c>
      <c r="H54" s="350">
        <f>SUM(H9:H44)</f>
        <v>13290</v>
      </c>
      <c r="I54" s="349">
        <f>SUM(I9:I44)</f>
        <v>0</v>
      </c>
      <c r="J54" s="347" t="s">
        <v>132</v>
      </c>
      <c r="K54" s="350">
        <f>SUM(K9:K47)</f>
        <v>4240</v>
      </c>
      <c r="L54" s="349">
        <f>SUM(L9:L47)</f>
        <v>0</v>
      </c>
      <c r="M54" s="347" t="s">
        <v>132</v>
      </c>
      <c r="N54" s="351">
        <f>SUM(N9:N41)</f>
        <v>0</v>
      </c>
      <c r="O54" s="352">
        <f>SUM(O9:O41)</f>
        <v>0</v>
      </c>
      <c r="P54" s="353"/>
      <c r="Q54" s="206"/>
      <c r="R54" s="201"/>
    </row>
    <row r="55" spans="1:18" ht="14.25" customHeight="1">
      <c r="A55" s="294" t="s">
        <v>147</v>
      </c>
      <c r="B55" s="327"/>
      <c r="C55" s="101"/>
      <c r="D55" s="294" t="s">
        <v>147</v>
      </c>
      <c r="E55" s="327"/>
      <c r="F55" s="101"/>
      <c r="G55" s="294" t="s">
        <v>147</v>
      </c>
      <c r="H55" s="327"/>
      <c r="I55" s="101"/>
      <c r="J55" s="294" t="s">
        <v>147</v>
      </c>
      <c r="K55" s="327"/>
      <c r="L55" s="101"/>
      <c r="M55" s="63"/>
      <c r="N55" s="163"/>
      <c r="O55" s="64"/>
      <c r="P55" s="294"/>
      <c r="Q55" s="163"/>
      <c r="R55" s="101"/>
    </row>
    <row r="56" spans="1:18" ht="14.25" customHeight="1">
      <c r="A56" s="63" t="s">
        <v>391</v>
      </c>
      <c r="B56" s="162">
        <v>1260</v>
      </c>
      <c r="C56" s="65"/>
      <c r="D56" s="476" t="s">
        <v>468</v>
      </c>
      <c r="E56" s="189">
        <v>1190</v>
      </c>
      <c r="F56" s="65"/>
      <c r="G56" s="63" t="s">
        <v>20</v>
      </c>
      <c r="H56" s="162">
        <v>770</v>
      </c>
      <c r="I56" s="65"/>
      <c r="J56" s="63" t="s">
        <v>200</v>
      </c>
      <c r="K56" s="189">
        <v>500</v>
      </c>
      <c r="L56" s="65"/>
      <c r="M56" s="145"/>
      <c r="N56" s="164"/>
      <c r="O56" s="243"/>
      <c r="P56" s="283"/>
      <c r="Q56" s="189"/>
      <c r="R56" s="65"/>
    </row>
    <row r="57" spans="1:18" ht="14.25" customHeight="1">
      <c r="A57" s="63" t="s">
        <v>209</v>
      </c>
      <c r="B57" s="162">
        <v>250</v>
      </c>
      <c r="C57" s="65"/>
      <c r="D57" s="475" t="s">
        <v>469</v>
      </c>
      <c r="E57" s="162"/>
      <c r="F57" s="65"/>
      <c r="G57" s="63" t="s">
        <v>392</v>
      </c>
      <c r="H57" s="162">
        <v>1050</v>
      </c>
      <c r="I57" s="65"/>
      <c r="J57" s="63" t="s">
        <v>176</v>
      </c>
      <c r="K57" s="162">
        <v>340</v>
      </c>
      <c r="L57" s="65"/>
      <c r="M57" s="145"/>
      <c r="N57" s="164"/>
      <c r="O57" s="243"/>
      <c r="P57" s="63"/>
      <c r="Q57" s="162"/>
      <c r="R57" s="65"/>
    </row>
    <row r="58" spans="1:18" ht="14.25" customHeight="1">
      <c r="A58" s="63" t="s">
        <v>272</v>
      </c>
      <c r="B58" s="162">
        <v>260</v>
      </c>
      <c r="C58" s="65"/>
      <c r="D58" s="63"/>
      <c r="E58" s="162"/>
      <c r="F58" s="65"/>
      <c r="G58" s="448" t="s">
        <v>394</v>
      </c>
      <c r="H58" s="162">
        <v>600</v>
      </c>
      <c r="I58" s="65"/>
      <c r="J58" s="63" t="s">
        <v>395</v>
      </c>
      <c r="K58" s="162">
        <v>330</v>
      </c>
      <c r="L58" s="65"/>
      <c r="M58" s="145"/>
      <c r="N58" s="164"/>
      <c r="O58" s="243"/>
      <c r="P58" s="63"/>
      <c r="Q58" s="162"/>
      <c r="R58" s="65"/>
    </row>
    <row r="59" spans="1:18" ht="14.25" customHeight="1">
      <c r="A59" s="470" t="s">
        <v>393</v>
      </c>
      <c r="B59" s="162">
        <v>830</v>
      </c>
      <c r="C59" s="65"/>
      <c r="D59" s="63"/>
      <c r="E59" s="162"/>
      <c r="F59" s="65"/>
      <c r="G59" s="145"/>
      <c r="H59" s="164"/>
      <c r="I59" s="243"/>
      <c r="J59" s="447" t="s">
        <v>396</v>
      </c>
      <c r="K59" s="162">
        <v>220</v>
      </c>
      <c r="L59" s="65"/>
      <c r="M59" s="145"/>
      <c r="N59" s="164"/>
      <c r="O59" s="243"/>
      <c r="P59" s="63"/>
      <c r="Q59" s="162"/>
      <c r="R59" s="65"/>
    </row>
    <row r="60" spans="1:18" ht="14.25" customHeight="1">
      <c r="A60" s="475" t="s">
        <v>470</v>
      </c>
      <c r="B60" s="162"/>
      <c r="C60" s="65"/>
      <c r="D60" s="63"/>
      <c r="E60" s="162"/>
      <c r="F60" s="65"/>
      <c r="G60" s="145"/>
      <c r="H60" s="164"/>
      <c r="I60" s="243"/>
      <c r="J60" s="447" t="s">
        <v>397</v>
      </c>
      <c r="K60" s="162">
        <v>220</v>
      </c>
      <c r="L60" s="65"/>
      <c r="M60" s="145"/>
      <c r="N60" s="164"/>
      <c r="O60" s="243"/>
      <c r="P60" s="63"/>
      <c r="Q60" s="162"/>
      <c r="R60" s="65"/>
    </row>
    <row r="61" spans="1:18" ht="14.25" customHeight="1">
      <c r="A61" s="145"/>
      <c r="B61" s="189"/>
      <c r="C61" s="190"/>
      <c r="D61" s="63"/>
      <c r="E61" s="162"/>
      <c r="F61" s="65"/>
      <c r="G61" s="145"/>
      <c r="H61" s="164"/>
      <c r="I61" s="243"/>
      <c r="J61" s="63" t="s">
        <v>197</v>
      </c>
      <c r="K61" s="162">
        <v>350</v>
      </c>
      <c r="L61" s="65"/>
      <c r="M61" s="145"/>
      <c r="N61" s="164"/>
      <c r="O61" s="243"/>
      <c r="P61" s="63"/>
      <c r="Q61" s="162"/>
      <c r="R61" s="65"/>
    </row>
    <row r="62" spans="1:18" ht="14.25" customHeight="1">
      <c r="A62" s="63"/>
      <c r="B62" s="162"/>
      <c r="C62" s="65"/>
      <c r="D62" s="63"/>
      <c r="E62" s="162"/>
      <c r="F62" s="65"/>
      <c r="G62" s="63"/>
      <c r="H62" s="162"/>
      <c r="I62" s="65"/>
      <c r="J62" s="63" t="s">
        <v>185</v>
      </c>
      <c r="K62" s="162">
        <v>140</v>
      </c>
      <c r="L62" s="65"/>
      <c r="M62" s="145"/>
      <c r="N62" s="164"/>
      <c r="O62" s="243"/>
      <c r="P62" s="63"/>
      <c r="Q62" s="162"/>
      <c r="R62" s="65"/>
    </row>
    <row r="63" spans="1:18" ht="14.25" customHeight="1">
      <c r="A63" s="63"/>
      <c r="B63" s="162"/>
      <c r="C63" s="65"/>
      <c r="D63" s="63"/>
      <c r="E63" s="162"/>
      <c r="F63" s="65"/>
      <c r="G63" s="145"/>
      <c r="H63" s="328"/>
      <c r="I63" s="101"/>
      <c r="J63" s="63"/>
      <c r="K63" s="162">
        <v>0</v>
      </c>
      <c r="L63" s="101"/>
      <c r="M63" s="145"/>
      <c r="N63" s="164"/>
      <c r="O63" s="243"/>
      <c r="P63" s="63"/>
      <c r="Q63" s="162"/>
      <c r="R63" s="65"/>
    </row>
    <row r="64" spans="1:18" ht="14.25" customHeight="1">
      <c r="A64" s="63"/>
      <c r="B64" s="162"/>
      <c r="C64" s="65"/>
      <c r="D64" s="63"/>
      <c r="E64" s="162"/>
      <c r="F64" s="65"/>
      <c r="G64" s="63"/>
      <c r="H64" s="328"/>
      <c r="I64" s="101"/>
      <c r="J64" s="63"/>
      <c r="K64" s="162"/>
      <c r="L64" s="65"/>
      <c r="M64" s="145"/>
      <c r="N64" s="164"/>
      <c r="O64" s="243"/>
      <c r="P64" s="63"/>
      <c r="Q64" s="162"/>
      <c r="R64" s="65"/>
    </row>
    <row r="65" spans="1:18" ht="14.25" customHeight="1">
      <c r="A65" s="63"/>
      <c r="B65" s="162"/>
      <c r="C65" s="65"/>
      <c r="D65" s="63"/>
      <c r="E65" s="162"/>
      <c r="F65" s="65"/>
      <c r="G65" s="63"/>
      <c r="H65" s="328"/>
      <c r="I65" s="101"/>
      <c r="J65" s="63"/>
      <c r="K65" s="162"/>
      <c r="L65" s="101"/>
      <c r="M65" s="145"/>
      <c r="N65" s="164"/>
      <c r="O65" s="243"/>
      <c r="P65" s="63"/>
      <c r="Q65" s="162"/>
      <c r="R65" s="65"/>
    </row>
    <row r="66" spans="1:18" ht="14.25" customHeight="1">
      <c r="A66" s="208" t="s">
        <v>273</v>
      </c>
      <c r="B66" s="162"/>
      <c r="C66" s="65"/>
      <c r="D66" s="145"/>
      <c r="E66" s="189"/>
      <c r="F66" s="65"/>
      <c r="G66" s="63"/>
      <c r="H66" s="328"/>
      <c r="I66" s="101"/>
      <c r="J66" s="63" t="s">
        <v>186</v>
      </c>
      <c r="K66" s="162"/>
      <c r="L66" s="101"/>
      <c r="M66" s="145"/>
      <c r="N66" s="164"/>
      <c r="O66" s="243"/>
      <c r="P66" s="145"/>
      <c r="Q66" s="162"/>
      <c r="R66" s="65"/>
    </row>
    <row r="67" spans="1:18" ht="14.25" customHeight="1">
      <c r="A67" s="145"/>
      <c r="B67" s="189"/>
      <c r="C67" s="65"/>
      <c r="D67" s="145"/>
      <c r="E67" s="189"/>
      <c r="F67" s="65"/>
      <c r="G67" s="208"/>
      <c r="H67" s="343"/>
      <c r="I67" s="103"/>
      <c r="J67" s="63"/>
      <c r="L67" s="101"/>
      <c r="M67" s="208"/>
      <c r="N67" s="248"/>
      <c r="O67" s="242"/>
      <c r="P67" s="208"/>
      <c r="Q67" s="165"/>
      <c r="R67" s="102"/>
    </row>
    <row r="68" spans="1:18" ht="14.25" customHeight="1">
      <c r="A68" s="354" t="s">
        <v>132</v>
      </c>
      <c r="B68" s="355">
        <f>SUM(B56:B67)</f>
        <v>2600</v>
      </c>
      <c r="C68" s="214">
        <f>SUM(C56:C67)</f>
        <v>0</v>
      </c>
      <c r="D68" s="353" t="s">
        <v>132</v>
      </c>
      <c r="E68" s="315">
        <f>SUM(E56:E67)</f>
        <v>1190</v>
      </c>
      <c r="F68" s="214">
        <f>SUM(F56:F67)</f>
        <v>0</v>
      </c>
      <c r="G68" s="353" t="s">
        <v>132</v>
      </c>
      <c r="H68" s="315">
        <f>SUM(H56:H67)</f>
        <v>2420</v>
      </c>
      <c r="I68" s="214">
        <f>SUM(I56:I67)</f>
        <v>0</v>
      </c>
      <c r="J68" s="353" t="s">
        <v>132</v>
      </c>
      <c r="K68" s="315">
        <f>SUM(K56:K65)</f>
        <v>2100</v>
      </c>
      <c r="L68" s="214">
        <f>SUM(L56:L67)</f>
        <v>0</v>
      </c>
      <c r="M68" s="353" t="s">
        <v>132</v>
      </c>
      <c r="N68" s="251">
        <f>SUM(N56:N67)</f>
        <v>0</v>
      </c>
      <c r="O68" s="199">
        <f>SUM(O56:O67)</f>
        <v>0</v>
      </c>
      <c r="P68" s="353"/>
      <c r="Q68" s="251"/>
      <c r="R68" s="214"/>
    </row>
    <row r="69" spans="1:18" ht="14.25" customHeight="1">
      <c r="A69" s="104"/>
      <c r="B69" s="356"/>
      <c r="C69" s="105"/>
      <c r="D69" s="296"/>
      <c r="E69" s="357"/>
      <c r="F69" s="105"/>
      <c r="G69" s="296"/>
      <c r="H69" s="357"/>
      <c r="I69" s="105"/>
      <c r="J69" s="296"/>
      <c r="K69" s="357"/>
      <c r="L69" s="105"/>
      <c r="M69" s="296"/>
      <c r="N69" s="176"/>
      <c r="O69" s="106"/>
      <c r="P69" s="302"/>
      <c r="Q69" s="176"/>
      <c r="R69" s="105"/>
    </row>
    <row r="70" spans="1:18" ht="14.25" customHeight="1" thickBot="1">
      <c r="A70" s="150" t="s">
        <v>19</v>
      </c>
      <c r="B70" s="358">
        <f>SUM(B54,B68)</f>
        <v>16600</v>
      </c>
      <c r="C70" s="107">
        <f>SUM(C54,C68)</f>
        <v>0</v>
      </c>
      <c r="D70" s="262" t="s">
        <v>19</v>
      </c>
      <c r="E70" s="359">
        <f>SUM(E54,E68)</f>
        <v>14550</v>
      </c>
      <c r="F70" s="107">
        <f>SUM(F54,F68)</f>
        <v>0</v>
      </c>
      <c r="G70" s="262" t="s">
        <v>19</v>
      </c>
      <c r="H70" s="359">
        <f>SUM(H54,H68)</f>
        <v>15710</v>
      </c>
      <c r="I70" s="107">
        <f>SUM(I54,I68)</f>
        <v>0</v>
      </c>
      <c r="J70" s="150" t="s">
        <v>19</v>
      </c>
      <c r="K70" s="359">
        <f>SUM(K54,K68)</f>
        <v>6340</v>
      </c>
      <c r="L70" s="107">
        <f>SUM(L54,L68)</f>
        <v>0</v>
      </c>
      <c r="M70" s="150" t="s">
        <v>19</v>
      </c>
      <c r="N70" s="170">
        <f>SUM(N54,N68)</f>
        <v>0</v>
      </c>
      <c r="O70" s="108">
        <f>SUM(O54,O68)</f>
        <v>0</v>
      </c>
      <c r="P70" s="150"/>
      <c r="Q70" s="170"/>
      <c r="R70" s="107"/>
    </row>
    <row r="71" ht="9" customHeight="1" thickBot="1">
      <c r="Q71" s="180"/>
    </row>
    <row r="72" spans="1:11" ht="14.25" customHeight="1" thickBot="1">
      <c r="A72" s="433" t="s">
        <v>472</v>
      </c>
      <c r="C72" s="80">
        <v>35211</v>
      </c>
      <c r="D72" s="81" t="s">
        <v>103</v>
      </c>
      <c r="E72" s="82"/>
      <c r="F72" s="83" t="s">
        <v>81</v>
      </c>
      <c r="G72" s="84">
        <f>SUM(B90,E90,H90,K90,N90,Q90)</f>
        <v>7420</v>
      </c>
      <c r="H72" s="85" t="s">
        <v>4</v>
      </c>
      <c r="I72" s="155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360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75</v>
      </c>
      <c r="K74" s="93"/>
      <c r="L74" s="94"/>
      <c r="M74" s="95" t="s">
        <v>9</v>
      </c>
      <c r="N74" s="93"/>
      <c r="O74" s="93"/>
      <c r="P74" s="483"/>
      <c r="Q74" s="484"/>
      <c r="R74" s="485"/>
    </row>
    <row r="75" spans="1:18" ht="14.25" customHeight="1">
      <c r="A75" s="184" t="s">
        <v>10</v>
      </c>
      <c r="B75" s="98" t="s">
        <v>193</v>
      </c>
      <c r="C75" s="151" t="s">
        <v>194</v>
      </c>
      <c r="D75" s="185" t="s">
        <v>10</v>
      </c>
      <c r="E75" s="98" t="s">
        <v>193</v>
      </c>
      <c r="F75" s="151" t="s">
        <v>194</v>
      </c>
      <c r="G75" s="185" t="s">
        <v>10</v>
      </c>
      <c r="H75" s="98" t="s">
        <v>193</v>
      </c>
      <c r="I75" s="151" t="s">
        <v>194</v>
      </c>
      <c r="J75" s="184" t="s">
        <v>10</v>
      </c>
      <c r="K75" s="98" t="s">
        <v>193</v>
      </c>
      <c r="L75" s="151" t="s">
        <v>194</v>
      </c>
      <c r="M75" s="184" t="s">
        <v>10</v>
      </c>
      <c r="N75" s="98" t="s">
        <v>193</v>
      </c>
      <c r="O75" s="151" t="s">
        <v>194</v>
      </c>
      <c r="P75" s="184"/>
      <c r="Q75" s="98"/>
      <c r="R75" s="151"/>
    </row>
    <row r="76" spans="1:18" ht="14.25" customHeight="1">
      <c r="A76" s="323" t="s">
        <v>171</v>
      </c>
      <c r="B76" s="109"/>
      <c r="C76" s="99"/>
      <c r="D76" s="323" t="s">
        <v>171</v>
      </c>
      <c r="E76" s="109"/>
      <c r="F76" s="64"/>
      <c r="G76" s="323" t="s">
        <v>171</v>
      </c>
      <c r="H76" s="109"/>
      <c r="I76" s="64"/>
      <c r="J76" s="323" t="s">
        <v>171</v>
      </c>
      <c r="K76" s="109"/>
      <c r="L76" s="64"/>
      <c r="M76" s="100"/>
      <c r="N76" s="109"/>
      <c r="O76" s="64"/>
      <c r="P76" s="323"/>
      <c r="Q76" s="109"/>
      <c r="R76" s="293"/>
    </row>
    <row r="77" spans="1:18" ht="14.25" customHeight="1">
      <c r="A77" s="471" t="s">
        <v>274</v>
      </c>
      <c r="B77" s="189">
        <v>1170</v>
      </c>
      <c r="C77" s="190"/>
      <c r="D77" s="110" t="s">
        <v>104</v>
      </c>
      <c r="E77" s="189">
        <v>1800</v>
      </c>
      <c r="F77" s="190"/>
      <c r="G77" s="110"/>
      <c r="H77" s="189"/>
      <c r="I77" s="190"/>
      <c r="J77" s="110" t="s">
        <v>241</v>
      </c>
      <c r="K77" s="189">
        <v>520</v>
      </c>
      <c r="L77" s="64"/>
      <c r="M77" s="110"/>
      <c r="N77" s="165"/>
      <c r="O77" s="64"/>
      <c r="P77" s="110"/>
      <c r="Q77" s="189"/>
      <c r="R77" s="65"/>
    </row>
    <row r="78" spans="1:18" ht="14.25" customHeight="1">
      <c r="A78" s="361" t="s">
        <v>400</v>
      </c>
      <c r="B78" s="362">
        <v>1140</v>
      </c>
      <c r="C78" s="442"/>
      <c r="D78" s="361"/>
      <c r="E78" s="363"/>
      <c r="F78" s="349"/>
      <c r="G78" s="361"/>
      <c r="H78" s="362"/>
      <c r="I78" s="442"/>
      <c r="J78" s="361"/>
      <c r="K78" s="247"/>
      <c r="L78" s="111"/>
      <c r="M78" s="361"/>
      <c r="N78" s="247"/>
      <c r="O78" s="111"/>
      <c r="P78" s="361"/>
      <c r="Q78" s="165"/>
      <c r="R78" s="102"/>
    </row>
    <row r="79" spans="1:18" ht="14.25" customHeight="1">
      <c r="A79" s="353" t="s">
        <v>132</v>
      </c>
      <c r="B79" s="251">
        <f>SUM(B77:B78)</f>
        <v>2310</v>
      </c>
      <c r="C79" s="199">
        <f>SUM(C77:C78)</f>
        <v>0</v>
      </c>
      <c r="D79" s="353" t="s">
        <v>132</v>
      </c>
      <c r="E79" s="206">
        <f>SUM(E77:E78)</f>
        <v>1800</v>
      </c>
      <c r="F79" s="199">
        <f>SUM(F77:F78)</f>
        <v>0</v>
      </c>
      <c r="G79" s="353" t="s">
        <v>132</v>
      </c>
      <c r="H79" s="206">
        <f>SUM(H77:H78)</f>
        <v>0</v>
      </c>
      <c r="I79" s="199">
        <f>SUM(I77:I78)</f>
        <v>0</v>
      </c>
      <c r="J79" s="353" t="s">
        <v>132</v>
      </c>
      <c r="K79" s="206">
        <f>SUM(K77:K78)</f>
        <v>520</v>
      </c>
      <c r="L79" s="199">
        <f>SUM(L77:L78)</f>
        <v>0</v>
      </c>
      <c r="M79" s="353" t="s">
        <v>132</v>
      </c>
      <c r="N79" s="206">
        <f>SUM(N77:N78)</f>
        <v>0</v>
      </c>
      <c r="O79" s="199">
        <f>SUM(O77:O78)</f>
        <v>0</v>
      </c>
      <c r="P79" s="353"/>
      <c r="Q79" s="206"/>
      <c r="R79" s="201"/>
    </row>
    <row r="80" spans="1:18" ht="14.25" customHeight="1">
      <c r="A80" s="364" t="s">
        <v>140</v>
      </c>
      <c r="B80" s="365"/>
      <c r="C80" s="238"/>
      <c r="D80" s="364" t="s">
        <v>140</v>
      </c>
      <c r="E80" s="366"/>
      <c r="F80" s="238"/>
      <c r="G80" s="364" t="s">
        <v>140</v>
      </c>
      <c r="H80" s="366"/>
      <c r="I80" s="238"/>
      <c r="J80" s="364" t="s">
        <v>140</v>
      </c>
      <c r="K80" s="366"/>
      <c r="L80" s="238"/>
      <c r="M80" s="367"/>
      <c r="N80" s="366"/>
      <c r="O80" s="238"/>
      <c r="P80" s="364"/>
      <c r="Q80" s="366"/>
      <c r="R80" s="236"/>
    </row>
    <row r="81" spans="1:18" ht="14.25" customHeight="1">
      <c r="A81" s="145" t="s">
        <v>275</v>
      </c>
      <c r="B81" s="189">
        <v>60</v>
      </c>
      <c r="C81" s="64"/>
      <c r="D81" s="145" t="s">
        <v>423</v>
      </c>
      <c r="E81" s="189">
        <v>350</v>
      </c>
      <c r="F81" s="64"/>
      <c r="G81" s="145" t="s">
        <v>105</v>
      </c>
      <c r="H81" s="162">
        <v>220</v>
      </c>
      <c r="I81" s="64"/>
      <c r="J81" s="145" t="s">
        <v>180</v>
      </c>
      <c r="K81" s="189">
        <v>120</v>
      </c>
      <c r="L81" s="64"/>
      <c r="M81" s="112"/>
      <c r="N81" s="189"/>
      <c r="O81" s="64"/>
      <c r="P81" s="145"/>
      <c r="Q81" s="189"/>
      <c r="R81" s="65"/>
    </row>
    <row r="82" spans="1:18" ht="14.25" customHeight="1">
      <c r="A82" s="471" t="s">
        <v>276</v>
      </c>
      <c r="B82" s="162">
        <v>0</v>
      </c>
      <c r="C82" s="64"/>
      <c r="D82" s="112" t="s">
        <v>105</v>
      </c>
      <c r="E82" s="162">
        <v>300</v>
      </c>
      <c r="F82" s="64"/>
      <c r="G82" s="110" t="s">
        <v>437</v>
      </c>
      <c r="H82" s="162">
        <v>660</v>
      </c>
      <c r="I82" s="64"/>
      <c r="J82" s="145" t="s">
        <v>182</v>
      </c>
      <c r="K82" s="162">
        <v>210</v>
      </c>
      <c r="L82" s="64"/>
      <c r="M82" s="112"/>
      <c r="N82" s="189"/>
      <c r="O82" s="64"/>
      <c r="P82" s="368"/>
      <c r="Q82" s="162"/>
      <c r="R82" s="65"/>
    </row>
    <row r="83" spans="1:18" ht="14.25" customHeight="1">
      <c r="A83" s="110" t="s">
        <v>277</v>
      </c>
      <c r="B83" s="162">
        <v>120</v>
      </c>
      <c r="C83" s="64"/>
      <c r="D83" s="145"/>
      <c r="E83" s="162"/>
      <c r="F83" s="64"/>
      <c r="G83" s="110"/>
      <c r="H83" s="162"/>
      <c r="I83" s="64"/>
      <c r="J83" s="112" t="s">
        <v>183</v>
      </c>
      <c r="K83" s="162">
        <v>140</v>
      </c>
      <c r="L83" s="64"/>
      <c r="M83" s="112"/>
      <c r="N83" s="189"/>
      <c r="P83" s="283"/>
      <c r="Q83" s="162"/>
      <c r="R83" s="339"/>
    </row>
    <row r="84" spans="1:18" ht="14.25" customHeight="1">
      <c r="A84" s="113" t="s">
        <v>278</v>
      </c>
      <c r="B84" s="165">
        <v>500</v>
      </c>
      <c r="C84" s="111"/>
      <c r="D84" s="110"/>
      <c r="E84" s="162"/>
      <c r="F84" s="64"/>
      <c r="G84" s="112"/>
      <c r="H84" s="189"/>
      <c r="I84" s="64"/>
      <c r="J84" s="112" t="s">
        <v>430</v>
      </c>
      <c r="K84" s="189">
        <v>110</v>
      </c>
      <c r="L84" s="64"/>
      <c r="M84" s="112"/>
      <c r="N84" s="64"/>
      <c r="O84" s="64"/>
      <c r="P84" s="110"/>
      <c r="Q84" s="162"/>
      <c r="R84" s="65"/>
    </row>
    <row r="85" spans="1:18" ht="14.25" customHeight="1">
      <c r="A85" s="112"/>
      <c r="B85" s="189"/>
      <c r="C85" s="190"/>
      <c r="D85" s="110"/>
      <c r="E85" s="163"/>
      <c r="F85" s="64"/>
      <c r="G85" s="112"/>
      <c r="H85" s="189"/>
      <c r="I85" s="64"/>
      <c r="J85" s="112"/>
      <c r="K85" s="189"/>
      <c r="L85" s="64"/>
      <c r="M85" s="112"/>
      <c r="N85" s="189"/>
      <c r="O85" s="64"/>
      <c r="P85" s="369"/>
      <c r="Q85" s="162"/>
      <c r="R85" s="65"/>
    </row>
    <row r="86" spans="1:18" ht="14.25" customHeight="1">
      <c r="A86" s="110"/>
      <c r="B86" s="162"/>
      <c r="C86" s="243"/>
      <c r="D86" s="110"/>
      <c r="E86" s="162"/>
      <c r="F86" s="243"/>
      <c r="G86" s="112" t="s">
        <v>458</v>
      </c>
      <c r="H86" s="162"/>
      <c r="I86" s="243"/>
      <c r="J86" s="112"/>
      <c r="K86" s="162"/>
      <c r="L86" s="243"/>
      <c r="M86" s="112"/>
      <c r="N86" s="189"/>
      <c r="O86" s="243"/>
      <c r="P86" s="110"/>
      <c r="Q86" s="162"/>
      <c r="R86" s="65"/>
    </row>
    <row r="87" spans="1:18" ht="14.25" customHeight="1">
      <c r="A87" s="228"/>
      <c r="B87" s="226"/>
      <c r="C87" s="232"/>
      <c r="D87" s="370"/>
      <c r="E87" s="362"/>
      <c r="F87" s="371"/>
      <c r="G87" s="370"/>
      <c r="H87" s="362"/>
      <c r="I87" s="371"/>
      <c r="J87" s="370"/>
      <c r="K87" s="362"/>
      <c r="L87" s="371"/>
      <c r="M87" s="370"/>
      <c r="N87" s="362"/>
      <c r="O87" s="371"/>
      <c r="P87" s="370"/>
      <c r="Q87" s="362"/>
      <c r="R87" s="349"/>
    </row>
    <row r="88" spans="1:18" ht="14.25" customHeight="1">
      <c r="A88" s="372" t="s">
        <v>132</v>
      </c>
      <c r="B88" s="165">
        <f>SUM(B81:B87)</f>
        <v>680</v>
      </c>
      <c r="C88" s="111">
        <f>SUM(C81:C87)</f>
        <v>0</v>
      </c>
      <c r="D88" s="372" t="s">
        <v>132</v>
      </c>
      <c r="E88" s="165">
        <f>SUM(E81:E87)</f>
        <v>650</v>
      </c>
      <c r="F88" s="111">
        <f>SUM(F81:F87)</f>
        <v>0</v>
      </c>
      <c r="G88" s="372" t="s">
        <v>132</v>
      </c>
      <c r="H88" s="165">
        <f>SUM(H81:H87)</f>
        <v>880</v>
      </c>
      <c r="I88" s="111">
        <f>SUM(I81:I87)</f>
        <v>0</v>
      </c>
      <c r="J88" s="372" t="s">
        <v>132</v>
      </c>
      <c r="K88" s="165">
        <f>SUM(K81:K87)</f>
        <v>580</v>
      </c>
      <c r="L88" s="111">
        <f>SUM(L81:L87)</f>
        <v>0</v>
      </c>
      <c r="M88" s="372" t="s">
        <v>132</v>
      </c>
      <c r="N88" s="165">
        <f>SUM(N81:N87)</f>
        <v>0</v>
      </c>
      <c r="O88" s="111">
        <f>SUM(O81:O87)</f>
        <v>0</v>
      </c>
      <c r="P88" s="372"/>
      <c r="Q88" s="165"/>
      <c r="R88" s="103"/>
    </row>
    <row r="89" spans="1:18" ht="14.25" customHeight="1">
      <c r="A89" s="373"/>
      <c r="B89" s="177"/>
      <c r="C89" s="106"/>
      <c r="D89" s="373"/>
      <c r="E89" s="177"/>
      <c r="F89" s="106"/>
      <c r="G89" s="373"/>
      <c r="H89" s="177"/>
      <c r="I89" s="106"/>
      <c r="J89" s="373"/>
      <c r="K89" s="177"/>
      <c r="L89" s="106"/>
      <c r="M89" s="373"/>
      <c r="N89" s="177"/>
      <c r="O89" s="106"/>
      <c r="P89" s="373"/>
      <c r="Q89" s="177"/>
      <c r="R89" s="105"/>
    </row>
    <row r="90" spans="1:18" ht="14.25" customHeight="1" thickBot="1">
      <c r="A90" s="150" t="s">
        <v>19</v>
      </c>
      <c r="B90" s="170">
        <f>SUM(B79,B88)</f>
        <v>2990</v>
      </c>
      <c r="C90" s="108">
        <f>SUM(C79,C88)</f>
        <v>0</v>
      </c>
      <c r="D90" s="150" t="s">
        <v>19</v>
      </c>
      <c r="E90" s="170">
        <f>SUM(E79,E88)</f>
        <v>2450</v>
      </c>
      <c r="F90" s="108">
        <f>SUM(F79,F88)</f>
        <v>0</v>
      </c>
      <c r="G90" s="150" t="s">
        <v>19</v>
      </c>
      <c r="H90" s="170">
        <f>SUM(H79,H88)</f>
        <v>880</v>
      </c>
      <c r="I90" s="108">
        <f>SUM(I79,I88)</f>
        <v>0</v>
      </c>
      <c r="J90" s="150" t="s">
        <v>19</v>
      </c>
      <c r="K90" s="170">
        <f>SUM(K79,K88)</f>
        <v>1100</v>
      </c>
      <c r="L90" s="108">
        <f>SUM(L79,L88)</f>
        <v>0</v>
      </c>
      <c r="M90" s="150" t="s">
        <v>19</v>
      </c>
      <c r="N90" s="170">
        <f>SUM(N79,N88)</f>
        <v>0</v>
      </c>
      <c r="O90" s="108">
        <f>SUM(O79,O88)</f>
        <v>0</v>
      </c>
      <c r="P90" s="150"/>
      <c r="Q90" s="170"/>
      <c r="R90" s="107"/>
    </row>
    <row r="91" ht="13.5">
      <c r="G91" s="181"/>
    </row>
    <row r="107" ht="9" customHeight="1"/>
    <row r="130" ht="13.5">
      <c r="H130" s="180"/>
    </row>
  </sheetData>
  <sheetProtection/>
  <mergeCells count="5">
    <mergeCell ref="F2:H2"/>
    <mergeCell ref="A2:E2"/>
    <mergeCell ref="P6:R6"/>
    <mergeCell ref="P74:R74"/>
    <mergeCell ref="M2:N2"/>
  </mergeCells>
  <conditionalFormatting sqref="F8:F53 O8:O53 I55:I67 L55:L67 O55:O67 R8:R67 C62:C67 C8:C53 I8:I53 C55:C60 F55:F67 L8:L53 I84:I87 I80:I82 O80:O82 O84:O87">
    <cfRule type="cellIs" priority="6" dxfId="36" operator="greaterThan" stopIfTrue="1">
      <formula>B8</formula>
    </cfRule>
  </conditionalFormatting>
  <conditionalFormatting sqref="C76:C78 C80:C87 F76:F78 F80:F87 I76:I78 L76:L78 L80:L87 O76:O78 R76:R78 R80:R87">
    <cfRule type="cellIs" priority="5" dxfId="36" operator="greaterThan" stopIfTrue="1">
      <formula>B76</formula>
    </cfRule>
  </conditionalFormatting>
  <conditionalFormatting sqref="C61">
    <cfRule type="cellIs" priority="2" dxfId="36" operator="greaterThan" stopIfTrue="1">
      <formula>B61</formula>
    </cfRule>
  </conditionalFormatting>
  <conditionalFormatting sqref="I83">
    <cfRule type="cellIs" priority="1" dxfId="36" operator="greaterThan" stopIfTrue="1">
      <formula>H83</formula>
    </cfRule>
  </conditionalFormatting>
  <conditionalFormatting sqref="N84">
    <cfRule type="cellIs" priority="18" dxfId="36" operator="greaterThan" stopIfTrue="1">
      <formula>N83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ySplit="2" topLeftCell="A3" activePane="bottomLeft" state="frozen"/>
      <selection pane="topLeft" activeCell="J58" sqref="J58"/>
      <selection pane="bottomLeft" activeCell="C94" sqref="C94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87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120</v>
      </c>
      <c r="K1" s="153"/>
      <c r="L1" s="71"/>
      <c r="M1" s="68" t="s">
        <v>115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77" t="str">
        <f>'下関市・長門市'!F2</f>
        <v>令和　 　年 　　 月　  　日</v>
      </c>
      <c r="G2" s="494"/>
      <c r="H2" s="495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2"/>
      <c r="P2" s="423"/>
    </row>
    <row r="3" spans="14:16" ht="14.25" customHeight="1" thickBot="1">
      <c r="N3" s="79"/>
      <c r="O3" s="79"/>
      <c r="P3" s="79" t="s">
        <v>121</v>
      </c>
    </row>
    <row r="4" spans="1:16" ht="14.25" customHeight="1" thickBot="1">
      <c r="A4" s="433" t="s">
        <v>472</v>
      </c>
      <c r="C4" s="80">
        <v>35202</v>
      </c>
      <c r="D4" s="81" t="s">
        <v>100</v>
      </c>
      <c r="E4" s="82"/>
      <c r="F4" s="83" t="s">
        <v>81</v>
      </c>
      <c r="G4" s="84">
        <f>SUM(B30,E30,H30,K30,N30,Q30)</f>
        <v>33690</v>
      </c>
      <c r="H4" s="85" t="s">
        <v>4</v>
      </c>
      <c r="I4" s="155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122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75</v>
      </c>
      <c r="K6" s="93"/>
      <c r="L6" s="94"/>
      <c r="M6" s="95" t="s">
        <v>9</v>
      </c>
      <c r="N6" s="93"/>
      <c r="O6" s="93"/>
      <c r="P6" s="483"/>
      <c r="Q6" s="484"/>
      <c r="R6" s="485"/>
    </row>
    <row r="7" spans="1:18" ht="13.5">
      <c r="A7" s="184" t="s">
        <v>10</v>
      </c>
      <c r="B7" s="98" t="s">
        <v>193</v>
      </c>
      <c r="C7" s="151" t="s">
        <v>194</v>
      </c>
      <c r="D7" s="185" t="s">
        <v>10</v>
      </c>
      <c r="E7" s="98" t="s">
        <v>193</v>
      </c>
      <c r="F7" s="151" t="s">
        <v>194</v>
      </c>
      <c r="G7" s="185" t="s">
        <v>10</v>
      </c>
      <c r="H7" s="98" t="s">
        <v>193</v>
      </c>
      <c r="I7" s="151" t="s">
        <v>194</v>
      </c>
      <c r="J7" s="184" t="s">
        <v>10</v>
      </c>
      <c r="K7" s="98" t="s">
        <v>193</v>
      </c>
      <c r="L7" s="151" t="s">
        <v>194</v>
      </c>
      <c r="M7" s="184" t="s">
        <v>10</v>
      </c>
      <c r="N7" s="98" t="s">
        <v>193</v>
      </c>
      <c r="O7" s="151" t="s">
        <v>194</v>
      </c>
      <c r="P7" s="184"/>
      <c r="Q7" s="98"/>
      <c r="R7" s="151"/>
    </row>
    <row r="8" spans="1:18" ht="14.25" customHeight="1">
      <c r="A8" s="115" t="s">
        <v>168</v>
      </c>
      <c r="B8" s="163"/>
      <c r="C8" s="64"/>
      <c r="D8" s="115" t="s">
        <v>168</v>
      </c>
      <c r="E8" s="171"/>
      <c r="F8" s="64"/>
      <c r="G8" s="115" t="s">
        <v>168</v>
      </c>
      <c r="H8" s="171"/>
      <c r="I8" s="64"/>
      <c r="J8" s="63"/>
      <c r="K8" s="171"/>
      <c r="L8" s="64"/>
      <c r="M8" s="63"/>
      <c r="N8" s="171"/>
      <c r="O8" s="64"/>
      <c r="P8" s="115"/>
      <c r="Q8" s="171"/>
      <c r="R8" s="65"/>
    </row>
    <row r="9" spans="1:18" ht="14.25" customHeight="1">
      <c r="A9" s="282" t="s">
        <v>210</v>
      </c>
      <c r="B9" s="162">
        <v>1060</v>
      </c>
      <c r="C9" s="64"/>
      <c r="D9" s="116" t="s">
        <v>279</v>
      </c>
      <c r="E9" s="162">
        <v>1070</v>
      </c>
      <c r="F9" s="64"/>
      <c r="G9" s="116" t="s">
        <v>22</v>
      </c>
      <c r="H9" s="162">
        <v>1100</v>
      </c>
      <c r="I9" s="64"/>
      <c r="J9" s="63"/>
      <c r="K9" s="171"/>
      <c r="L9" s="64"/>
      <c r="M9" s="63"/>
      <c r="N9" s="171"/>
      <c r="O9" s="64"/>
      <c r="P9" s="207"/>
      <c r="Q9" s="189"/>
      <c r="R9" s="190"/>
    </row>
    <row r="10" spans="1:18" ht="14.25" customHeight="1">
      <c r="A10" s="116" t="s">
        <v>383</v>
      </c>
      <c r="B10" s="162">
        <v>1020</v>
      </c>
      <c r="C10" s="64"/>
      <c r="D10" s="116" t="s">
        <v>280</v>
      </c>
      <c r="E10" s="162">
        <v>1180</v>
      </c>
      <c r="F10" s="64"/>
      <c r="G10" s="116" t="s">
        <v>23</v>
      </c>
      <c r="H10" s="162">
        <v>2440</v>
      </c>
      <c r="I10" s="64"/>
      <c r="J10" s="63"/>
      <c r="K10" s="171"/>
      <c r="L10" s="64"/>
      <c r="M10" s="63"/>
      <c r="N10" s="171"/>
      <c r="O10" s="64"/>
      <c r="P10" s="282"/>
      <c r="Q10" s="162"/>
      <c r="R10" s="65"/>
    </row>
    <row r="11" spans="1:18" ht="14.25" customHeight="1">
      <c r="A11" s="282" t="s">
        <v>211</v>
      </c>
      <c r="B11" s="162">
        <v>1310</v>
      </c>
      <c r="C11" s="64"/>
      <c r="D11" s="116" t="s">
        <v>281</v>
      </c>
      <c r="E11" s="162">
        <v>1470</v>
      </c>
      <c r="F11" s="64"/>
      <c r="G11" s="116" t="s">
        <v>102</v>
      </c>
      <c r="H11" s="162">
        <v>1390</v>
      </c>
      <c r="I11" s="64"/>
      <c r="J11" s="63"/>
      <c r="K11" s="171"/>
      <c r="L11" s="64"/>
      <c r="M11" s="63"/>
      <c r="N11" s="171"/>
      <c r="O11" s="64"/>
      <c r="P11" s="207"/>
      <c r="Q11" s="162"/>
      <c r="R11" s="65"/>
    </row>
    <row r="12" spans="1:18" ht="14.25" customHeight="1">
      <c r="A12" s="207" t="s">
        <v>212</v>
      </c>
      <c r="B12" s="162">
        <v>1130</v>
      </c>
      <c r="C12" s="64"/>
      <c r="D12" s="116" t="s">
        <v>282</v>
      </c>
      <c r="E12" s="162">
        <v>600</v>
      </c>
      <c r="F12" s="64"/>
      <c r="G12" s="116" t="s">
        <v>24</v>
      </c>
      <c r="H12" s="162">
        <v>1590</v>
      </c>
      <c r="I12" s="64"/>
      <c r="J12" s="63"/>
      <c r="K12" s="171"/>
      <c r="L12" s="64"/>
      <c r="M12" s="63"/>
      <c r="N12" s="171"/>
      <c r="O12" s="64"/>
      <c r="P12" s="282"/>
      <c r="Q12" s="162"/>
      <c r="R12" s="65"/>
    </row>
    <row r="13" spans="1:18" ht="14.25" customHeight="1">
      <c r="A13" s="282" t="s">
        <v>213</v>
      </c>
      <c r="B13" s="162">
        <v>810</v>
      </c>
      <c r="C13" s="64"/>
      <c r="D13" s="116" t="s">
        <v>283</v>
      </c>
      <c r="E13" s="162">
        <v>1380</v>
      </c>
      <c r="F13" s="64"/>
      <c r="G13" s="116" t="s">
        <v>25</v>
      </c>
      <c r="H13" s="162">
        <v>1220</v>
      </c>
      <c r="I13" s="64"/>
      <c r="J13" s="63"/>
      <c r="K13" s="171"/>
      <c r="L13" s="64"/>
      <c r="M13" s="63"/>
      <c r="N13" s="171"/>
      <c r="O13" s="64"/>
      <c r="P13" s="207"/>
      <c r="Q13" s="162"/>
      <c r="R13" s="65"/>
    </row>
    <row r="14" spans="1:18" ht="14.25" customHeight="1">
      <c r="A14" s="116" t="s">
        <v>27</v>
      </c>
      <c r="B14" s="162">
        <v>180</v>
      </c>
      <c r="C14" s="64"/>
      <c r="D14" s="116" t="s">
        <v>284</v>
      </c>
      <c r="E14" s="162">
        <v>2050</v>
      </c>
      <c r="F14" s="64"/>
      <c r="G14" s="377" t="s">
        <v>398</v>
      </c>
      <c r="H14" s="162">
        <v>2360</v>
      </c>
      <c r="I14" s="64"/>
      <c r="J14" s="63"/>
      <c r="K14" s="171"/>
      <c r="L14" s="64"/>
      <c r="M14" s="63"/>
      <c r="N14" s="171"/>
      <c r="O14" s="64"/>
      <c r="P14" s="282"/>
      <c r="Q14" s="162"/>
      <c r="R14" s="65"/>
    </row>
    <row r="15" spans="1:18" ht="14.25" customHeight="1">
      <c r="A15" s="116" t="s">
        <v>384</v>
      </c>
      <c r="B15" s="162">
        <v>300</v>
      </c>
      <c r="C15" s="64"/>
      <c r="D15" s="474" t="s">
        <v>467</v>
      </c>
      <c r="E15" s="162">
        <v>2480</v>
      </c>
      <c r="F15" s="64"/>
      <c r="G15" s="116" t="s">
        <v>26</v>
      </c>
      <c r="H15" s="162">
        <v>940</v>
      </c>
      <c r="I15" s="64"/>
      <c r="J15" s="63"/>
      <c r="K15" s="171"/>
      <c r="L15" s="64"/>
      <c r="M15" s="63"/>
      <c r="N15" s="171"/>
      <c r="O15" s="64"/>
      <c r="P15" s="207"/>
      <c r="Q15" s="162"/>
      <c r="R15" s="65"/>
    </row>
    <row r="16" spans="1:18" ht="14.25" customHeight="1">
      <c r="A16" s="474" t="s">
        <v>215</v>
      </c>
      <c r="B16" s="162">
        <v>550</v>
      </c>
      <c r="C16" s="64"/>
      <c r="D16" s="116" t="s">
        <v>285</v>
      </c>
      <c r="E16" s="162">
        <v>120</v>
      </c>
      <c r="F16" s="64"/>
      <c r="G16" s="116" t="s">
        <v>28</v>
      </c>
      <c r="H16" s="162">
        <v>830</v>
      </c>
      <c r="I16" s="64"/>
      <c r="J16" s="63"/>
      <c r="K16" s="171"/>
      <c r="L16" s="64"/>
      <c r="M16" s="63"/>
      <c r="N16" s="171"/>
      <c r="O16" s="64"/>
      <c r="P16" s="207"/>
      <c r="Q16" s="162"/>
      <c r="R16" s="65"/>
    </row>
    <row r="17" spans="1:18" ht="14.25" customHeight="1">
      <c r="A17" s="116" t="s">
        <v>214</v>
      </c>
      <c r="B17" s="162">
        <v>410</v>
      </c>
      <c r="C17" s="64"/>
      <c r="D17" s="63"/>
      <c r="E17" s="203"/>
      <c r="F17" s="64"/>
      <c r="G17" s="116" t="s">
        <v>29</v>
      </c>
      <c r="H17" s="162">
        <v>2420</v>
      </c>
      <c r="I17" s="64"/>
      <c r="J17" s="63"/>
      <c r="K17" s="171"/>
      <c r="L17" s="64"/>
      <c r="M17" s="63"/>
      <c r="N17" s="171"/>
      <c r="O17" s="64"/>
      <c r="P17" s="283"/>
      <c r="Q17" s="203"/>
      <c r="R17" s="65"/>
    </row>
    <row r="18" spans="1:18" ht="14.25" customHeight="1">
      <c r="A18" s="116" t="s">
        <v>286</v>
      </c>
      <c r="B18" s="162">
        <v>130</v>
      </c>
      <c r="C18" s="64"/>
      <c r="D18" s="63"/>
      <c r="E18" s="203"/>
      <c r="F18" s="64"/>
      <c r="G18" s="116" t="s">
        <v>30</v>
      </c>
      <c r="H18" s="162">
        <v>1390</v>
      </c>
      <c r="I18" s="64"/>
      <c r="J18" s="63"/>
      <c r="K18" s="171"/>
      <c r="M18" s="116"/>
      <c r="N18" s="162"/>
      <c r="O18" s="64"/>
      <c r="P18" s="283"/>
      <c r="Q18" s="203"/>
      <c r="R18" s="65"/>
    </row>
    <row r="19" spans="1:18" ht="14.25" customHeight="1">
      <c r="A19" s="116"/>
      <c r="B19" s="162"/>
      <c r="C19" s="64"/>
      <c r="D19" s="63"/>
      <c r="E19" s="203"/>
      <c r="F19" s="64"/>
      <c r="G19" s="63"/>
      <c r="H19" s="203"/>
      <c r="I19" s="64"/>
      <c r="J19" s="63"/>
      <c r="K19" s="171"/>
      <c r="L19" s="64"/>
      <c r="M19" s="63"/>
      <c r="N19" s="171"/>
      <c r="O19" s="64"/>
      <c r="P19" s="283"/>
      <c r="Q19" s="171"/>
      <c r="R19" s="101"/>
    </row>
    <row r="20" spans="1:18" ht="14.25" customHeight="1">
      <c r="A20" s="63"/>
      <c r="B20" s="203"/>
      <c r="C20" s="64"/>
      <c r="D20" s="63"/>
      <c r="E20" s="203"/>
      <c r="F20" s="64"/>
      <c r="G20" s="117"/>
      <c r="H20" s="162"/>
      <c r="I20" s="64"/>
      <c r="J20" s="63"/>
      <c r="K20" s="171"/>
      <c r="L20" s="64"/>
      <c r="M20" s="63"/>
      <c r="N20" s="171"/>
      <c r="O20" s="64"/>
      <c r="P20" s="283"/>
      <c r="Q20" s="171"/>
      <c r="R20" s="101"/>
    </row>
    <row r="21" spans="1:18" ht="14.25" customHeight="1">
      <c r="A21" s="63"/>
      <c r="B21" s="203"/>
      <c r="C21" s="64"/>
      <c r="D21" s="63"/>
      <c r="E21" s="203"/>
      <c r="F21" s="64"/>
      <c r="G21" s="145"/>
      <c r="H21" s="162"/>
      <c r="I21" s="64"/>
      <c r="J21" s="63"/>
      <c r="K21" s="171"/>
      <c r="L21" s="64"/>
      <c r="M21" s="63"/>
      <c r="N21" s="171"/>
      <c r="O21" s="171"/>
      <c r="P21" s="283"/>
      <c r="Q21" s="171"/>
      <c r="R21" s="101"/>
    </row>
    <row r="22" spans="1:18" ht="14.25" customHeight="1">
      <c r="A22" s="208"/>
      <c r="B22" s="211"/>
      <c r="C22" s="111"/>
      <c r="D22" s="104"/>
      <c r="E22" s="187"/>
      <c r="F22" s="111"/>
      <c r="G22" s="116"/>
      <c r="H22" s="211"/>
      <c r="I22" s="111"/>
      <c r="J22" s="104"/>
      <c r="K22" s="204"/>
      <c r="L22" s="111"/>
      <c r="M22" s="104"/>
      <c r="N22" s="204"/>
      <c r="O22" s="111"/>
      <c r="P22" s="284"/>
      <c r="Q22" s="204"/>
      <c r="R22" s="103"/>
    </row>
    <row r="23" spans="1:18" ht="14.25" customHeight="1">
      <c r="A23" s="200" t="s">
        <v>132</v>
      </c>
      <c r="B23" s="198">
        <f>SUM(B9:B22)</f>
        <v>6900</v>
      </c>
      <c r="C23" s="199">
        <f>SUM(C9:C22)</f>
        <v>0</v>
      </c>
      <c r="D23" s="200" t="s">
        <v>132</v>
      </c>
      <c r="E23" s="198">
        <f>SUM(E9:E22)</f>
        <v>10350</v>
      </c>
      <c r="F23" s="199">
        <f>SUM(F9:F22)</f>
        <v>0</v>
      </c>
      <c r="G23" s="200" t="s">
        <v>132</v>
      </c>
      <c r="H23" s="212">
        <f>SUM(H9:H22)</f>
        <v>15680</v>
      </c>
      <c r="I23" s="199">
        <f>SUM(I9:I22)</f>
        <v>0</v>
      </c>
      <c r="J23" s="200" t="s">
        <v>132</v>
      </c>
      <c r="K23" s="212">
        <f>SUM(K8:K22)</f>
        <v>0</v>
      </c>
      <c r="L23" s="199">
        <f>SUM(L9:L22)</f>
        <v>0</v>
      </c>
      <c r="M23" s="200" t="s">
        <v>132</v>
      </c>
      <c r="N23" s="212">
        <f>SUM(N9:N22)</f>
        <v>0</v>
      </c>
      <c r="O23" s="199">
        <f>SUM(O9:O22)</f>
        <v>0</v>
      </c>
      <c r="P23" s="200"/>
      <c r="Q23" s="212"/>
      <c r="R23" s="214"/>
    </row>
    <row r="24" spans="1:18" ht="14.25" customHeight="1">
      <c r="A24" s="294" t="s">
        <v>153</v>
      </c>
      <c r="B24" s="183"/>
      <c r="C24" s="64"/>
      <c r="D24" s="294" t="s">
        <v>153</v>
      </c>
      <c r="E24" s="203"/>
      <c r="F24" s="64"/>
      <c r="G24" s="294" t="s">
        <v>153</v>
      </c>
      <c r="H24" s="171"/>
      <c r="I24" s="64"/>
      <c r="J24" s="63"/>
      <c r="K24" s="171"/>
      <c r="L24" s="64"/>
      <c r="M24" s="63"/>
      <c r="N24" s="171"/>
      <c r="O24" s="64"/>
      <c r="P24" s="294"/>
      <c r="Q24" s="171"/>
      <c r="R24" s="101"/>
    </row>
    <row r="25" spans="1:18" ht="14.25" customHeight="1">
      <c r="A25" s="118" t="s">
        <v>288</v>
      </c>
      <c r="B25" s="162">
        <v>450</v>
      </c>
      <c r="C25" s="64"/>
      <c r="D25" s="118"/>
      <c r="E25" s="162"/>
      <c r="F25" s="64"/>
      <c r="G25" s="118"/>
      <c r="H25" s="162"/>
      <c r="I25" s="64"/>
      <c r="J25" s="63"/>
      <c r="K25" s="171"/>
      <c r="L25" s="64"/>
      <c r="M25" s="63"/>
      <c r="N25" s="171"/>
      <c r="O25" s="64"/>
      <c r="P25" s="63"/>
      <c r="Q25" s="171"/>
      <c r="R25" s="101"/>
    </row>
    <row r="26" spans="1:18" ht="14.25" customHeight="1">
      <c r="A26" s="118" t="s">
        <v>289</v>
      </c>
      <c r="B26" s="189">
        <v>200</v>
      </c>
      <c r="C26" s="190"/>
      <c r="D26" s="63"/>
      <c r="E26" s="203"/>
      <c r="F26" s="64"/>
      <c r="G26" s="63"/>
      <c r="H26" s="171"/>
      <c r="I26" s="64"/>
      <c r="J26" s="63"/>
      <c r="K26" s="171"/>
      <c r="L26" s="64"/>
      <c r="M26" s="63"/>
      <c r="N26" s="171"/>
      <c r="O26" s="64"/>
      <c r="P26" s="63"/>
      <c r="Q26" s="171"/>
      <c r="R26" s="101"/>
    </row>
    <row r="27" spans="1:18" ht="14.25" customHeight="1">
      <c r="A27" s="116" t="s">
        <v>287</v>
      </c>
      <c r="B27" s="162">
        <v>110</v>
      </c>
      <c r="C27" s="111"/>
      <c r="D27" s="104"/>
      <c r="E27" s="187"/>
      <c r="F27" s="111"/>
      <c r="G27" s="104"/>
      <c r="H27" s="204"/>
      <c r="I27" s="111"/>
      <c r="J27" s="104"/>
      <c r="K27" s="204"/>
      <c r="L27" s="111"/>
      <c r="M27" s="104"/>
      <c r="N27" s="204"/>
      <c r="O27" s="111"/>
      <c r="P27" s="104"/>
      <c r="Q27" s="204"/>
      <c r="R27" s="103"/>
    </row>
    <row r="28" spans="1:18" ht="14.25" customHeight="1">
      <c r="A28" s="200" t="s">
        <v>132</v>
      </c>
      <c r="B28" s="212">
        <f>SUM(B25:B27)</f>
        <v>760</v>
      </c>
      <c r="C28" s="199">
        <f>SUM(C25:C27)</f>
        <v>0</v>
      </c>
      <c r="D28" s="200" t="s">
        <v>132</v>
      </c>
      <c r="E28" s="198">
        <f>SUM(E25:E27)</f>
        <v>0</v>
      </c>
      <c r="F28" s="199">
        <f>SUM(F25:F27)</f>
        <v>0</v>
      </c>
      <c r="G28" s="200" t="s">
        <v>132</v>
      </c>
      <c r="H28" s="212">
        <f>SUM(H25:H27)</f>
        <v>0</v>
      </c>
      <c r="I28" s="199">
        <f>SUM(I25:I27)</f>
        <v>0</v>
      </c>
      <c r="J28" s="200" t="s">
        <v>132</v>
      </c>
      <c r="K28" s="212">
        <f>SUM(K25:K27)</f>
        <v>0</v>
      </c>
      <c r="L28" s="199">
        <f>SUM(L25:L27)</f>
        <v>0</v>
      </c>
      <c r="M28" s="200" t="s">
        <v>132</v>
      </c>
      <c r="N28" s="212">
        <f>SUM(N25:N27)</f>
        <v>0</v>
      </c>
      <c r="O28" s="199">
        <f>SUM(O25:O27)</f>
        <v>0</v>
      </c>
      <c r="P28" s="200"/>
      <c r="Q28" s="212"/>
      <c r="R28" s="214"/>
    </row>
    <row r="29" spans="1:18" ht="14.25" customHeight="1">
      <c r="A29" s="104"/>
      <c r="B29" s="295"/>
      <c r="C29" s="106"/>
      <c r="D29" s="296"/>
      <c r="E29" s="295"/>
      <c r="F29" s="106"/>
      <c r="G29" s="296"/>
      <c r="H29" s="297"/>
      <c r="I29" s="106"/>
      <c r="J29" s="296"/>
      <c r="K29" s="297"/>
      <c r="L29" s="106"/>
      <c r="M29" s="296"/>
      <c r="N29" s="297"/>
      <c r="O29" s="106"/>
      <c r="P29" s="296"/>
      <c r="Q29" s="297"/>
      <c r="R29" s="105"/>
    </row>
    <row r="30" spans="1:18" ht="14.25" customHeight="1" thickBot="1">
      <c r="A30" s="150" t="s">
        <v>19</v>
      </c>
      <c r="B30" s="265">
        <f>SUM(B23,B28)</f>
        <v>7660</v>
      </c>
      <c r="C30" s="108">
        <f>SUM(C23,C28)</f>
        <v>0</v>
      </c>
      <c r="D30" s="150" t="s">
        <v>19</v>
      </c>
      <c r="E30" s="265">
        <f>SUM(E23,E28)</f>
        <v>10350</v>
      </c>
      <c r="F30" s="108">
        <f>SUM(F23,F28)</f>
        <v>0</v>
      </c>
      <c r="G30" s="150" t="s">
        <v>19</v>
      </c>
      <c r="H30" s="265">
        <f>SUM(H23,H28)</f>
        <v>15680</v>
      </c>
      <c r="I30" s="108">
        <f>SUM(I23,I28)</f>
        <v>0</v>
      </c>
      <c r="J30" s="150" t="s">
        <v>19</v>
      </c>
      <c r="K30" s="265">
        <f>SUM(K23,K28)</f>
        <v>0</v>
      </c>
      <c r="L30" s="108">
        <f>SUM(L23,L28)</f>
        <v>0</v>
      </c>
      <c r="M30" s="150" t="s">
        <v>19</v>
      </c>
      <c r="N30" s="265">
        <f>SUM(N23,N28)</f>
        <v>0</v>
      </c>
      <c r="O30" s="108">
        <f>SUM(O23,O28)</f>
        <v>0</v>
      </c>
      <c r="P30" s="150"/>
      <c r="Q30" s="265"/>
      <c r="R30" s="107"/>
    </row>
    <row r="31" ht="9" customHeight="1" thickBot="1"/>
    <row r="32" spans="1:12" ht="14.25" customHeight="1" thickBot="1">
      <c r="A32" s="433" t="s">
        <v>471</v>
      </c>
      <c r="C32" s="80" t="s">
        <v>129</v>
      </c>
      <c r="D32" s="81" t="s">
        <v>130</v>
      </c>
      <c r="E32" s="82"/>
      <c r="F32" s="83" t="s">
        <v>81</v>
      </c>
      <c r="G32" s="84">
        <f>SUM(B48,E48,H48,K48,N48,Q48)</f>
        <v>12130</v>
      </c>
      <c r="H32" s="85" t="s">
        <v>4</v>
      </c>
      <c r="I32" s="155"/>
      <c r="J32" s="86">
        <f>SUM(C48,F48,I48,L48,O48,R48)</f>
        <v>0</v>
      </c>
      <c r="K32" s="298" t="s">
        <v>133</v>
      </c>
      <c r="L32" s="180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75</v>
      </c>
      <c r="K34" s="93"/>
      <c r="L34" s="94"/>
      <c r="M34" s="95" t="s">
        <v>9</v>
      </c>
      <c r="N34" s="93"/>
      <c r="O34" s="93"/>
      <c r="P34" s="483"/>
      <c r="Q34" s="484"/>
      <c r="R34" s="485"/>
    </row>
    <row r="35" spans="1:18" ht="14.25" customHeight="1">
      <c r="A35" s="184" t="s">
        <v>10</v>
      </c>
      <c r="B35" s="98" t="s">
        <v>193</v>
      </c>
      <c r="C35" s="151" t="s">
        <v>194</v>
      </c>
      <c r="D35" s="185" t="s">
        <v>10</v>
      </c>
      <c r="E35" s="98" t="s">
        <v>193</v>
      </c>
      <c r="F35" s="151" t="s">
        <v>194</v>
      </c>
      <c r="G35" s="185" t="s">
        <v>10</v>
      </c>
      <c r="H35" s="98" t="s">
        <v>193</v>
      </c>
      <c r="I35" s="151" t="s">
        <v>194</v>
      </c>
      <c r="J35" s="184" t="s">
        <v>10</v>
      </c>
      <c r="K35" s="98" t="s">
        <v>193</v>
      </c>
      <c r="L35" s="151" t="s">
        <v>194</v>
      </c>
      <c r="M35" s="184" t="s">
        <v>10</v>
      </c>
      <c r="N35" s="98" t="s">
        <v>193</v>
      </c>
      <c r="O35" s="151" t="s">
        <v>194</v>
      </c>
      <c r="P35" s="184"/>
      <c r="Q35" s="98"/>
      <c r="R35" s="151"/>
    </row>
    <row r="36" spans="1:18" ht="14.25" customHeight="1">
      <c r="A36" s="119" t="s">
        <v>136</v>
      </c>
      <c r="B36" s="274"/>
      <c r="C36" s="64"/>
      <c r="D36" s="119" t="s">
        <v>136</v>
      </c>
      <c r="E36" s="274"/>
      <c r="F36" s="64"/>
      <c r="G36" s="119" t="s">
        <v>136</v>
      </c>
      <c r="H36" s="274"/>
      <c r="I36" s="64"/>
      <c r="J36" s="100"/>
      <c r="K36" s="274"/>
      <c r="L36" s="64"/>
      <c r="M36" s="100"/>
      <c r="N36" s="274"/>
      <c r="O36" s="64"/>
      <c r="P36" s="119"/>
      <c r="Q36" s="274"/>
      <c r="R36" s="293"/>
    </row>
    <row r="37" spans="1:18" ht="14.25" customHeight="1">
      <c r="A37" s="192" t="s">
        <v>407</v>
      </c>
      <c r="B37" s="162">
        <v>810</v>
      </c>
      <c r="C37" s="64"/>
      <c r="D37" s="118" t="s">
        <v>290</v>
      </c>
      <c r="E37" s="162">
        <v>1960</v>
      </c>
      <c r="F37" s="64"/>
      <c r="G37" s="443" t="s">
        <v>191</v>
      </c>
      <c r="H37" s="162">
        <v>1790</v>
      </c>
      <c r="I37" s="64"/>
      <c r="J37" s="145"/>
      <c r="K37" s="195"/>
      <c r="L37" s="64"/>
      <c r="M37" s="145"/>
      <c r="N37" s="195"/>
      <c r="O37" s="64"/>
      <c r="P37" s="192"/>
      <c r="Q37" s="162"/>
      <c r="R37" s="65"/>
    </row>
    <row r="38" spans="1:18" ht="14.25" customHeight="1">
      <c r="A38" s="118" t="s">
        <v>291</v>
      </c>
      <c r="B38" s="162">
        <v>1110</v>
      </c>
      <c r="C38" s="64"/>
      <c r="D38" s="145"/>
      <c r="E38" s="172"/>
      <c r="F38" s="64"/>
      <c r="G38" s="443" t="s">
        <v>31</v>
      </c>
      <c r="H38" s="162">
        <v>880</v>
      </c>
      <c r="I38" s="64"/>
      <c r="J38" s="145"/>
      <c r="K38" s="195"/>
      <c r="L38" s="64"/>
      <c r="M38" s="145"/>
      <c r="N38" s="195"/>
      <c r="O38" s="64"/>
      <c r="P38" s="192"/>
      <c r="Q38" s="162"/>
      <c r="R38" s="65"/>
    </row>
    <row r="39" spans="1:18" ht="14.25" customHeight="1">
      <c r="A39" s="208"/>
      <c r="B39" s="165"/>
      <c r="C39" s="111"/>
      <c r="D39" s="208"/>
      <c r="E39" s="211"/>
      <c r="F39" s="111"/>
      <c r="G39" s="210" t="s">
        <v>32</v>
      </c>
      <c r="H39" s="165">
        <v>1860</v>
      </c>
      <c r="I39" s="111"/>
      <c r="J39" s="208"/>
      <c r="K39" s="209"/>
      <c r="L39" s="111"/>
      <c r="M39" s="208"/>
      <c r="N39" s="209"/>
      <c r="O39" s="111"/>
      <c r="P39" s="222"/>
      <c r="Q39" s="165"/>
      <c r="R39" s="102"/>
    </row>
    <row r="40" spans="1:18" ht="14.25" customHeight="1">
      <c r="A40" s="299"/>
      <c r="B40" s="229"/>
      <c r="C40" s="227"/>
      <c r="D40" s="299"/>
      <c r="E40" s="231"/>
      <c r="F40" s="227"/>
      <c r="G40" s="299"/>
      <c r="H40" s="226"/>
      <c r="I40" s="227"/>
      <c r="J40" s="299"/>
      <c r="K40" s="300"/>
      <c r="L40" s="227"/>
      <c r="M40" s="299"/>
      <c r="N40" s="300"/>
      <c r="O40" s="227"/>
      <c r="P40" s="299"/>
      <c r="Q40" s="229"/>
      <c r="R40" s="232"/>
    </row>
    <row r="41" spans="1:18" ht="14.25" customHeight="1">
      <c r="A41" s="200" t="s">
        <v>132</v>
      </c>
      <c r="B41" s="212">
        <f>SUM(B37:B39)</f>
        <v>1920</v>
      </c>
      <c r="C41" s="199">
        <f>SUM(C37:C39)</f>
        <v>0</v>
      </c>
      <c r="D41" s="200" t="s">
        <v>132</v>
      </c>
      <c r="E41" s="198">
        <f>SUM(E37:E39)</f>
        <v>1960</v>
      </c>
      <c r="F41" s="199">
        <f>SUM(F37:F39)</f>
        <v>0</v>
      </c>
      <c r="G41" s="200" t="s">
        <v>132</v>
      </c>
      <c r="H41" s="198">
        <f>SUM(H37:H39)</f>
        <v>4530</v>
      </c>
      <c r="I41" s="199">
        <f>SUM(I37:I39)</f>
        <v>0</v>
      </c>
      <c r="J41" s="200" t="s">
        <v>132</v>
      </c>
      <c r="K41" s="212">
        <f>SUM(K37:K39)</f>
        <v>0</v>
      </c>
      <c r="L41" s="199">
        <f>SUM(L37:L39)</f>
        <v>0</v>
      </c>
      <c r="M41" s="200" t="s">
        <v>132</v>
      </c>
      <c r="N41" s="212">
        <f>SUM(N37:N39)</f>
        <v>0</v>
      </c>
      <c r="O41" s="199">
        <f>SUM(O37:O39)</f>
        <v>0</v>
      </c>
      <c r="P41" s="200"/>
      <c r="Q41" s="212"/>
      <c r="R41" s="214"/>
    </row>
    <row r="42" spans="1:18" ht="14.25" customHeight="1">
      <c r="A42" s="115" t="s">
        <v>148</v>
      </c>
      <c r="B42" s="171"/>
      <c r="C42" s="64"/>
      <c r="D42" s="115" t="s">
        <v>148</v>
      </c>
      <c r="E42" s="203"/>
      <c r="F42" s="64"/>
      <c r="G42" s="115" t="s">
        <v>148</v>
      </c>
      <c r="H42" s="203"/>
      <c r="I42" s="64"/>
      <c r="J42" s="63"/>
      <c r="K42" s="171"/>
      <c r="L42" s="64"/>
      <c r="M42" s="63"/>
      <c r="N42" s="171"/>
      <c r="O42" s="64"/>
      <c r="P42" s="115"/>
      <c r="Q42" s="171"/>
      <c r="R42" s="101"/>
    </row>
    <row r="43" spans="1:18" ht="14.25" customHeight="1">
      <c r="A43" s="146"/>
      <c r="B43" s="162"/>
      <c r="C43" s="64"/>
      <c r="D43" s="146" t="s">
        <v>420</v>
      </c>
      <c r="E43" s="162"/>
      <c r="F43" s="64"/>
      <c r="G43" s="146" t="s">
        <v>432</v>
      </c>
      <c r="H43" s="162">
        <v>2170</v>
      </c>
      <c r="I43" s="64"/>
      <c r="J43" s="145"/>
      <c r="K43" s="195"/>
      <c r="L43" s="64"/>
      <c r="M43" s="145"/>
      <c r="N43" s="195"/>
      <c r="O43" s="64"/>
      <c r="P43" s="118"/>
      <c r="Q43" s="162"/>
      <c r="R43" s="101"/>
    </row>
    <row r="44" spans="1:18" ht="14.25" customHeight="1">
      <c r="A44" s="118"/>
      <c r="B44" s="162"/>
      <c r="C44" s="64"/>
      <c r="D44" s="208"/>
      <c r="E44" s="189"/>
      <c r="F44" s="64"/>
      <c r="G44" s="146" t="s">
        <v>431</v>
      </c>
      <c r="H44" s="162">
        <v>1550</v>
      </c>
      <c r="I44" s="64"/>
      <c r="J44" s="145"/>
      <c r="K44" s="195"/>
      <c r="L44" s="64"/>
      <c r="M44" s="145"/>
      <c r="N44" s="195"/>
      <c r="O44" s="64"/>
      <c r="P44" s="118"/>
      <c r="Q44" s="162"/>
      <c r="R44" s="101"/>
    </row>
    <row r="45" spans="1:18" ht="14.25" customHeight="1">
      <c r="A45" s="208"/>
      <c r="B45" s="209"/>
      <c r="C45" s="111"/>
      <c r="D45" s="208"/>
      <c r="E45" s="226"/>
      <c r="F45" s="111"/>
      <c r="G45" s="208"/>
      <c r="H45" s="209"/>
      <c r="I45" s="111"/>
      <c r="J45" s="208"/>
      <c r="K45" s="209"/>
      <c r="L45" s="111"/>
      <c r="M45" s="208"/>
      <c r="N45" s="209"/>
      <c r="O45" s="111"/>
      <c r="P45" s="301"/>
      <c r="Q45" s="209"/>
      <c r="R45" s="103"/>
    </row>
    <row r="46" spans="1:18" ht="14.25" customHeight="1">
      <c r="A46" s="200" t="s">
        <v>132</v>
      </c>
      <c r="B46" s="212">
        <f>SUM(B43:B45)</f>
        <v>0</v>
      </c>
      <c r="C46" s="199">
        <f>SUM(C43:C45)</f>
        <v>0</v>
      </c>
      <c r="D46" s="200" t="s">
        <v>132</v>
      </c>
      <c r="E46" s="212">
        <f>SUM(E43:E45)</f>
        <v>0</v>
      </c>
      <c r="F46" s="199">
        <f>SUM(F43:F45)</f>
        <v>0</v>
      </c>
      <c r="G46" s="200" t="s">
        <v>132</v>
      </c>
      <c r="H46" s="212">
        <f>SUM(H43:H45)</f>
        <v>3720</v>
      </c>
      <c r="I46" s="199">
        <f>SUM(I43:I45)</f>
        <v>0</v>
      </c>
      <c r="J46" s="200" t="s">
        <v>132</v>
      </c>
      <c r="K46" s="212">
        <f>SUM(K43:K45)</f>
        <v>0</v>
      </c>
      <c r="L46" s="199">
        <f>SUM(L43:L45)</f>
        <v>0</v>
      </c>
      <c r="M46" s="200" t="s">
        <v>132</v>
      </c>
      <c r="N46" s="212">
        <f>SUM(N43:N45)</f>
        <v>0</v>
      </c>
      <c r="O46" s="199">
        <f>SUM(O43:O45)</f>
        <v>0</v>
      </c>
      <c r="P46" s="200"/>
      <c r="Q46" s="212"/>
      <c r="R46" s="214"/>
    </row>
    <row r="47" spans="1:18" ht="14.25" customHeight="1">
      <c r="A47" s="296"/>
      <c r="B47" s="297"/>
      <c r="C47" s="106"/>
      <c r="D47" s="296"/>
      <c r="E47" s="297"/>
      <c r="F47" s="106"/>
      <c r="G47" s="296"/>
      <c r="H47" s="297"/>
      <c r="I47" s="106"/>
      <c r="J47" s="296"/>
      <c r="K47" s="297"/>
      <c r="L47" s="106"/>
      <c r="M47" s="296"/>
      <c r="N47" s="297"/>
      <c r="O47" s="106"/>
      <c r="P47" s="302"/>
      <c r="Q47" s="297"/>
      <c r="R47" s="105"/>
    </row>
    <row r="48" spans="1:18" ht="14.25" customHeight="1" thickBot="1">
      <c r="A48" s="150" t="s">
        <v>19</v>
      </c>
      <c r="B48" s="285">
        <f>SUM(B41,B46)</f>
        <v>1920</v>
      </c>
      <c r="C48" s="108">
        <f>SUM(C41,C46)</f>
        <v>0</v>
      </c>
      <c r="D48" s="150" t="s">
        <v>19</v>
      </c>
      <c r="E48" s="265">
        <f>SUM(E41,E46)</f>
        <v>1960</v>
      </c>
      <c r="F48" s="108">
        <f>SUM(F41,F46)</f>
        <v>0</v>
      </c>
      <c r="G48" s="150" t="s">
        <v>19</v>
      </c>
      <c r="H48" s="265">
        <f>SUM(H41,H46)</f>
        <v>8250</v>
      </c>
      <c r="I48" s="108">
        <f>SUM(I41,I46)</f>
        <v>0</v>
      </c>
      <c r="J48" s="150" t="s">
        <v>19</v>
      </c>
      <c r="K48" s="265">
        <f>SUM(K41,K46)</f>
        <v>0</v>
      </c>
      <c r="L48" s="108">
        <f>SUM(L41,L46)</f>
        <v>0</v>
      </c>
      <c r="M48" s="150" t="s">
        <v>19</v>
      </c>
      <c r="N48" s="265">
        <f>SUM(N41,N46)</f>
        <v>0</v>
      </c>
      <c r="O48" s="108">
        <f>SUM(O41,O46)</f>
        <v>0</v>
      </c>
      <c r="P48" s="150"/>
      <c r="Q48" s="265"/>
      <c r="R48" s="107"/>
    </row>
    <row r="49" ht="9" customHeight="1" thickBot="1"/>
    <row r="50" spans="1:16" ht="14.25" thickBot="1">
      <c r="A50" s="433" t="s">
        <v>472</v>
      </c>
      <c r="C50" s="80" t="s">
        <v>61</v>
      </c>
      <c r="D50" s="81" t="s">
        <v>91</v>
      </c>
      <c r="E50" s="82"/>
      <c r="F50" s="83" t="s">
        <v>81</v>
      </c>
      <c r="G50" s="84">
        <f>SUM(B67,E67,H67,K67,N67,Q67)</f>
        <v>20970</v>
      </c>
      <c r="H50" s="85" t="s">
        <v>4</v>
      </c>
      <c r="I50" s="155"/>
      <c r="J50" s="86">
        <f>SUM(C67,F67,I67,L67,O67,R67)</f>
        <v>0</v>
      </c>
      <c r="K50" s="87"/>
      <c r="L50" s="180"/>
      <c r="M50" s="289"/>
      <c r="N50" s="180"/>
      <c r="O50" s="180"/>
      <c r="P50" s="290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75</v>
      </c>
      <c r="K52" s="93"/>
      <c r="L52" s="94"/>
      <c r="M52" s="95" t="s">
        <v>9</v>
      </c>
      <c r="N52" s="93"/>
      <c r="O52" s="93"/>
      <c r="P52" s="483"/>
      <c r="Q52" s="484"/>
      <c r="R52" s="485"/>
    </row>
    <row r="53" spans="1:18" ht="13.5">
      <c r="A53" s="184" t="s">
        <v>10</v>
      </c>
      <c r="B53" s="98" t="s">
        <v>193</v>
      </c>
      <c r="C53" s="151" t="s">
        <v>194</v>
      </c>
      <c r="D53" s="185" t="s">
        <v>10</v>
      </c>
      <c r="E53" s="98" t="s">
        <v>193</v>
      </c>
      <c r="F53" s="151" t="s">
        <v>194</v>
      </c>
      <c r="G53" s="185" t="s">
        <v>10</v>
      </c>
      <c r="H53" s="98" t="s">
        <v>193</v>
      </c>
      <c r="I53" s="151" t="s">
        <v>194</v>
      </c>
      <c r="J53" s="184" t="s">
        <v>10</v>
      </c>
      <c r="K53" s="98" t="s">
        <v>193</v>
      </c>
      <c r="L53" s="151" t="s">
        <v>194</v>
      </c>
      <c r="M53" s="184" t="s">
        <v>10</v>
      </c>
      <c r="N53" s="98" t="s">
        <v>193</v>
      </c>
      <c r="O53" s="151" t="s">
        <v>194</v>
      </c>
      <c r="P53" s="184"/>
      <c r="Q53" s="98"/>
      <c r="R53" s="151"/>
    </row>
    <row r="54" spans="1:18" ht="14.25" customHeight="1">
      <c r="A54" s="417" t="s">
        <v>218</v>
      </c>
      <c r="B54" s="162">
        <v>770</v>
      </c>
      <c r="C54" s="64"/>
      <c r="D54" s="186" t="s">
        <v>292</v>
      </c>
      <c r="E54" s="162">
        <v>3110</v>
      </c>
      <c r="F54" s="64"/>
      <c r="G54" s="117" t="s">
        <v>293</v>
      </c>
      <c r="H54" s="162">
        <v>1220</v>
      </c>
      <c r="I54" s="64"/>
      <c r="J54" s="104"/>
      <c r="K54" s="165"/>
      <c r="L54" s="64"/>
      <c r="M54" s="104"/>
      <c r="N54" s="280"/>
      <c r="O54" s="64"/>
      <c r="P54" s="303"/>
      <c r="Q54" s="280"/>
      <c r="R54" s="281"/>
    </row>
    <row r="55" spans="1:18" ht="14.25" customHeight="1">
      <c r="A55" s="191" t="s">
        <v>456</v>
      </c>
      <c r="B55" s="162">
        <v>600</v>
      </c>
      <c r="C55" s="64"/>
      <c r="D55" s="192" t="s">
        <v>294</v>
      </c>
      <c r="E55" s="162">
        <v>1690</v>
      </c>
      <c r="F55" s="64"/>
      <c r="G55" s="118" t="s">
        <v>224</v>
      </c>
      <c r="H55" s="162">
        <v>660</v>
      </c>
      <c r="I55" s="64"/>
      <c r="J55" s="145"/>
      <c r="K55" s="189"/>
      <c r="L55" s="64"/>
      <c r="M55" s="304"/>
      <c r="N55" s="189"/>
      <c r="O55" s="64"/>
      <c r="P55" s="305"/>
      <c r="Q55" s="162"/>
      <c r="R55" s="65"/>
    </row>
    <row r="56" spans="1:18" ht="14.25" customHeight="1">
      <c r="A56" s="191" t="s">
        <v>219</v>
      </c>
      <c r="B56" s="162">
        <v>310</v>
      </c>
      <c r="C56" s="64"/>
      <c r="D56" s="192" t="s">
        <v>296</v>
      </c>
      <c r="E56" s="162">
        <v>1470</v>
      </c>
      <c r="F56" s="64"/>
      <c r="G56" s="118" t="s">
        <v>451</v>
      </c>
      <c r="H56" s="162">
        <v>2350</v>
      </c>
      <c r="I56" s="64"/>
      <c r="J56" s="145"/>
      <c r="K56" s="189"/>
      <c r="L56" s="64"/>
      <c r="M56" s="306"/>
      <c r="N56" s="189"/>
      <c r="O56" s="64"/>
      <c r="P56" s="305"/>
      <c r="Q56" s="162"/>
      <c r="R56" s="65"/>
    </row>
    <row r="57" spans="1:18" ht="14.25" customHeight="1">
      <c r="A57" s="118" t="s">
        <v>220</v>
      </c>
      <c r="B57" s="162">
        <v>480</v>
      </c>
      <c r="C57" s="64"/>
      <c r="D57" s="191" t="s">
        <v>223</v>
      </c>
      <c r="E57" s="162">
        <v>950</v>
      </c>
      <c r="F57" s="64"/>
      <c r="G57" s="118" t="s">
        <v>297</v>
      </c>
      <c r="H57" s="162">
        <v>1250</v>
      </c>
      <c r="I57" s="64"/>
      <c r="J57" s="145"/>
      <c r="K57" s="189"/>
      <c r="L57" s="64"/>
      <c r="M57" s="307"/>
      <c r="N57" s="189"/>
      <c r="O57" s="64"/>
      <c r="P57" s="192"/>
      <c r="Q57" s="162"/>
      <c r="R57" s="65"/>
    </row>
    <row r="58" spans="1:18" ht="14.25" customHeight="1">
      <c r="A58" s="118" t="s">
        <v>221</v>
      </c>
      <c r="B58" s="162">
        <v>870</v>
      </c>
      <c r="C58" s="64"/>
      <c r="D58" s="118" t="s">
        <v>299</v>
      </c>
      <c r="E58" s="162">
        <v>810</v>
      </c>
      <c r="F58" s="64"/>
      <c r="G58" s="118" t="s">
        <v>298</v>
      </c>
      <c r="H58" s="162">
        <v>1320</v>
      </c>
      <c r="I58" s="64"/>
      <c r="J58" s="145"/>
      <c r="K58" s="189"/>
      <c r="L58" s="64"/>
      <c r="M58" s="307"/>
      <c r="N58" s="189"/>
      <c r="O58" s="64"/>
      <c r="P58" s="305"/>
      <c r="Q58" s="162"/>
      <c r="R58" s="65"/>
    </row>
    <row r="59" spans="1:18" ht="14.25" customHeight="1">
      <c r="A59" s="118" t="s">
        <v>222</v>
      </c>
      <c r="B59" s="162">
        <v>460</v>
      </c>
      <c r="C59" s="64"/>
      <c r="D59" s="118" t="s">
        <v>421</v>
      </c>
      <c r="E59" s="162">
        <v>540</v>
      </c>
      <c r="F59" s="64"/>
      <c r="G59" s="443" t="s">
        <v>442</v>
      </c>
      <c r="H59" s="162">
        <v>1660</v>
      </c>
      <c r="I59" s="64"/>
      <c r="J59" s="145"/>
      <c r="K59" s="189"/>
      <c r="L59" s="64"/>
      <c r="M59" s="308"/>
      <c r="N59" s="189"/>
      <c r="O59" s="64"/>
      <c r="P59" s="191"/>
      <c r="Q59" s="162"/>
      <c r="R59" s="65"/>
    </row>
    <row r="60" spans="1:18" ht="14.25" customHeight="1">
      <c r="A60" s="118"/>
      <c r="B60" s="162"/>
      <c r="C60" s="64"/>
      <c r="D60" s="145"/>
      <c r="E60" s="189"/>
      <c r="F60" s="64"/>
      <c r="G60" s="118" t="s">
        <v>177</v>
      </c>
      <c r="H60" s="162">
        <v>450</v>
      </c>
      <c r="I60" s="64"/>
      <c r="J60" s="145"/>
      <c r="K60" s="189"/>
      <c r="L60" s="64"/>
      <c r="M60" s="307"/>
      <c r="N60" s="189"/>
      <c r="O60" s="64"/>
      <c r="P60" s="192"/>
      <c r="Q60" s="162"/>
      <c r="R60" s="65"/>
    </row>
    <row r="61" spans="1:18" ht="14.25" customHeight="1">
      <c r="A61" s="118"/>
      <c r="B61" s="162">
        <v>0</v>
      </c>
      <c r="C61" s="64"/>
      <c r="D61" s="145"/>
      <c r="E61" s="162"/>
      <c r="F61" s="64"/>
      <c r="G61" s="118"/>
      <c r="H61" s="162"/>
      <c r="I61" s="64"/>
      <c r="J61" s="145"/>
      <c r="K61" s="189"/>
      <c r="L61" s="64"/>
      <c r="M61" s="309"/>
      <c r="N61" s="189"/>
      <c r="O61" s="64"/>
      <c r="P61" s="192"/>
      <c r="Q61" s="162"/>
      <c r="R61" s="65"/>
    </row>
    <row r="62" spans="1:18" ht="14.25" customHeight="1">
      <c r="A62" s="120"/>
      <c r="B62" s="189"/>
      <c r="C62" s="64"/>
      <c r="D62" s="118"/>
      <c r="E62" s="162"/>
      <c r="F62" s="64"/>
      <c r="G62" s="118"/>
      <c r="H62" s="162"/>
      <c r="I62" s="64"/>
      <c r="J62" s="118"/>
      <c r="K62" s="162"/>
      <c r="L62" s="64"/>
      <c r="M62" s="307"/>
      <c r="N62" s="189"/>
      <c r="O62" s="64"/>
      <c r="P62" s="192"/>
      <c r="Q62" s="162"/>
      <c r="R62" s="65"/>
    </row>
    <row r="63" spans="1:18" ht="14.25" customHeight="1">
      <c r="A63" s="275"/>
      <c r="B63" s="194"/>
      <c r="C63" s="64"/>
      <c r="D63" s="208"/>
      <c r="E63" s="247"/>
      <c r="F63" s="64"/>
      <c r="G63" s="118"/>
      <c r="H63" s="162"/>
      <c r="I63" s="64"/>
      <c r="J63" s="145"/>
      <c r="K63" s="189"/>
      <c r="L63" s="64"/>
      <c r="M63" s="307"/>
      <c r="N63" s="189"/>
      <c r="O63" s="64"/>
      <c r="P63" s="191"/>
      <c r="Q63" s="162"/>
      <c r="R63" s="65"/>
    </row>
    <row r="64" spans="1:18" ht="14.25" customHeight="1">
      <c r="A64" s="145"/>
      <c r="B64" s="189"/>
      <c r="C64" s="64"/>
      <c r="D64" s="208"/>
      <c r="E64" s="247"/>
      <c r="F64" s="64"/>
      <c r="G64" s="118"/>
      <c r="H64" s="162"/>
      <c r="I64" s="64"/>
      <c r="J64" s="145"/>
      <c r="K64" s="189"/>
      <c r="L64" s="64"/>
      <c r="M64" s="145"/>
      <c r="N64" s="189"/>
      <c r="O64" s="64"/>
      <c r="P64" s="191"/>
      <c r="Q64" s="162"/>
      <c r="R64" s="65"/>
    </row>
    <row r="65" spans="1:18" ht="14.25" customHeight="1">
      <c r="A65" s="145"/>
      <c r="B65" s="189"/>
      <c r="C65" s="243"/>
      <c r="D65" s="118" t="s">
        <v>295</v>
      </c>
      <c r="E65" s="189"/>
      <c r="F65" s="243"/>
      <c r="G65" s="145"/>
      <c r="H65" s="189"/>
      <c r="I65" s="243"/>
      <c r="J65" s="145"/>
      <c r="K65" s="189"/>
      <c r="L65" s="243"/>
      <c r="M65" s="145"/>
      <c r="N65" s="189"/>
      <c r="O65" s="243"/>
      <c r="P65" s="305"/>
      <c r="Q65" s="162"/>
      <c r="R65" s="190"/>
    </row>
    <row r="66" spans="1:18" ht="14.25" customHeight="1">
      <c r="A66" s="104"/>
      <c r="B66" s="166"/>
      <c r="C66" s="111"/>
      <c r="D66" s="104"/>
      <c r="E66" s="165"/>
      <c r="F66" s="111"/>
      <c r="G66" s="104"/>
      <c r="H66" s="165"/>
      <c r="I66" s="111"/>
      <c r="J66" s="104"/>
      <c r="K66" s="165"/>
      <c r="L66" s="111"/>
      <c r="M66" s="104"/>
      <c r="N66" s="165"/>
      <c r="O66" s="111"/>
      <c r="P66" s="310"/>
      <c r="Q66" s="165"/>
      <c r="R66" s="102"/>
    </row>
    <row r="67" spans="1:18" ht="14.25" thickBot="1">
      <c r="A67" s="150" t="s">
        <v>19</v>
      </c>
      <c r="B67" s="169">
        <f>SUM(B54:B66)</f>
        <v>3490</v>
      </c>
      <c r="C67" s="108">
        <f>SUM(C54:C66)</f>
        <v>0</v>
      </c>
      <c r="D67" s="150" t="s">
        <v>19</v>
      </c>
      <c r="E67" s="265">
        <f>SUM(E54:E66)</f>
        <v>8570</v>
      </c>
      <c r="F67" s="108">
        <f>SUM(F54:F66)</f>
        <v>0</v>
      </c>
      <c r="G67" s="150" t="s">
        <v>19</v>
      </c>
      <c r="H67" s="170">
        <f>SUM(H54:H66)</f>
        <v>8910</v>
      </c>
      <c r="I67" s="108">
        <f>SUM(I54:I66)</f>
        <v>0</v>
      </c>
      <c r="J67" s="150" t="s">
        <v>19</v>
      </c>
      <c r="K67" s="170">
        <f>SUM(K54:K66)</f>
        <v>0</v>
      </c>
      <c r="L67" s="108">
        <f>SUM(L54:L66)</f>
        <v>0</v>
      </c>
      <c r="M67" s="150" t="s">
        <v>19</v>
      </c>
      <c r="N67" s="170"/>
      <c r="O67" s="108"/>
      <c r="P67" s="150"/>
      <c r="Q67" s="170"/>
      <c r="R67" s="107"/>
    </row>
    <row r="68" ht="14.25" thickBot="1"/>
    <row r="69" spans="1:11" ht="14.25" thickBot="1">
      <c r="A69" s="433" t="s">
        <v>472</v>
      </c>
      <c r="C69" s="80">
        <v>35204</v>
      </c>
      <c r="D69" s="81" t="s">
        <v>92</v>
      </c>
      <c r="E69" s="82"/>
      <c r="F69" s="83" t="s">
        <v>81</v>
      </c>
      <c r="G69" s="84">
        <f>SUM(B94,E94,H94,K94,N86,N94,Q94)</f>
        <v>9900</v>
      </c>
      <c r="H69" s="85" t="s">
        <v>4</v>
      </c>
      <c r="I69" s="155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75</v>
      </c>
      <c r="K71" s="93"/>
      <c r="L71" s="94"/>
      <c r="M71" s="95" t="s">
        <v>9</v>
      </c>
      <c r="N71" s="93"/>
      <c r="O71" s="93"/>
      <c r="P71" s="491"/>
      <c r="Q71" s="492"/>
      <c r="R71" s="493"/>
    </row>
    <row r="72" spans="1:18" ht="13.5">
      <c r="A72" s="184" t="s">
        <v>10</v>
      </c>
      <c r="B72" s="98" t="s">
        <v>193</v>
      </c>
      <c r="C72" s="151" t="s">
        <v>194</v>
      </c>
      <c r="D72" s="185" t="s">
        <v>10</v>
      </c>
      <c r="E72" s="98" t="s">
        <v>193</v>
      </c>
      <c r="F72" s="151" t="s">
        <v>194</v>
      </c>
      <c r="G72" s="185" t="s">
        <v>10</v>
      </c>
      <c r="H72" s="98" t="s">
        <v>193</v>
      </c>
      <c r="I72" s="151" t="s">
        <v>194</v>
      </c>
      <c r="J72" s="184" t="s">
        <v>10</v>
      </c>
      <c r="K72" s="98" t="s">
        <v>193</v>
      </c>
      <c r="L72" s="151" t="s">
        <v>194</v>
      </c>
      <c r="M72" s="184" t="s">
        <v>10</v>
      </c>
      <c r="N72" s="98" t="s">
        <v>193</v>
      </c>
      <c r="O72" s="151" t="s">
        <v>194</v>
      </c>
      <c r="P72" s="184"/>
      <c r="Q72" s="98"/>
      <c r="R72" s="151"/>
    </row>
    <row r="73" spans="1:18" ht="13.5">
      <c r="A73" s="119" t="s">
        <v>166</v>
      </c>
      <c r="B73" s="274"/>
      <c r="C73" s="99"/>
      <c r="D73" s="119" t="s">
        <v>166</v>
      </c>
      <c r="E73" s="274"/>
      <c r="F73" s="156"/>
      <c r="G73" s="119" t="s">
        <v>166</v>
      </c>
      <c r="H73" s="274"/>
      <c r="I73" s="156"/>
      <c r="J73" s="119" t="s">
        <v>166</v>
      </c>
      <c r="K73" s="99"/>
      <c r="L73" s="157"/>
      <c r="M73" s="311" t="s">
        <v>166</v>
      </c>
      <c r="N73" s="274"/>
      <c r="O73" s="64"/>
      <c r="P73" s="119"/>
      <c r="Q73" s="274"/>
      <c r="R73" s="157"/>
    </row>
    <row r="74" spans="1:18" ht="13.5">
      <c r="A74" s="118" t="s">
        <v>300</v>
      </c>
      <c r="B74" s="162">
        <v>1250</v>
      </c>
      <c r="C74" s="64"/>
      <c r="D74" s="118" t="s">
        <v>415</v>
      </c>
      <c r="E74" s="162">
        <v>2320</v>
      </c>
      <c r="F74" s="64"/>
      <c r="G74" s="116" t="s">
        <v>416</v>
      </c>
      <c r="H74" s="162">
        <v>2940</v>
      </c>
      <c r="I74" s="64"/>
      <c r="J74" s="118" t="s">
        <v>246</v>
      </c>
      <c r="K74" s="162">
        <v>450</v>
      </c>
      <c r="L74" s="65"/>
      <c r="M74" s="312"/>
      <c r="N74" s="162"/>
      <c r="O74" s="64"/>
      <c r="P74" s="118"/>
      <c r="Q74" s="189"/>
      <c r="R74" s="190"/>
    </row>
    <row r="75" spans="1:18" ht="13.5">
      <c r="A75" s="116"/>
      <c r="B75" s="162"/>
      <c r="C75" s="64"/>
      <c r="D75" s="63"/>
      <c r="E75" s="162"/>
      <c r="F75" s="64"/>
      <c r="G75" s="116"/>
      <c r="H75" s="162"/>
      <c r="I75" s="64"/>
      <c r="J75" s="116" t="s">
        <v>405</v>
      </c>
      <c r="K75" s="172">
        <v>350</v>
      </c>
      <c r="L75" s="65"/>
      <c r="M75" s="313"/>
      <c r="N75" s="163"/>
      <c r="O75" s="64"/>
      <c r="P75" s="116"/>
      <c r="Q75" s="162"/>
      <c r="R75" s="65"/>
    </row>
    <row r="76" spans="1:18" ht="13.5">
      <c r="A76" s="116" t="s">
        <v>242</v>
      </c>
      <c r="B76" s="162">
        <v>110</v>
      </c>
      <c r="C76" s="64"/>
      <c r="D76" s="63"/>
      <c r="E76" s="162"/>
      <c r="F76" s="64"/>
      <c r="G76" s="118"/>
      <c r="H76" s="162"/>
      <c r="I76" s="64"/>
      <c r="J76" s="116" t="s">
        <v>247</v>
      </c>
      <c r="K76" s="162">
        <v>90</v>
      </c>
      <c r="L76" s="65"/>
      <c r="M76" s="313"/>
      <c r="N76" s="163"/>
      <c r="O76" s="64"/>
      <c r="P76" s="116"/>
      <c r="Q76" s="162"/>
      <c r="R76" s="101"/>
    </row>
    <row r="77" spans="1:18" ht="13.5">
      <c r="A77" s="117" t="s">
        <v>243</v>
      </c>
      <c r="B77" s="165">
        <v>290</v>
      </c>
      <c r="C77" s="64"/>
      <c r="D77" s="63"/>
      <c r="E77" s="162"/>
      <c r="F77" s="64"/>
      <c r="G77" s="116"/>
      <c r="H77" s="162"/>
      <c r="I77" s="64"/>
      <c r="J77" s="116"/>
      <c r="K77" s="162"/>
      <c r="L77" s="193"/>
      <c r="M77" s="313"/>
      <c r="N77" s="163"/>
      <c r="O77" s="64"/>
      <c r="P77" s="145"/>
      <c r="Q77" s="163"/>
      <c r="R77" s="101"/>
    </row>
    <row r="78" spans="1:18" ht="13.5">
      <c r="A78" s="421"/>
      <c r="B78" s="162"/>
      <c r="C78" s="64"/>
      <c r="D78" s="421"/>
      <c r="E78" s="162"/>
      <c r="F78" s="64"/>
      <c r="G78" s="116"/>
      <c r="H78" s="162"/>
      <c r="I78" s="64"/>
      <c r="J78" s="116"/>
      <c r="K78" s="162"/>
      <c r="L78" s="101"/>
      <c r="M78" s="313"/>
      <c r="N78" s="163"/>
      <c r="O78" s="64"/>
      <c r="P78" s="63"/>
      <c r="Q78" s="163"/>
      <c r="R78" s="101"/>
    </row>
    <row r="79" spans="1:18" ht="13.5">
      <c r="A79" s="104"/>
      <c r="B79" s="165"/>
      <c r="C79" s="111"/>
      <c r="D79" s="104"/>
      <c r="E79" s="165"/>
      <c r="F79" s="111"/>
      <c r="G79" s="117"/>
      <c r="H79" s="165"/>
      <c r="I79" s="111"/>
      <c r="J79" s="314"/>
      <c r="K79" s="231"/>
      <c r="L79" s="102"/>
      <c r="M79" s="121"/>
      <c r="N79" s="166"/>
      <c r="O79" s="111"/>
      <c r="P79" s="104"/>
      <c r="Q79" s="166"/>
      <c r="R79" s="103"/>
    </row>
    <row r="80" spans="1:18" ht="13.5">
      <c r="A80" s="200" t="s">
        <v>132</v>
      </c>
      <c r="B80" s="206">
        <f>SUM(B74:B77)</f>
        <v>1650</v>
      </c>
      <c r="C80" s="199">
        <f>SUM(C74:C79)</f>
        <v>0</v>
      </c>
      <c r="D80" s="200" t="s">
        <v>132</v>
      </c>
      <c r="E80" s="206">
        <f>SUM(E74:E79)</f>
        <v>2320</v>
      </c>
      <c r="F80" s="199">
        <f>SUM(F74:F79)</f>
        <v>0</v>
      </c>
      <c r="G80" s="200" t="s">
        <v>132</v>
      </c>
      <c r="H80" s="206">
        <f>SUM(H74:H79)</f>
        <v>2940</v>
      </c>
      <c r="I80" s="201">
        <f>SUM(I74:I79)</f>
        <v>0</v>
      </c>
      <c r="J80" s="200" t="s">
        <v>132</v>
      </c>
      <c r="K80" s="315">
        <f>SUM(K74:K79)</f>
        <v>890</v>
      </c>
      <c r="L80" s="316">
        <f>SUM(L74:L79)</f>
        <v>0</v>
      </c>
      <c r="M80" s="200" t="s">
        <v>132</v>
      </c>
      <c r="N80" s="251">
        <f>SUM(N74:N79)</f>
        <v>0</v>
      </c>
      <c r="O80" s="199">
        <f>SUM(O74:O79)</f>
        <v>0</v>
      </c>
      <c r="P80" s="200"/>
      <c r="Q80" s="251"/>
      <c r="R80" s="214"/>
    </row>
    <row r="81" spans="1:18" ht="13.5">
      <c r="A81" s="115" t="s">
        <v>141</v>
      </c>
      <c r="B81" s="162"/>
      <c r="C81" s="64"/>
      <c r="D81" s="115" t="s">
        <v>141</v>
      </c>
      <c r="E81" s="162"/>
      <c r="F81" s="64"/>
      <c r="G81" s="115" t="s">
        <v>141</v>
      </c>
      <c r="H81" s="162"/>
      <c r="I81" s="64"/>
      <c r="J81" s="63"/>
      <c r="K81" s="162"/>
      <c r="L81" s="65"/>
      <c r="M81" s="122" t="s">
        <v>141</v>
      </c>
      <c r="N81" s="163"/>
      <c r="O81" s="64"/>
      <c r="P81" s="115"/>
      <c r="Q81" s="163"/>
      <c r="R81" s="101"/>
    </row>
    <row r="82" spans="1:18" ht="13.5">
      <c r="A82" s="116" t="s">
        <v>301</v>
      </c>
      <c r="B82" s="162">
        <v>60</v>
      </c>
      <c r="C82" s="64"/>
      <c r="D82" s="116" t="s">
        <v>96</v>
      </c>
      <c r="E82" s="162">
        <v>80</v>
      </c>
      <c r="F82" s="64"/>
      <c r="G82" s="116" t="s">
        <v>94</v>
      </c>
      <c r="H82" s="162">
        <v>110</v>
      </c>
      <c r="I82" s="64"/>
      <c r="J82" s="116" t="s">
        <v>248</v>
      </c>
      <c r="K82" s="162">
        <v>60</v>
      </c>
      <c r="L82" s="65"/>
      <c r="M82" s="313"/>
      <c r="N82" s="163"/>
      <c r="O82" s="64"/>
      <c r="P82" s="63"/>
      <c r="Q82" s="163"/>
      <c r="R82" s="101"/>
    </row>
    <row r="83" spans="1:18" ht="13.5">
      <c r="A83" s="116" t="s">
        <v>302</v>
      </c>
      <c r="B83" s="162">
        <v>60</v>
      </c>
      <c r="C83" s="64"/>
      <c r="D83" s="116" t="s">
        <v>97</v>
      </c>
      <c r="E83" s="162">
        <v>70</v>
      </c>
      <c r="F83" s="64"/>
      <c r="G83" s="116" t="s">
        <v>245</v>
      </c>
      <c r="H83" s="162">
        <v>140</v>
      </c>
      <c r="I83" s="64"/>
      <c r="J83" s="118" t="s">
        <v>249</v>
      </c>
      <c r="K83" s="162">
        <v>70</v>
      </c>
      <c r="L83" s="65"/>
      <c r="M83" s="313"/>
      <c r="N83" s="163"/>
      <c r="O83" s="64"/>
      <c r="P83" s="63"/>
      <c r="Q83" s="163"/>
      <c r="R83" s="101"/>
    </row>
    <row r="84" spans="1:18" ht="13.5">
      <c r="A84" s="116" t="s">
        <v>95</v>
      </c>
      <c r="B84" s="162">
        <v>30</v>
      </c>
      <c r="C84" s="64"/>
      <c r="D84" s="63"/>
      <c r="E84" s="163"/>
      <c r="F84" s="64"/>
      <c r="G84" s="116" t="s">
        <v>457</v>
      </c>
      <c r="H84" s="162">
        <v>100</v>
      </c>
      <c r="I84" s="64"/>
      <c r="J84" s="118" t="s">
        <v>250</v>
      </c>
      <c r="K84" s="162">
        <v>100</v>
      </c>
      <c r="L84" s="65"/>
      <c r="M84" s="425"/>
      <c r="N84" s="163"/>
      <c r="O84" s="64"/>
      <c r="P84" s="63"/>
      <c r="Q84" s="163"/>
      <c r="R84" s="101"/>
    </row>
    <row r="85" spans="1:18" ht="13.5">
      <c r="A85" s="116" t="s">
        <v>303</v>
      </c>
      <c r="B85" s="162">
        <v>70</v>
      </c>
      <c r="C85" s="64"/>
      <c r="D85" s="63"/>
      <c r="E85" s="163"/>
      <c r="F85" s="64"/>
      <c r="G85" s="116" t="s">
        <v>417</v>
      </c>
      <c r="H85" s="162">
        <v>270</v>
      </c>
      <c r="I85" s="64"/>
      <c r="J85" s="118" t="s">
        <v>251</v>
      </c>
      <c r="K85" s="162">
        <v>50</v>
      </c>
      <c r="L85" s="65"/>
      <c r="M85" s="317" t="s">
        <v>132</v>
      </c>
      <c r="N85" s="166">
        <f>SUM(N82:N84)</f>
        <v>0</v>
      </c>
      <c r="O85" s="111">
        <f>SUM(O82:O84)</f>
        <v>0</v>
      </c>
      <c r="P85" s="63"/>
      <c r="Q85" s="163"/>
      <c r="R85" s="101"/>
    </row>
    <row r="86" spans="1:18" ht="14.25" thickBot="1">
      <c r="A86" s="116" t="s">
        <v>304</v>
      </c>
      <c r="B86" s="162">
        <v>60</v>
      </c>
      <c r="C86" s="64"/>
      <c r="D86" s="63"/>
      <c r="E86" s="163"/>
      <c r="F86" s="64"/>
      <c r="G86" s="116"/>
      <c r="H86" s="162">
        <v>0</v>
      </c>
      <c r="I86" s="64"/>
      <c r="J86" s="118" t="s">
        <v>253</v>
      </c>
      <c r="K86" s="162">
        <v>40</v>
      </c>
      <c r="L86" s="65"/>
      <c r="M86" s="150" t="s">
        <v>19</v>
      </c>
      <c r="N86" s="169">
        <f>SUM(N80,N85)</f>
        <v>0</v>
      </c>
      <c r="O86" s="123">
        <f>SUM(O80,O85)</f>
        <v>0</v>
      </c>
      <c r="P86" s="63"/>
      <c r="Q86" s="163"/>
      <c r="R86" s="101"/>
    </row>
    <row r="87" spans="1:18" ht="13.5">
      <c r="A87" s="116" t="s">
        <v>244</v>
      </c>
      <c r="B87" s="162">
        <v>100</v>
      </c>
      <c r="C87" s="64"/>
      <c r="D87" s="63"/>
      <c r="E87" s="163"/>
      <c r="F87" s="64"/>
      <c r="G87" s="63"/>
      <c r="H87" s="163"/>
      <c r="I87" s="64"/>
      <c r="J87" s="118" t="s">
        <v>252</v>
      </c>
      <c r="K87" s="162">
        <v>60</v>
      </c>
      <c r="L87" s="65"/>
      <c r="M87" s="313"/>
      <c r="N87" s="163"/>
      <c r="O87" s="64"/>
      <c r="P87" s="63"/>
      <c r="Q87" s="163"/>
      <c r="R87" s="101"/>
    </row>
    <row r="88" spans="1:18" ht="14.25" thickBot="1">
      <c r="A88" s="116" t="s">
        <v>305</v>
      </c>
      <c r="B88" s="162">
        <v>130</v>
      </c>
      <c r="C88" s="64"/>
      <c r="D88" s="63"/>
      <c r="E88" s="163"/>
      <c r="F88" s="64"/>
      <c r="G88" s="63"/>
      <c r="H88" s="163"/>
      <c r="I88" s="64"/>
      <c r="J88" s="117" t="s">
        <v>254</v>
      </c>
      <c r="K88" s="165">
        <v>50</v>
      </c>
      <c r="L88" s="102"/>
      <c r="M88" s="121"/>
      <c r="N88" s="166"/>
      <c r="O88" s="111"/>
      <c r="P88" s="63"/>
      <c r="Q88" s="163"/>
      <c r="R88" s="101"/>
    </row>
    <row r="89" spans="1:18" ht="14.25" thickBot="1">
      <c r="A89" s="116" t="s">
        <v>306</v>
      </c>
      <c r="B89" s="162">
        <v>110</v>
      </c>
      <c r="C89" s="64"/>
      <c r="D89" s="416"/>
      <c r="E89" s="163"/>
      <c r="F89" s="64"/>
      <c r="G89" s="63"/>
      <c r="H89" s="163"/>
      <c r="I89" s="64"/>
      <c r="J89" s="118" t="s">
        <v>255</v>
      </c>
      <c r="K89" s="318">
        <v>50</v>
      </c>
      <c r="L89" s="319"/>
      <c r="M89" s="488" t="s">
        <v>128</v>
      </c>
      <c r="N89" s="489"/>
      <c r="O89" s="490"/>
      <c r="P89" s="63"/>
      <c r="Q89" s="163"/>
      <c r="R89" s="101"/>
    </row>
    <row r="90" spans="1:18" ht="13.5">
      <c r="A90" s="116" t="s">
        <v>307</v>
      </c>
      <c r="B90" s="162">
        <v>70</v>
      </c>
      <c r="C90" s="64"/>
      <c r="D90" s="416"/>
      <c r="E90" s="163"/>
      <c r="F90" s="64"/>
      <c r="G90" s="416"/>
      <c r="H90" s="163"/>
      <c r="I90" s="64"/>
      <c r="J90" s="116" t="s">
        <v>256</v>
      </c>
      <c r="K90" s="162">
        <v>50</v>
      </c>
      <c r="L90" s="124"/>
      <c r="M90" s="125" t="s">
        <v>10</v>
      </c>
      <c r="N90" s="126" t="s">
        <v>11</v>
      </c>
      <c r="O90" s="173"/>
      <c r="P90" s="63"/>
      <c r="Q90" s="163"/>
      <c r="R90" s="101"/>
    </row>
    <row r="91" spans="1:18" ht="13.5">
      <c r="A91" s="63"/>
      <c r="B91" s="163"/>
      <c r="C91" s="64"/>
      <c r="D91" s="63"/>
      <c r="E91" s="163"/>
      <c r="F91" s="64"/>
      <c r="G91" s="63"/>
      <c r="H91" s="163"/>
      <c r="I91" s="64"/>
      <c r="J91" s="118" t="s">
        <v>406</v>
      </c>
      <c r="K91" s="172">
        <v>110</v>
      </c>
      <c r="L91" s="65"/>
      <c r="M91" s="122" t="s">
        <v>166</v>
      </c>
      <c r="N91" s="174"/>
      <c r="O91" s="64"/>
      <c r="P91" s="63"/>
      <c r="Q91" s="163"/>
      <c r="R91" s="101"/>
    </row>
    <row r="92" spans="1:18" ht="13.5">
      <c r="A92" s="186"/>
      <c r="B92" s="165">
        <v>0</v>
      </c>
      <c r="C92" s="111"/>
      <c r="D92" s="104"/>
      <c r="E92" s="166"/>
      <c r="F92" s="111"/>
      <c r="G92" s="104"/>
      <c r="H92" s="166"/>
      <c r="I92" s="111"/>
      <c r="J92" s="117"/>
      <c r="K92" s="165"/>
      <c r="L92" s="102"/>
      <c r="M92" s="121"/>
      <c r="N92" s="175"/>
      <c r="O92" s="111"/>
      <c r="P92" s="104"/>
      <c r="Q92" s="166"/>
      <c r="R92" s="103"/>
    </row>
    <row r="93" spans="1:18" ht="13.5">
      <c r="A93" s="127" t="s">
        <v>132</v>
      </c>
      <c r="B93" s="176">
        <f>SUM(B82:B92)</f>
        <v>690</v>
      </c>
      <c r="C93" s="106">
        <f>SUM(C82:C92)</f>
        <v>0</v>
      </c>
      <c r="D93" s="127" t="s">
        <v>132</v>
      </c>
      <c r="E93" s="176">
        <f>SUM(E82:E92)</f>
        <v>150</v>
      </c>
      <c r="F93" s="106">
        <f>SUM(F82:F92)</f>
        <v>0</v>
      </c>
      <c r="G93" s="127" t="s">
        <v>132</v>
      </c>
      <c r="H93" s="176">
        <f>SUM(H82:H92)</f>
        <v>620</v>
      </c>
      <c r="I93" s="106">
        <f>SUM(I82:I92)</f>
        <v>0</v>
      </c>
      <c r="J93" s="128" t="s">
        <v>132</v>
      </c>
      <c r="K93" s="177">
        <f>SUM(K82:K92)</f>
        <v>640</v>
      </c>
      <c r="L93" s="129">
        <f>SUM(L82:L92)</f>
        <v>0</v>
      </c>
      <c r="M93" s="130" t="s">
        <v>132</v>
      </c>
      <c r="N93" s="178">
        <f>SUM(N92)</f>
        <v>0</v>
      </c>
      <c r="O93" s="106">
        <f>SUM(O92)</f>
        <v>0</v>
      </c>
      <c r="P93" s="127"/>
      <c r="Q93" s="176"/>
      <c r="R93" s="105"/>
    </row>
    <row r="94" spans="1:18" ht="14.25" thickBot="1">
      <c r="A94" s="150" t="s">
        <v>19</v>
      </c>
      <c r="B94" s="169">
        <f>SUM(B80,B93)</f>
        <v>2340</v>
      </c>
      <c r="C94" s="108">
        <f>SUM(C80,C93)</f>
        <v>0</v>
      </c>
      <c r="D94" s="150" t="s">
        <v>19</v>
      </c>
      <c r="E94" s="170">
        <f>SUM(E80,E93)</f>
        <v>2470</v>
      </c>
      <c r="F94" s="108">
        <f>SUM(F80,F93)</f>
        <v>0</v>
      </c>
      <c r="G94" s="150" t="s">
        <v>19</v>
      </c>
      <c r="H94" s="170">
        <f>SUM(H80,H93)</f>
        <v>3560</v>
      </c>
      <c r="I94" s="108">
        <f>SUM(I80,I93)</f>
        <v>0</v>
      </c>
      <c r="J94" s="150" t="s">
        <v>19</v>
      </c>
      <c r="K94" s="169">
        <f>SUM(K80,K93)</f>
        <v>1530</v>
      </c>
      <c r="L94" s="123">
        <f>SUM(L80,L93)</f>
        <v>0</v>
      </c>
      <c r="M94" s="152" t="s">
        <v>19</v>
      </c>
      <c r="N94" s="179">
        <f>SUM(N93)</f>
        <v>0</v>
      </c>
      <c r="O94" s="108">
        <f>SUM(O93)</f>
        <v>0</v>
      </c>
      <c r="P94" s="150"/>
      <c r="Q94" s="170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24:C27 F8:F22 F24:F27 I24:I27 L8:L22 L24:L27 O8:O22 O24:O27 R8:R22 R24:R27 C8:C22 I8:I22 I54:I66 L73:L76 L79 F81:F92 F61:F66 F54:F59 C73:C77">
    <cfRule type="cellIs" priority="7" dxfId="36" operator="greaterThan" stopIfTrue="1">
      <formula>B8</formula>
    </cfRule>
  </conditionalFormatting>
  <conditionalFormatting sqref="C36:C40 C42:C45 F36:F40 F42:F45 I36:I40 I42:I45 L36:L40 L42:L45 O36:O40 O42:O45 R36:R40 R42:R45">
    <cfRule type="cellIs" priority="6" dxfId="36" operator="greaterThan" stopIfTrue="1">
      <formula>B36</formula>
    </cfRule>
  </conditionalFormatting>
  <conditionalFormatting sqref="C54:C66 L54:L66 O54:O66 R54:R66 F73:F79 I73:I79 I81:I92 L81:L92 O73:O79 O81:O84 O91:O92 R73:R79 R81:R92 C81:C92">
    <cfRule type="cellIs" priority="5" dxfId="36" operator="greaterThan" stopIfTrue="1">
      <formula>B54</formula>
    </cfRule>
  </conditionalFormatting>
  <conditionalFormatting sqref="L77">
    <cfRule type="cellIs" priority="4" dxfId="36" operator="greaterThan" stopIfTrue="1">
      <formula>K77</formula>
    </cfRule>
  </conditionalFormatting>
  <conditionalFormatting sqref="L78">
    <cfRule type="cellIs" priority="3" dxfId="36" operator="greaterThan" stopIfTrue="1">
      <formula>K78</formula>
    </cfRule>
  </conditionalFormatting>
  <conditionalFormatting sqref="F60">
    <cfRule type="cellIs" priority="2" dxfId="36" operator="greaterThan" stopIfTrue="1">
      <formula>E60</formula>
    </cfRule>
  </conditionalFormatting>
  <conditionalFormatting sqref="C78:C79">
    <cfRule type="cellIs" priority="1" dxfId="36" operator="greaterThan" stopIfTrue="1">
      <formula>B78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3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pane ySplit="2" topLeftCell="A3" activePane="bottomLeft" state="frozen"/>
      <selection pane="topLeft" activeCell="J58" sqref="J58"/>
      <selection pane="bottomLeft" activeCell="L86" sqref="L8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120</v>
      </c>
      <c r="K1" s="153"/>
      <c r="L1" s="71"/>
      <c r="M1" s="68" t="s">
        <v>115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77" t="str">
        <f>'下関市・長門市'!F2</f>
        <v>令和　 　年 　　 月　  　日</v>
      </c>
      <c r="G2" s="494"/>
      <c r="H2" s="495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2"/>
      <c r="P2" s="423"/>
    </row>
    <row r="3" spans="14:16" ht="14.25" thickBot="1">
      <c r="N3" s="79"/>
      <c r="O3" s="79"/>
      <c r="P3" s="79" t="s">
        <v>116</v>
      </c>
    </row>
    <row r="4" spans="1:16" ht="14.25" customHeight="1" thickBot="1">
      <c r="A4" s="433" t="s">
        <v>472</v>
      </c>
      <c r="C4" s="80" t="s">
        <v>60</v>
      </c>
      <c r="D4" s="81" t="s">
        <v>101</v>
      </c>
      <c r="E4" s="82"/>
      <c r="F4" s="83" t="s">
        <v>81</v>
      </c>
      <c r="G4" s="84">
        <f>SUM(B57,E57,H57,K57,N57,Q57)</f>
        <v>39150</v>
      </c>
      <c r="H4" s="85" t="s">
        <v>4</v>
      </c>
      <c r="I4" s="155"/>
      <c r="J4" s="86">
        <f>SUM(C57,F57,I57,L57,O57,R57)</f>
        <v>0</v>
      </c>
      <c r="K4" s="87"/>
      <c r="L4" s="88" t="s">
        <v>5</v>
      </c>
      <c r="M4" s="89">
        <f>SUM(J4,J59,J70,J87)</f>
        <v>0</v>
      </c>
      <c r="O4" s="90"/>
      <c r="P4" s="90" t="s">
        <v>117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75</v>
      </c>
      <c r="K6" s="93"/>
      <c r="L6" s="94"/>
      <c r="M6" s="95" t="s">
        <v>9</v>
      </c>
      <c r="N6" s="93"/>
      <c r="O6" s="93"/>
      <c r="P6" s="483"/>
      <c r="Q6" s="484"/>
      <c r="R6" s="485"/>
    </row>
    <row r="7" spans="1:18" ht="15" customHeight="1">
      <c r="A7" s="184" t="s">
        <v>10</v>
      </c>
      <c r="B7" s="98" t="s">
        <v>193</v>
      </c>
      <c r="C7" s="151" t="s">
        <v>194</v>
      </c>
      <c r="D7" s="185" t="s">
        <v>10</v>
      </c>
      <c r="E7" s="98" t="s">
        <v>193</v>
      </c>
      <c r="F7" s="151" t="s">
        <v>194</v>
      </c>
      <c r="G7" s="185" t="s">
        <v>10</v>
      </c>
      <c r="H7" s="98" t="s">
        <v>193</v>
      </c>
      <c r="I7" s="151" t="s">
        <v>194</v>
      </c>
      <c r="J7" s="184" t="s">
        <v>10</v>
      </c>
      <c r="K7" s="98" t="s">
        <v>193</v>
      </c>
      <c r="L7" s="151" t="s">
        <v>194</v>
      </c>
      <c r="M7" s="184" t="s">
        <v>10</v>
      </c>
      <c r="N7" s="98" t="s">
        <v>193</v>
      </c>
      <c r="O7" s="151" t="s">
        <v>194</v>
      </c>
      <c r="P7" s="184"/>
      <c r="Q7" s="98"/>
      <c r="R7" s="151"/>
    </row>
    <row r="8" spans="1:18" ht="15" customHeight="1">
      <c r="A8" s="120" t="s">
        <v>169</v>
      </c>
      <c r="B8" s="109"/>
      <c r="C8" s="99"/>
      <c r="D8" s="120" t="s">
        <v>169</v>
      </c>
      <c r="E8" s="109"/>
      <c r="F8" s="156"/>
      <c r="G8" s="120" t="s">
        <v>169</v>
      </c>
      <c r="H8" s="109"/>
      <c r="I8" s="156"/>
      <c r="J8" s="100"/>
      <c r="K8" s="109"/>
      <c r="L8" s="156"/>
      <c r="M8" s="120" t="s">
        <v>169</v>
      </c>
      <c r="N8" s="109"/>
      <c r="O8" s="156"/>
      <c r="P8" s="120"/>
      <c r="Q8" s="109"/>
      <c r="R8" s="159"/>
    </row>
    <row r="9" spans="1:18" ht="14.25" customHeight="1">
      <c r="A9" s="132" t="s">
        <v>308</v>
      </c>
      <c r="B9" s="162">
        <v>730</v>
      </c>
      <c r="C9" s="64"/>
      <c r="D9" s="444" t="s">
        <v>309</v>
      </c>
      <c r="E9" s="162">
        <v>840</v>
      </c>
      <c r="F9" s="64"/>
      <c r="G9" s="186" t="s">
        <v>187</v>
      </c>
      <c r="H9" s="162">
        <v>3160</v>
      </c>
      <c r="I9" s="64"/>
      <c r="J9" s="104"/>
      <c r="K9" s="187"/>
      <c r="L9" s="64"/>
      <c r="M9" s="132"/>
      <c r="N9" s="162"/>
      <c r="O9" s="64"/>
      <c r="P9" s="188"/>
      <c r="Q9" s="189"/>
      <c r="R9" s="190"/>
    </row>
    <row r="10" spans="1:18" ht="14.25" customHeight="1">
      <c r="A10" s="118" t="s">
        <v>310</v>
      </c>
      <c r="B10" s="162">
        <v>1170</v>
      </c>
      <c r="C10" s="64"/>
      <c r="D10" s="191" t="s">
        <v>401</v>
      </c>
      <c r="E10" s="162">
        <v>750</v>
      </c>
      <c r="F10" s="64"/>
      <c r="G10" s="118" t="s">
        <v>33</v>
      </c>
      <c r="H10" s="162">
        <v>1400</v>
      </c>
      <c r="I10" s="64"/>
      <c r="J10" s="145"/>
      <c r="K10" s="172"/>
      <c r="L10" s="64"/>
      <c r="M10" s="118"/>
      <c r="N10" s="162"/>
      <c r="O10" s="64"/>
      <c r="P10" s="191"/>
      <c r="Q10" s="162"/>
      <c r="R10" s="65"/>
    </row>
    <row r="11" spans="1:18" ht="14.25" customHeight="1">
      <c r="A11" s="118" t="s">
        <v>311</v>
      </c>
      <c r="B11" s="162">
        <v>1050</v>
      </c>
      <c r="C11" s="64"/>
      <c r="D11" s="380" t="s">
        <v>402</v>
      </c>
      <c r="E11" s="163">
        <v>2770</v>
      </c>
      <c r="F11" s="64"/>
      <c r="G11" s="118" t="s">
        <v>165</v>
      </c>
      <c r="H11" s="162">
        <v>1570</v>
      </c>
      <c r="I11" s="64"/>
      <c r="J11" s="145"/>
      <c r="K11" s="172"/>
      <c r="L11" s="64"/>
      <c r="M11" s="118"/>
      <c r="N11" s="162"/>
      <c r="O11" s="64"/>
      <c r="P11" s="118"/>
      <c r="Q11" s="162"/>
      <c r="R11" s="65"/>
    </row>
    <row r="12" spans="1:18" ht="14.25" customHeight="1">
      <c r="A12" s="118" t="s">
        <v>312</v>
      </c>
      <c r="B12" s="162">
        <v>1190</v>
      </c>
      <c r="C12" s="64"/>
      <c r="D12" s="473" t="s">
        <v>466</v>
      </c>
      <c r="E12" s="162">
        <v>2280</v>
      </c>
      <c r="F12" s="64"/>
      <c r="G12" s="118" t="s">
        <v>201</v>
      </c>
      <c r="H12" s="162">
        <v>1400</v>
      </c>
      <c r="I12" s="64"/>
      <c r="J12" s="145"/>
      <c r="K12" s="172"/>
      <c r="L12" s="64"/>
      <c r="M12" s="118"/>
      <c r="N12" s="162"/>
      <c r="O12" s="64"/>
      <c r="P12" s="118"/>
      <c r="Q12" s="162"/>
      <c r="R12" s="65"/>
    </row>
    <row r="13" spans="1:18" ht="14.25" customHeight="1">
      <c r="A13" s="192" t="s">
        <v>313</v>
      </c>
      <c r="B13" s="162">
        <v>440</v>
      </c>
      <c r="C13" s="64"/>
      <c r="D13" s="443" t="s">
        <v>385</v>
      </c>
      <c r="E13" s="162">
        <v>2750</v>
      </c>
      <c r="F13" s="64"/>
      <c r="G13" s="118" t="s">
        <v>34</v>
      </c>
      <c r="H13" s="162">
        <v>890</v>
      </c>
      <c r="I13" s="64"/>
      <c r="J13" s="145"/>
      <c r="K13" s="172"/>
      <c r="L13" s="64"/>
      <c r="M13" s="118"/>
      <c r="N13" s="162"/>
      <c r="O13" s="64"/>
      <c r="P13" s="192"/>
      <c r="Q13" s="162"/>
      <c r="R13" s="65"/>
    </row>
    <row r="14" spans="1:18" ht="14.25" customHeight="1">
      <c r="A14" s="192" t="s">
        <v>314</v>
      </c>
      <c r="B14" s="162">
        <v>630</v>
      </c>
      <c r="C14" s="64"/>
      <c r="D14" s="191" t="s">
        <v>403</v>
      </c>
      <c r="E14" s="162">
        <v>1000</v>
      </c>
      <c r="F14" s="64"/>
      <c r="G14" s="118" t="s">
        <v>35</v>
      </c>
      <c r="H14" s="162">
        <v>560</v>
      </c>
      <c r="I14" s="64"/>
      <c r="J14" s="145"/>
      <c r="K14" s="172"/>
      <c r="L14" s="64"/>
      <c r="M14" s="118"/>
      <c r="N14" s="172"/>
      <c r="O14" s="64"/>
      <c r="P14" s="192"/>
      <c r="Q14" s="162"/>
      <c r="R14" s="65"/>
    </row>
    <row r="15" spans="1:18" ht="14.25" customHeight="1">
      <c r="A15" s="118" t="s">
        <v>216</v>
      </c>
      <c r="B15" s="162">
        <v>770</v>
      </c>
      <c r="C15" s="64"/>
      <c r="D15" s="145"/>
      <c r="E15" s="172"/>
      <c r="F15" s="64"/>
      <c r="G15" s="118"/>
      <c r="H15" s="162"/>
      <c r="I15" s="64"/>
      <c r="J15" s="118"/>
      <c r="K15" s="162"/>
      <c r="L15" s="64"/>
      <c r="M15" s="118"/>
      <c r="N15" s="172"/>
      <c r="O15" s="64"/>
      <c r="P15" s="192"/>
      <c r="Q15" s="162"/>
      <c r="R15" s="65"/>
    </row>
    <row r="16" spans="1:18" ht="14.25" customHeight="1">
      <c r="A16" s="472" t="s">
        <v>315</v>
      </c>
      <c r="B16" s="162"/>
      <c r="C16" s="64"/>
      <c r="D16" s="145"/>
      <c r="E16" s="172"/>
      <c r="F16" s="64"/>
      <c r="G16" s="118"/>
      <c r="H16" s="439"/>
      <c r="I16" s="64"/>
      <c r="J16" s="440"/>
      <c r="K16" s="189"/>
      <c r="L16" s="190"/>
      <c r="M16" s="163"/>
      <c r="N16" s="162"/>
      <c r="O16" s="64"/>
      <c r="P16" s="191"/>
      <c r="Q16" s="162"/>
      <c r="R16" s="65"/>
    </row>
    <row r="17" spans="1:18" ht="14.25" customHeight="1">
      <c r="A17" s="145"/>
      <c r="B17" s="172"/>
      <c r="C17" s="64"/>
      <c r="D17" s="145"/>
      <c r="E17" s="172"/>
      <c r="F17" s="64"/>
      <c r="G17" s="118"/>
      <c r="H17" s="439"/>
      <c r="I17" s="219"/>
      <c r="J17" s="145"/>
      <c r="K17" s="172"/>
      <c r="L17" s="65"/>
      <c r="M17" s="426"/>
      <c r="N17" s="194"/>
      <c r="O17" s="64"/>
      <c r="P17" s="192"/>
      <c r="Q17" s="162"/>
      <c r="R17" s="65"/>
    </row>
    <row r="18" spans="1:18" ht="14.25" customHeight="1">
      <c r="A18" s="118"/>
      <c r="B18" s="172"/>
      <c r="C18" s="64"/>
      <c r="D18" s="145"/>
      <c r="E18" s="172"/>
      <c r="F18" s="64"/>
      <c r="G18" s="145"/>
      <c r="H18" s="172"/>
      <c r="I18" s="64"/>
      <c r="J18" s="145"/>
      <c r="K18" s="172"/>
      <c r="L18" s="64"/>
      <c r="M18" s="118"/>
      <c r="N18" s="172"/>
      <c r="O18" s="64"/>
      <c r="P18" s="191"/>
      <c r="Q18" s="162"/>
      <c r="R18" s="65"/>
    </row>
    <row r="19" spans="1:18" ht="14.25" customHeight="1">
      <c r="A19" s="120" t="s">
        <v>158</v>
      </c>
      <c r="B19" s="195"/>
      <c r="C19" s="64"/>
      <c r="D19" s="120" t="s">
        <v>158</v>
      </c>
      <c r="E19" s="172"/>
      <c r="F19" s="64"/>
      <c r="G19" s="120" t="s">
        <v>158</v>
      </c>
      <c r="H19" s="172"/>
      <c r="I19" s="64"/>
      <c r="J19" s="145"/>
      <c r="K19" s="172"/>
      <c r="L19" s="64"/>
      <c r="M19" s="118"/>
      <c r="N19" s="172"/>
      <c r="O19" s="64"/>
      <c r="P19" s="191"/>
      <c r="Q19" s="162"/>
      <c r="R19" s="65"/>
    </row>
    <row r="20" spans="1:18" ht="14.25" customHeight="1">
      <c r="A20" s="192" t="s">
        <v>316</v>
      </c>
      <c r="B20" s="162">
        <v>310</v>
      </c>
      <c r="C20" s="64"/>
      <c r="D20" s="118"/>
      <c r="E20" s="162"/>
      <c r="F20" s="64"/>
      <c r="G20" s="118" t="s">
        <v>434</v>
      </c>
      <c r="H20" s="162">
        <v>280</v>
      </c>
      <c r="I20" s="64"/>
      <c r="J20" s="145"/>
      <c r="K20" s="172"/>
      <c r="L20" s="64"/>
      <c r="M20" s="118"/>
      <c r="N20" s="172"/>
      <c r="O20" s="64"/>
      <c r="P20" s="118"/>
      <c r="Q20" s="162"/>
      <c r="R20" s="65"/>
    </row>
    <row r="21" spans="1:18" ht="14.25" customHeight="1">
      <c r="A21" s="145"/>
      <c r="B21" s="163"/>
      <c r="C21" s="64"/>
      <c r="D21" s="145"/>
      <c r="E21" s="163"/>
      <c r="F21" s="64"/>
      <c r="G21" s="443" t="s">
        <v>435</v>
      </c>
      <c r="H21" s="172">
        <v>150</v>
      </c>
      <c r="I21" s="64"/>
      <c r="J21" s="145"/>
      <c r="K21" s="172"/>
      <c r="L21" s="64"/>
      <c r="M21" s="118"/>
      <c r="N21" s="172"/>
      <c r="O21" s="64"/>
      <c r="P21" s="120"/>
      <c r="Q21" s="172"/>
      <c r="R21" s="65"/>
    </row>
    <row r="22" spans="1:18" ht="14.25" customHeight="1">
      <c r="A22" s="145"/>
      <c r="B22" s="171"/>
      <c r="C22" s="64"/>
      <c r="D22" s="145"/>
      <c r="E22" s="172"/>
      <c r="F22" s="64"/>
      <c r="G22" s="196"/>
      <c r="H22" s="172"/>
      <c r="I22" s="64"/>
      <c r="J22" s="145"/>
      <c r="K22" s="172"/>
      <c r="L22" s="64"/>
      <c r="M22" s="118"/>
      <c r="N22" s="172"/>
      <c r="O22" s="64"/>
      <c r="P22" s="118"/>
      <c r="Q22" s="162"/>
      <c r="R22" s="65"/>
    </row>
    <row r="23" spans="1:18" ht="14.25" customHeight="1">
      <c r="A23" s="145"/>
      <c r="B23" s="172"/>
      <c r="C23" s="64"/>
      <c r="D23" s="145"/>
      <c r="E23" s="172"/>
      <c r="F23" s="64"/>
      <c r="G23" s="145"/>
      <c r="H23" s="172"/>
      <c r="I23" s="64"/>
      <c r="J23" s="145"/>
      <c r="K23" s="172"/>
      <c r="L23" s="64"/>
      <c r="M23" s="118"/>
      <c r="N23" s="172"/>
      <c r="O23" s="64"/>
      <c r="P23" s="192"/>
      <c r="Q23" s="162"/>
      <c r="R23" s="65"/>
    </row>
    <row r="24" spans="1:18" ht="14.25" customHeight="1">
      <c r="A24" s="196"/>
      <c r="B24" s="172"/>
      <c r="C24" s="64"/>
      <c r="D24" s="196"/>
      <c r="E24" s="172"/>
      <c r="F24" s="64"/>
      <c r="G24" s="145"/>
      <c r="H24" s="172"/>
      <c r="I24" s="64"/>
      <c r="J24" s="145"/>
      <c r="K24" s="172"/>
      <c r="L24" s="64"/>
      <c r="M24" s="118"/>
      <c r="N24" s="172"/>
      <c r="O24" s="64"/>
      <c r="P24" s="192"/>
      <c r="Q24" s="162"/>
      <c r="R24" s="65"/>
    </row>
    <row r="25" spans="1:18" ht="14.25" customHeight="1">
      <c r="A25" s="427"/>
      <c r="B25" s="172"/>
      <c r="C25" s="64"/>
      <c r="D25" s="196"/>
      <c r="E25" s="172"/>
      <c r="F25" s="64"/>
      <c r="G25" s="145"/>
      <c r="H25" s="172"/>
      <c r="I25" s="64"/>
      <c r="J25" s="145"/>
      <c r="K25" s="172"/>
      <c r="L25" s="64"/>
      <c r="M25" s="118"/>
      <c r="N25" s="172"/>
      <c r="O25" s="64"/>
      <c r="P25" s="118"/>
      <c r="Q25" s="162"/>
      <c r="R25" s="65"/>
    </row>
    <row r="26" spans="1:18" ht="14.25" customHeight="1">
      <c r="A26" s="197" t="s">
        <v>132</v>
      </c>
      <c r="B26" s="198">
        <f>SUM(B9:B25)</f>
        <v>6290</v>
      </c>
      <c r="C26" s="199">
        <f>SUM(C9:C25)</f>
        <v>0</v>
      </c>
      <c r="D26" s="200" t="s">
        <v>132</v>
      </c>
      <c r="E26" s="198">
        <f>SUM(E9:E25)</f>
        <v>10390</v>
      </c>
      <c r="F26" s="199">
        <f>SUM(F9:F25)</f>
        <v>0</v>
      </c>
      <c r="G26" s="200" t="s">
        <v>132</v>
      </c>
      <c r="H26" s="198">
        <f>SUM(H9:H25)</f>
        <v>9410</v>
      </c>
      <c r="I26" s="199">
        <f>SUM(I9:I25)</f>
        <v>0</v>
      </c>
      <c r="J26" s="197" t="s">
        <v>132</v>
      </c>
      <c r="K26" s="198">
        <f>SUM(K9:K25)</f>
        <v>0</v>
      </c>
      <c r="L26" s="199">
        <f>SUM(L9:L25)</f>
        <v>0</v>
      </c>
      <c r="M26" s="197" t="s">
        <v>132</v>
      </c>
      <c r="N26" s="198">
        <f>SUM(N9:N25)</f>
        <v>0</v>
      </c>
      <c r="O26" s="199">
        <f>SUM(O9:O25)</f>
        <v>0</v>
      </c>
      <c r="P26" s="200"/>
      <c r="Q26" s="198"/>
      <c r="R26" s="201"/>
    </row>
    <row r="27" spans="1:18" ht="14.25" customHeight="1">
      <c r="A27" s="202" t="s">
        <v>149</v>
      </c>
      <c r="B27" s="203"/>
      <c r="C27" s="64"/>
      <c r="D27" s="202" t="s">
        <v>149</v>
      </c>
      <c r="E27" s="203"/>
      <c r="F27" s="64"/>
      <c r="G27" s="202" t="s">
        <v>149</v>
      </c>
      <c r="H27" s="203"/>
      <c r="I27" s="64"/>
      <c r="J27" s="63"/>
      <c r="K27" s="203"/>
      <c r="L27" s="64"/>
      <c r="M27" s="116"/>
      <c r="N27" s="203"/>
      <c r="O27" s="64"/>
      <c r="P27" s="202"/>
      <c r="Q27" s="203"/>
      <c r="R27" s="65"/>
    </row>
    <row r="28" spans="1:18" ht="14.25" customHeight="1">
      <c r="A28" s="413" t="s">
        <v>317</v>
      </c>
      <c r="B28" s="165">
        <v>560</v>
      </c>
      <c r="C28" s="111"/>
      <c r="D28" s="117" t="s">
        <v>318</v>
      </c>
      <c r="E28" s="165">
        <v>400</v>
      </c>
      <c r="F28" s="111"/>
      <c r="G28" s="117" t="s">
        <v>21</v>
      </c>
      <c r="H28" s="165">
        <v>1010</v>
      </c>
      <c r="I28" s="111"/>
      <c r="J28" s="104"/>
      <c r="K28" s="204"/>
      <c r="L28" s="111"/>
      <c r="M28" s="117"/>
      <c r="N28" s="187"/>
      <c r="O28" s="111"/>
      <c r="P28" s="205"/>
      <c r="Q28" s="165"/>
      <c r="R28" s="102"/>
    </row>
    <row r="29" spans="1:18" ht="14.25" customHeight="1">
      <c r="A29" s="197" t="s">
        <v>132</v>
      </c>
      <c r="B29" s="206">
        <f>SUM(B28)</f>
        <v>560</v>
      </c>
      <c r="C29" s="199">
        <f>SUM(C28)</f>
        <v>0</v>
      </c>
      <c r="D29" s="197" t="s">
        <v>132</v>
      </c>
      <c r="E29" s="198">
        <f>SUM(E28)</f>
        <v>400</v>
      </c>
      <c r="F29" s="199">
        <f>SUM(F28)</f>
        <v>0</v>
      </c>
      <c r="G29" s="197" t="s">
        <v>132</v>
      </c>
      <c r="H29" s="198">
        <f>SUM(H28)</f>
        <v>1010</v>
      </c>
      <c r="I29" s="199">
        <f>SUM(I28)</f>
        <v>0</v>
      </c>
      <c r="J29" s="197" t="s">
        <v>132</v>
      </c>
      <c r="K29" s="198">
        <f>SUM(K28)</f>
        <v>0</v>
      </c>
      <c r="L29" s="199">
        <f>SUM(L28)</f>
        <v>0</v>
      </c>
      <c r="M29" s="197" t="s">
        <v>132</v>
      </c>
      <c r="N29" s="198">
        <f>SUM(N28)</f>
        <v>0</v>
      </c>
      <c r="O29" s="199">
        <f>SUM(O28)</f>
        <v>0</v>
      </c>
      <c r="P29" s="197"/>
      <c r="Q29" s="198"/>
      <c r="R29" s="201"/>
    </row>
    <row r="30" spans="1:18" ht="14.25" customHeight="1">
      <c r="A30" s="202" t="s">
        <v>150</v>
      </c>
      <c r="B30" s="203"/>
      <c r="C30" s="64"/>
      <c r="D30" s="202" t="s">
        <v>150</v>
      </c>
      <c r="E30" s="203"/>
      <c r="F30" s="64"/>
      <c r="G30" s="202" t="s">
        <v>150</v>
      </c>
      <c r="H30" s="203"/>
      <c r="I30" s="64"/>
      <c r="J30" s="63"/>
      <c r="K30" s="203"/>
      <c r="L30" s="64"/>
      <c r="M30" s="116"/>
      <c r="N30" s="203"/>
      <c r="O30" s="64"/>
      <c r="P30" s="202"/>
      <c r="Q30" s="203"/>
      <c r="R30" s="65"/>
    </row>
    <row r="31" spans="1:18" ht="14.25" customHeight="1">
      <c r="A31" s="118"/>
      <c r="B31" s="162">
        <v>0</v>
      </c>
      <c r="C31" s="64"/>
      <c r="D31" s="445" t="s">
        <v>441</v>
      </c>
      <c r="E31" s="162">
        <v>1680</v>
      </c>
      <c r="F31" s="64"/>
      <c r="G31" s="116" t="s">
        <v>93</v>
      </c>
      <c r="H31" s="162">
        <v>0</v>
      </c>
      <c r="I31" s="64"/>
      <c r="J31" s="63"/>
      <c r="K31" s="203"/>
      <c r="L31" s="64"/>
      <c r="M31" s="116"/>
      <c r="N31" s="203"/>
      <c r="O31" s="64"/>
      <c r="P31" s="207"/>
      <c r="Q31" s="162"/>
      <c r="R31" s="65"/>
    </row>
    <row r="32" spans="1:18" ht="14.25" customHeight="1">
      <c r="A32" s="118" t="s">
        <v>319</v>
      </c>
      <c r="B32" s="231"/>
      <c r="C32" s="111"/>
      <c r="D32" s="210"/>
      <c r="E32" s="165"/>
      <c r="F32" s="111"/>
      <c r="G32" s="208"/>
      <c r="H32" s="211"/>
      <c r="I32" s="111"/>
      <c r="J32" s="208"/>
      <c r="K32" s="211"/>
      <c r="L32" s="111"/>
      <c r="M32" s="210"/>
      <c r="N32" s="211"/>
      <c r="O32" s="111"/>
      <c r="P32" s="208"/>
      <c r="Q32" s="211"/>
      <c r="R32" s="102"/>
    </row>
    <row r="33" spans="1:18" ht="14.25" customHeight="1">
      <c r="A33" s="200" t="s">
        <v>132</v>
      </c>
      <c r="B33" s="212">
        <f>SUM(B31:B32)</f>
        <v>0</v>
      </c>
      <c r="C33" s="199">
        <f>SUM(C31:C32)</f>
        <v>0</v>
      </c>
      <c r="D33" s="197" t="s">
        <v>132</v>
      </c>
      <c r="E33" s="198">
        <f>SUM(E31:E32)</f>
        <v>1680</v>
      </c>
      <c r="F33" s="213">
        <f>SUM(F31:F32)</f>
        <v>0</v>
      </c>
      <c r="G33" s="197" t="s">
        <v>132</v>
      </c>
      <c r="H33" s="198">
        <f>SUM(H31:H32)</f>
        <v>0</v>
      </c>
      <c r="I33" s="199">
        <f>SUM(I31:I32)</f>
        <v>0</v>
      </c>
      <c r="J33" s="197" t="s">
        <v>132</v>
      </c>
      <c r="K33" s="198">
        <f>SUM(K31:K32)</f>
        <v>0</v>
      </c>
      <c r="L33" s="199">
        <f>SUM(L31:L32)</f>
        <v>0</v>
      </c>
      <c r="M33" s="197" t="s">
        <v>132</v>
      </c>
      <c r="N33" s="198">
        <f>SUM(N31:N32)</f>
        <v>0</v>
      </c>
      <c r="O33" s="199">
        <f>SUM(O31:O32)</f>
        <v>0</v>
      </c>
      <c r="P33" s="197"/>
      <c r="Q33" s="198"/>
      <c r="R33" s="201"/>
    </row>
    <row r="34" spans="1:18" ht="14.25" customHeight="1">
      <c r="A34" s="115" t="s">
        <v>152</v>
      </c>
      <c r="B34" s="171"/>
      <c r="C34" s="64"/>
      <c r="D34" s="202" t="s">
        <v>152</v>
      </c>
      <c r="E34" s="203"/>
      <c r="F34" s="64"/>
      <c r="G34" s="202" t="s">
        <v>152</v>
      </c>
      <c r="H34" s="203"/>
      <c r="I34" s="64"/>
      <c r="J34" s="63"/>
      <c r="K34" s="203"/>
      <c r="L34" s="64"/>
      <c r="M34" s="116"/>
      <c r="N34" s="203"/>
      <c r="O34" s="64"/>
      <c r="P34" s="202"/>
      <c r="Q34" s="172"/>
      <c r="R34" s="65"/>
    </row>
    <row r="35" spans="1:18" ht="14.25" customHeight="1">
      <c r="A35" s="117" t="s">
        <v>198</v>
      </c>
      <c r="B35" s="162">
        <v>40</v>
      </c>
      <c r="C35" s="64"/>
      <c r="D35" s="117"/>
      <c r="E35" s="162">
        <v>0</v>
      </c>
      <c r="F35" s="64"/>
      <c r="G35" s="145" t="s">
        <v>36</v>
      </c>
      <c r="H35" s="189">
        <v>130</v>
      </c>
      <c r="I35" s="64"/>
      <c r="J35" s="145"/>
      <c r="K35" s="172"/>
      <c r="L35" s="64"/>
      <c r="M35" s="118"/>
      <c r="N35" s="172"/>
      <c r="O35" s="64"/>
      <c r="P35" s="145"/>
      <c r="Q35" s="172"/>
      <c r="R35" s="65"/>
    </row>
    <row r="36" spans="1:18" ht="14.25" customHeight="1">
      <c r="A36" s="210" t="s">
        <v>404</v>
      </c>
      <c r="B36" s="247">
        <v>660</v>
      </c>
      <c r="C36" s="111"/>
      <c r="D36" s="145"/>
      <c r="E36" s="172"/>
      <c r="F36" s="64"/>
      <c r="G36" s="145"/>
      <c r="H36" s="172"/>
      <c r="I36" s="64"/>
      <c r="J36" s="145"/>
      <c r="K36" s="172"/>
      <c r="L36" s="64"/>
      <c r="M36" s="118"/>
      <c r="N36" s="172"/>
      <c r="O36" s="64"/>
      <c r="P36" s="197"/>
      <c r="R36" s="65"/>
    </row>
    <row r="37" spans="1:18" ht="14.25" customHeight="1">
      <c r="A37" s="118" t="s">
        <v>436</v>
      </c>
      <c r="B37" s="189">
        <v>40</v>
      </c>
      <c r="C37" s="190"/>
      <c r="D37" s="145"/>
      <c r="E37" s="172"/>
      <c r="F37" s="64"/>
      <c r="G37" s="145"/>
      <c r="H37" s="172"/>
      <c r="I37" s="64"/>
      <c r="J37" s="145"/>
      <c r="K37" s="172"/>
      <c r="L37" s="64"/>
      <c r="M37" s="118"/>
      <c r="N37" s="172"/>
      <c r="O37" s="64"/>
      <c r="P37" s="202"/>
      <c r="Q37" s="172"/>
      <c r="R37" s="65"/>
    </row>
    <row r="38" spans="1:18" ht="14.25" customHeight="1">
      <c r="A38" s="118"/>
      <c r="B38" s="211"/>
      <c r="C38" s="111"/>
      <c r="D38" s="145"/>
      <c r="E38" s="172"/>
      <c r="F38" s="64"/>
      <c r="G38" s="145"/>
      <c r="H38" s="172"/>
      <c r="I38" s="64"/>
      <c r="J38" s="145"/>
      <c r="K38" s="172"/>
      <c r="L38" s="64"/>
      <c r="M38" s="118"/>
      <c r="N38" s="172"/>
      <c r="O38" s="64"/>
      <c r="P38" s="145"/>
      <c r="Q38" s="172"/>
      <c r="R38" s="65"/>
    </row>
    <row r="39" spans="1:18" ht="14.25" customHeight="1">
      <c r="A39" s="118"/>
      <c r="B39" s="211"/>
      <c r="C39" s="111"/>
      <c r="D39" s="208"/>
      <c r="E39" s="111"/>
      <c r="G39" s="208"/>
      <c r="H39" s="211"/>
      <c r="I39" s="111"/>
      <c r="J39" s="208"/>
      <c r="K39" s="211"/>
      <c r="L39" s="111"/>
      <c r="M39" s="210"/>
      <c r="N39" s="211"/>
      <c r="O39" s="111"/>
      <c r="P39" s="208"/>
      <c r="Q39" s="211"/>
      <c r="R39" s="102"/>
    </row>
    <row r="40" spans="1:18" ht="14.25" customHeight="1">
      <c r="A40" s="118"/>
      <c r="B40" s="231"/>
      <c r="C40" s="227"/>
      <c r="D40" s="299"/>
      <c r="E40" s="231"/>
      <c r="F40" s="227"/>
      <c r="G40" s="299"/>
      <c r="H40" s="231"/>
      <c r="I40" s="227"/>
      <c r="J40" s="299"/>
      <c r="K40" s="231"/>
      <c r="L40" s="227"/>
      <c r="M40" s="230"/>
      <c r="N40" s="231"/>
      <c r="O40" s="227"/>
      <c r="P40" s="299"/>
      <c r="Q40" s="231"/>
      <c r="R40" s="232"/>
    </row>
    <row r="41" spans="1:18" ht="14.25" customHeight="1">
      <c r="A41" s="200" t="s">
        <v>132</v>
      </c>
      <c r="B41" s="212">
        <f>SUM(B35:B40)</f>
        <v>740</v>
      </c>
      <c r="C41" s="199">
        <f>SUM(C35:C40)</f>
        <v>0</v>
      </c>
      <c r="D41" s="197" t="s">
        <v>132</v>
      </c>
      <c r="E41" s="198">
        <f>SUM(E35:E39)</f>
        <v>0</v>
      </c>
      <c r="F41" s="199">
        <f>SUM(F35:F39)</f>
        <v>0</v>
      </c>
      <c r="G41" s="197" t="s">
        <v>132</v>
      </c>
      <c r="H41" s="198">
        <f>SUM(H35:H39)</f>
        <v>130</v>
      </c>
      <c r="I41" s="199">
        <f>SUM(I35:I39)</f>
        <v>0</v>
      </c>
      <c r="J41" s="197" t="s">
        <v>132</v>
      </c>
      <c r="K41" s="198">
        <f>SUM(K35:K39)</f>
        <v>0</v>
      </c>
      <c r="L41" s="214">
        <f>SUM(L35:L39)</f>
        <v>0</v>
      </c>
      <c r="M41" s="197" t="s">
        <v>132</v>
      </c>
      <c r="N41" s="198">
        <f>SUM(N35:N39)</f>
        <v>0</v>
      </c>
      <c r="O41" s="214">
        <f>SUM(O35:O39)</f>
        <v>0</v>
      </c>
      <c r="P41" s="197"/>
      <c r="Q41" s="198"/>
      <c r="R41" s="214"/>
    </row>
    <row r="42" spans="1:18" ht="14.25" customHeight="1">
      <c r="A42" s="115" t="s">
        <v>151</v>
      </c>
      <c r="B42" s="171"/>
      <c r="C42" s="64"/>
      <c r="D42" s="202" t="s">
        <v>151</v>
      </c>
      <c r="E42" s="203"/>
      <c r="F42" s="64"/>
      <c r="G42" s="202" t="s">
        <v>151</v>
      </c>
      <c r="H42" s="203"/>
      <c r="I42" s="64"/>
      <c r="J42" s="63"/>
      <c r="K42" s="203"/>
      <c r="L42" s="64"/>
      <c r="M42" s="202" t="s">
        <v>151</v>
      </c>
      <c r="N42" s="215"/>
      <c r="O42" s="216"/>
      <c r="P42" s="217"/>
      <c r="Q42" s="218"/>
      <c r="R42" s="65"/>
    </row>
    <row r="43" spans="1:18" ht="14.25" customHeight="1">
      <c r="A43" s="146" t="s">
        <v>320</v>
      </c>
      <c r="B43" s="162">
        <v>1170</v>
      </c>
      <c r="C43" s="64"/>
      <c r="D43" s="146" t="s">
        <v>419</v>
      </c>
      <c r="E43" s="162">
        <v>1820</v>
      </c>
      <c r="F43" s="64"/>
      <c r="G43" s="443" t="s">
        <v>134</v>
      </c>
      <c r="H43" s="162">
        <v>1730</v>
      </c>
      <c r="I43" s="64"/>
      <c r="J43" s="145"/>
      <c r="K43" s="172"/>
      <c r="L43" s="64"/>
      <c r="M43" s="146"/>
      <c r="N43" s="162"/>
      <c r="O43" s="219"/>
      <c r="P43" s="220"/>
      <c r="Q43" s="162"/>
      <c r="R43" s="65"/>
    </row>
    <row r="44" spans="1:18" ht="14.25" customHeight="1">
      <c r="A44" s="225" t="s">
        <v>321</v>
      </c>
      <c r="B44" s="165">
        <v>1610</v>
      </c>
      <c r="C44" s="111"/>
      <c r="D44" s="221"/>
      <c r="E44" s="165"/>
      <c r="F44" s="111"/>
      <c r="G44" s="460" t="s">
        <v>135</v>
      </c>
      <c r="H44" s="165">
        <v>1360</v>
      </c>
      <c r="I44" s="111"/>
      <c r="J44" s="208"/>
      <c r="K44" s="211"/>
      <c r="L44" s="111"/>
      <c r="M44" s="208"/>
      <c r="N44" s="223"/>
      <c r="O44" s="224"/>
      <c r="P44" s="225"/>
      <c r="Q44" s="165"/>
      <c r="R44" s="102"/>
    </row>
    <row r="45" spans="1:18" ht="14.25" customHeight="1">
      <c r="A45" s="221"/>
      <c r="B45" s="247"/>
      <c r="C45" s="242"/>
      <c r="D45" s="361"/>
      <c r="E45" s="248"/>
      <c r="F45" s="242"/>
      <c r="G45" s="222"/>
      <c r="H45" s="247"/>
      <c r="I45" s="242"/>
      <c r="J45" s="210"/>
      <c r="K45" s="211"/>
      <c r="L45" s="242"/>
      <c r="M45" s="210"/>
      <c r="N45" s="223"/>
      <c r="O45" s="249"/>
      <c r="P45" s="225"/>
      <c r="Q45" s="247"/>
      <c r="R45" s="250"/>
    </row>
    <row r="46" spans="1:18" ht="14.25" customHeight="1">
      <c r="A46" s="210"/>
      <c r="B46" s="247"/>
      <c r="C46" s="242"/>
      <c r="D46" s="241"/>
      <c r="E46" s="211"/>
      <c r="F46" s="242"/>
      <c r="G46" s="208"/>
      <c r="H46" s="248"/>
      <c r="I46" s="242"/>
      <c r="J46" s="241"/>
      <c r="K46" s="211"/>
      <c r="L46" s="242"/>
      <c r="M46" s="241"/>
      <c r="N46" s="223"/>
      <c r="O46" s="249"/>
      <c r="P46" s="210"/>
      <c r="Q46" s="211"/>
      <c r="R46" s="250"/>
    </row>
    <row r="47" spans="1:18" ht="14.25" customHeight="1">
      <c r="A47" s="197" t="s">
        <v>132</v>
      </c>
      <c r="B47" s="198">
        <f>SUM(B43:B46)</f>
        <v>2780</v>
      </c>
      <c r="C47" s="199">
        <f>SUM(C43:C46)</f>
        <v>0</v>
      </c>
      <c r="D47" s="197" t="s">
        <v>132</v>
      </c>
      <c r="E47" s="198">
        <f>SUM(E43:E46)</f>
        <v>1820</v>
      </c>
      <c r="F47" s="199">
        <f>SUM(F43:F46)</f>
        <v>0</v>
      </c>
      <c r="G47" s="197" t="s">
        <v>132</v>
      </c>
      <c r="H47" s="198">
        <f>SUM(H43:H46)</f>
        <v>3090</v>
      </c>
      <c r="I47" s="199">
        <f>SUM(I43:I46)</f>
        <v>0</v>
      </c>
      <c r="J47" s="197" t="s">
        <v>132</v>
      </c>
      <c r="K47" s="198">
        <f>SUM(K43:K46)</f>
        <v>0</v>
      </c>
      <c r="L47" s="199">
        <f>SUM(L43:L46)</f>
        <v>0</v>
      </c>
      <c r="M47" s="197" t="s">
        <v>132</v>
      </c>
      <c r="N47" s="252">
        <f>SUM(N43:N46)</f>
        <v>0</v>
      </c>
      <c r="O47" s="253">
        <f>SUM(O43:O46)</f>
        <v>0</v>
      </c>
      <c r="P47" s="197"/>
      <c r="Q47" s="198"/>
      <c r="R47" s="201"/>
    </row>
    <row r="48" spans="1:18" ht="14.25" customHeight="1">
      <c r="A48" s="234" t="s">
        <v>181</v>
      </c>
      <c r="B48" s="235"/>
      <c r="C48" s="236"/>
      <c r="D48" s="237"/>
      <c r="E48" s="218"/>
      <c r="F48" s="238"/>
      <c r="G48" s="234" t="s">
        <v>181</v>
      </c>
      <c r="H48" s="218"/>
      <c r="I48" s="238"/>
      <c r="J48" s="237"/>
      <c r="K48" s="218"/>
      <c r="L48" s="238"/>
      <c r="M48" s="237"/>
      <c r="N48" s="239"/>
      <c r="O48" s="216"/>
      <c r="P48" s="237"/>
      <c r="Q48" s="218"/>
      <c r="R48" s="236"/>
    </row>
    <row r="49" spans="1:18" ht="14.25" customHeight="1">
      <c r="A49" s="116" t="s">
        <v>322</v>
      </c>
      <c r="B49" s="162">
        <v>400</v>
      </c>
      <c r="C49" s="64"/>
      <c r="D49" s="240"/>
      <c r="E49" s="203"/>
      <c r="F49" s="64"/>
      <c r="G49" s="118" t="s">
        <v>98</v>
      </c>
      <c r="H49" s="162">
        <v>110</v>
      </c>
      <c r="I49" s="64"/>
      <c r="J49" s="240"/>
      <c r="K49" s="203"/>
      <c r="L49" s="64"/>
      <c r="M49" s="240"/>
      <c r="N49" s="215"/>
      <c r="O49" s="219"/>
      <c r="P49" s="240"/>
      <c r="Q49" s="203"/>
      <c r="R49" s="65"/>
    </row>
    <row r="50" spans="1:18" ht="14.25" customHeight="1">
      <c r="A50" s="116" t="s">
        <v>323</v>
      </c>
      <c r="B50" s="162">
        <v>140</v>
      </c>
      <c r="C50" s="64"/>
      <c r="D50" s="240"/>
      <c r="E50" s="203"/>
      <c r="F50" s="64"/>
      <c r="G50" s="240"/>
      <c r="H50" s="203"/>
      <c r="I50" s="64"/>
      <c r="J50" s="240"/>
      <c r="K50" s="203"/>
      <c r="L50" s="64"/>
      <c r="M50" s="240"/>
      <c r="N50" s="215"/>
      <c r="O50" s="219"/>
      <c r="P50" s="240"/>
      <c r="Q50" s="203"/>
      <c r="R50" s="65"/>
    </row>
    <row r="51" spans="1:18" ht="14.25" customHeight="1">
      <c r="A51" s="116" t="s">
        <v>217</v>
      </c>
      <c r="B51" s="162">
        <v>90</v>
      </c>
      <c r="C51" s="64"/>
      <c r="D51" s="240"/>
      <c r="E51" s="203"/>
      <c r="F51" s="64"/>
      <c r="G51" s="241"/>
      <c r="H51" s="211"/>
      <c r="I51" s="242"/>
      <c r="J51" s="240"/>
      <c r="K51" s="203"/>
      <c r="L51" s="64"/>
      <c r="M51" s="240"/>
      <c r="N51" s="215"/>
      <c r="O51" s="219"/>
      <c r="P51" s="240"/>
      <c r="Q51" s="203"/>
      <c r="R51" s="65"/>
    </row>
    <row r="52" spans="1:18" ht="14.25" customHeight="1">
      <c r="A52" s="118" t="s">
        <v>324</v>
      </c>
      <c r="B52" s="189">
        <v>110</v>
      </c>
      <c r="C52" s="243"/>
      <c r="D52" s="240"/>
      <c r="E52" s="203"/>
      <c r="F52" s="64"/>
      <c r="G52" s="244"/>
      <c r="H52" s="172"/>
      <c r="I52" s="243"/>
      <c r="J52" s="244"/>
      <c r="K52" s="172"/>
      <c r="L52" s="243"/>
      <c r="M52" s="244"/>
      <c r="N52" s="245"/>
      <c r="O52" s="246"/>
      <c r="P52" s="244"/>
      <c r="Q52" s="172"/>
      <c r="R52" s="190"/>
    </row>
    <row r="53" spans="1:18" ht="14.25" customHeight="1">
      <c r="A53" s="118"/>
      <c r="B53" s="189"/>
      <c r="C53" s="243"/>
      <c r="D53" s="118"/>
      <c r="E53" s="172"/>
      <c r="F53" s="243"/>
      <c r="G53" s="244"/>
      <c r="H53" s="172"/>
      <c r="I53" s="243"/>
      <c r="J53" s="244"/>
      <c r="K53" s="172"/>
      <c r="L53" s="243"/>
      <c r="M53" s="244"/>
      <c r="N53" s="245"/>
      <c r="O53" s="246"/>
      <c r="P53" s="244"/>
      <c r="Q53" s="172"/>
      <c r="R53" s="190"/>
    </row>
    <row r="54" spans="1:18" ht="14.25" customHeight="1">
      <c r="A54" s="118"/>
      <c r="B54" s="189"/>
      <c r="C54" s="243"/>
      <c r="D54" s="244"/>
      <c r="E54" s="172"/>
      <c r="F54" s="243"/>
      <c r="G54" s="244"/>
      <c r="H54" s="172"/>
      <c r="I54" s="243"/>
      <c r="J54" s="244"/>
      <c r="K54" s="172"/>
      <c r="L54" s="243"/>
      <c r="M54" s="244"/>
      <c r="N54" s="245"/>
      <c r="O54" s="246"/>
      <c r="P54" s="244"/>
      <c r="Q54" s="172"/>
      <c r="R54" s="190"/>
    </row>
    <row r="55" spans="1:18" ht="14.25" customHeight="1">
      <c r="A55" s="197" t="s">
        <v>132</v>
      </c>
      <c r="B55" s="198">
        <f>SUM(B49:B54)</f>
        <v>740</v>
      </c>
      <c r="C55" s="201">
        <f>SUM(C49:C54)</f>
        <v>0</v>
      </c>
      <c r="D55" s="200" t="s">
        <v>132</v>
      </c>
      <c r="E55" s="198"/>
      <c r="F55" s="199"/>
      <c r="G55" s="200" t="s">
        <v>132</v>
      </c>
      <c r="H55" s="251">
        <f>SUM(H49:H54)</f>
        <v>110</v>
      </c>
      <c r="I55" s="201">
        <f>SUM(I49:I54)</f>
        <v>0</v>
      </c>
      <c r="J55" s="200" t="s">
        <v>132</v>
      </c>
      <c r="K55" s="198"/>
      <c r="L55" s="199"/>
      <c r="M55" s="200" t="s">
        <v>132</v>
      </c>
      <c r="N55" s="252"/>
      <c r="O55" s="253"/>
      <c r="P55" s="200"/>
      <c r="Q55" s="198"/>
      <c r="R55" s="201"/>
    </row>
    <row r="56" spans="1:18" ht="14.25" customHeight="1">
      <c r="A56" s="254"/>
      <c r="B56" s="255"/>
      <c r="C56" s="256"/>
      <c r="D56" s="257"/>
      <c r="E56" s="255"/>
      <c r="F56" s="256"/>
      <c r="G56" s="257"/>
      <c r="H56" s="255"/>
      <c r="I56" s="256"/>
      <c r="J56" s="257"/>
      <c r="K56" s="255"/>
      <c r="L56" s="256"/>
      <c r="M56" s="257"/>
      <c r="N56" s="258"/>
      <c r="O56" s="259"/>
      <c r="P56" s="260"/>
      <c r="Q56" s="255"/>
      <c r="R56" s="261"/>
    </row>
    <row r="57" spans="1:18" ht="14.25" customHeight="1" thickBot="1">
      <c r="A57" s="262" t="s">
        <v>19</v>
      </c>
      <c r="B57" s="263">
        <f>SUM(B26,B29,B33,B41,B47,B55)</f>
        <v>11110</v>
      </c>
      <c r="C57" s="264">
        <f>SUM(C26,C29,C33,C41,C47,C55)</f>
        <v>0</v>
      </c>
      <c r="D57" s="150" t="s">
        <v>19</v>
      </c>
      <c r="E57" s="265">
        <f>SUM(E26,E29,E33,E41,E47)</f>
        <v>14290</v>
      </c>
      <c r="F57" s="108">
        <f>SUM(F26,F29,F33,F41,F47)</f>
        <v>0</v>
      </c>
      <c r="G57" s="150" t="s">
        <v>19</v>
      </c>
      <c r="H57" s="263">
        <f>SUM(H26,H29,H33,H41,H47,H55)</f>
        <v>13750</v>
      </c>
      <c r="I57" s="264">
        <f>SUM(I26,I29,I33,I41,I47,I55)</f>
        <v>0</v>
      </c>
      <c r="J57" s="150" t="s">
        <v>19</v>
      </c>
      <c r="K57" s="265">
        <f>SUM(K26,K29,K33,K41,K47)</f>
        <v>0</v>
      </c>
      <c r="L57" s="108">
        <f>SUM(L26,L29,L33,L41,L47)</f>
        <v>0</v>
      </c>
      <c r="M57" s="150" t="s">
        <v>19</v>
      </c>
      <c r="N57" s="263">
        <f>SUM(N26,N29,N33,N41,N47)</f>
        <v>0</v>
      </c>
      <c r="O57" s="264">
        <f>SUM(O26,O29,O33,O41,O47)</f>
        <v>0</v>
      </c>
      <c r="P57" s="150"/>
      <c r="Q57" s="265"/>
      <c r="R57" s="123"/>
    </row>
    <row r="58" ht="14.25" customHeight="1" thickBot="1"/>
    <row r="59" spans="1:11" ht="14.25" customHeight="1" thickBot="1">
      <c r="A59" s="433" t="s">
        <v>472</v>
      </c>
      <c r="C59" s="80">
        <v>35500</v>
      </c>
      <c r="D59" s="81" t="s">
        <v>83</v>
      </c>
      <c r="E59" s="82"/>
      <c r="F59" s="83" t="s">
        <v>81</v>
      </c>
      <c r="G59" s="84">
        <f>SUM(B68,E68,H68,K68,N68,Q68)</f>
        <v>700</v>
      </c>
      <c r="H59" s="85" t="s">
        <v>4</v>
      </c>
      <c r="I59" s="155"/>
      <c r="J59" s="86">
        <f>SUM(C68,F68,I68,L68,O68,R68)</f>
        <v>0</v>
      </c>
      <c r="K59" s="87"/>
    </row>
    <row r="60" ht="4.5" customHeight="1" thickBot="1"/>
    <row r="61" spans="1:18" ht="16.5" customHeight="1">
      <c r="A61" s="496" t="s">
        <v>6</v>
      </c>
      <c r="B61" s="497"/>
      <c r="C61" s="498"/>
      <c r="D61" s="266" t="s">
        <v>7</v>
      </c>
      <c r="E61" s="267"/>
      <c r="F61" s="268"/>
      <c r="G61" s="491" t="s">
        <v>8</v>
      </c>
      <c r="H61" s="492"/>
      <c r="I61" s="493"/>
      <c r="J61" s="269" t="s">
        <v>75</v>
      </c>
      <c r="K61" s="267"/>
      <c r="L61" s="72"/>
      <c r="M61" s="97" t="s">
        <v>9</v>
      </c>
      <c r="N61" s="270"/>
      <c r="O61" s="93"/>
      <c r="P61" s="483"/>
      <c r="Q61" s="484"/>
      <c r="R61" s="485"/>
    </row>
    <row r="62" spans="1:18" ht="14.25" customHeight="1">
      <c r="A62" s="184" t="s">
        <v>10</v>
      </c>
      <c r="B62" s="98" t="s">
        <v>193</v>
      </c>
      <c r="C62" s="151" t="s">
        <v>194</v>
      </c>
      <c r="D62" s="185" t="s">
        <v>10</v>
      </c>
      <c r="E62" s="98" t="s">
        <v>193</v>
      </c>
      <c r="F62" s="151" t="s">
        <v>194</v>
      </c>
      <c r="G62" s="185" t="s">
        <v>10</v>
      </c>
      <c r="H62" s="98" t="s">
        <v>193</v>
      </c>
      <c r="I62" s="151" t="s">
        <v>194</v>
      </c>
      <c r="J62" s="184" t="s">
        <v>10</v>
      </c>
      <c r="K62" s="98" t="s">
        <v>193</v>
      </c>
      <c r="L62" s="151" t="s">
        <v>194</v>
      </c>
      <c r="M62" s="184" t="s">
        <v>10</v>
      </c>
      <c r="N62" s="98" t="s">
        <v>193</v>
      </c>
      <c r="O62" s="151" t="s">
        <v>194</v>
      </c>
      <c r="P62" s="184"/>
      <c r="Q62" s="98"/>
      <c r="R62" s="151"/>
    </row>
    <row r="63" spans="1:18" ht="14.25" customHeight="1">
      <c r="A63" s="271" t="s">
        <v>175</v>
      </c>
      <c r="B63" s="109"/>
      <c r="C63" s="99"/>
      <c r="D63" s="271" t="s">
        <v>175</v>
      </c>
      <c r="E63" s="272"/>
      <c r="F63" s="156"/>
      <c r="G63" s="271" t="s">
        <v>175</v>
      </c>
      <c r="H63" s="109"/>
      <c r="I63" s="156"/>
      <c r="J63" s="449" t="s">
        <v>175</v>
      </c>
      <c r="K63" s="109"/>
      <c r="L63" s="156"/>
      <c r="M63" s="100"/>
      <c r="N63" s="109"/>
      <c r="O63" s="156"/>
      <c r="P63" s="273"/>
      <c r="Q63" s="274"/>
      <c r="R63" s="159"/>
    </row>
    <row r="64" spans="1:18" ht="14.25" customHeight="1">
      <c r="A64" s="118" t="s">
        <v>386</v>
      </c>
      <c r="B64" s="162">
        <v>280</v>
      </c>
      <c r="C64" s="64"/>
      <c r="D64" s="118"/>
      <c r="E64" s="162"/>
      <c r="F64" s="64"/>
      <c r="G64" s="118"/>
      <c r="H64" s="162"/>
      <c r="I64" s="64"/>
      <c r="J64" s="118" t="s">
        <v>257</v>
      </c>
      <c r="K64" s="162">
        <v>160</v>
      </c>
      <c r="L64" s="64"/>
      <c r="M64" s="275"/>
      <c r="N64" s="194"/>
      <c r="O64" s="64"/>
      <c r="P64" s="145"/>
      <c r="Q64" s="164"/>
      <c r="R64" s="193"/>
    </row>
    <row r="65" spans="1:18" ht="14.25" customHeight="1">
      <c r="A65" s="118" t="s">
        <v>455</v>
      </c>
      <c r="B65" s="162">
        <v>70</v>
      </c>
      <c r="C65" s="64"/>
      <c r="D65" s="145"/>
      <c r="E65" s="162"/>
      <c r="F65" s="64">
        <v>0</v>
      </c>
      <c r="G65" s="275"/>
      <c r="H65" s="194"/>
      <c r="I65" s="64"/>
      <c r="J65" s="118" t="s">
        <v>258</v>
      </c>
      <c r="K65" s="162">
        <v>40</v>
      </c>
      <c r="L65" s="64"/>
      <c r="M65" s="145"/>
      <c r="N65" s="189"/>
      <c r="O65" s="64"/>
      <c r="P65" s="145"/>
      <c r="Q65" s="164"/>
      <c r="R65" s="101"/>
    </row>
    <row r="66" spans="1:18" ht="14.25" customHeight="1">
      <c r="A66" s="210" t="s">
        <v>325</v>
      </c>
      <c r="B66" s="165">
        <v>80</v>
      </c>
      <c r="C66" s="111"/>
      <c r="D66" s="208"/>
      <c r="E66" s="165"/>
      <c r="F66" s="111"/>
      <c r="G66" s="276"/>
      <c r="H66" s="277"/>
      <c r="I66" s="111"/>
      <c r="J66" s="210" t="s">
        <v>259</v>
      </c>
      <c r="K66" s="165">
        <v>70</v>
      </c>
      <c r="L66" s="111"/>
      <c r="M66" s="208"/>
      <c r="N66" s="247"/>
      <c r="O66" s="111"/>
      <c r="P66" s="208"/>
      <c r="Q66" s="248"/>
      <c r="R66" s="103"/>
    </row>
    <row r="67" spans="1:18" ht="14.25" customHeight="1">
      <c r="A67" s="278"/>
      <c r="B67" s="167"/>
      <c r="C67" s="135"/>
      <c r="D67" s="278"/>
      <c r="E67" s="167"/>
      <c r="F67" s="135"/>
      <c r="G67" s="278"/>
      <c r="H67" s="167"/>
      <c r="I67" s="135"/>
      <c r="J67" s="450"/>
      <c r="K67" s="167"/>
      <c r="L67" s="135"/>
      <c r="M67" s="278"/>
      <c r="N67" s="167"/>
      <c r="O67" s="135"/>
      <c r="P67" s="278"/>
      <c r="Q67" s="168"/>
      <c r="R67" s="137"/>
    </row>
    <row r="68" spans="1:18" ht="14.25" customHeight="1" thickBot="1">
      <c r="A68" s="279" t="s">
        <v>19</v>
      </c>
      <c r="B68" s="265">
        <f>SUM(B64:B66)</f>
        <v>430</v>
      </c>
      <c r="C68" s="108">
        <f>SUM(C64:C66)</f>
        <v>0</v>
      </c>
      <c r="D68" s="150" t="s">
        <v>19</v>
      </c>
      <c r="E68" s="265">
        <f>SUM(E64:E66)</f>
        <v>0</v>
      </c>
      <c r="F68" s="108">
        <f>SUM(F64:F66)</f>
        <v>0</v>
      </c>
      <c r="G68" s="150" t="s">
        <v>19</v>
      </c>
      <c r="H68" s="265">
        <f>SUM(H64:H66)</f>
        <v>0</v>
      </c>
      <c r="I68" s="108">
        <f>SUM(I64:I66)</f>
        <v>0</v>
      </c>
      <c r="J68" s="150" t="s">
        <v>19</v>
      </c>
      <c r="K68" s="265">
        <f>SUM(K64:K66)</f>
        <v>270</v>
      </c>
      <c r="L68" s="108">
        <f>SUM(L64:L66)</f>
        <v>0</v>
      </c>
      <c r="M68" s="150" t="s">
        <v>19</v>
      </c>
      <c r="N68" s="265">
        <f>SUM(N64:N66)</f>
        <v>0</v>
      </c>
      <c r="O68" s="108">
        <f>SUM(O64:O66)</f>
        <v>0</v>
      </c>
      <c r="P68" s="150"/>
      <c r="Q68" s="265"/>
      <c r="R68" s="107"/>
    </row>
    <row r="69" ht="14.25" thickBot="1"/>
    <row r="70" spans="1:11" ht="14.25" thickBot="1">
      <c r="A70" s="433" t="s">
        <v>472</v>
      </c>
      <c r="C70" s="80" t="s">
        <v>58</v>
      </c>
      <c r="D70" s="81" t="s">
        <v>99</v>
      </c>
      <c r="E70" s="82"/>
      <c r="F70" s="83" t="s">
        <v>81</v>
      </c>
      <c r="G70" s="84">
        <f>SUM(B85,E85,H85,K85,N85,Q85)</f>
        <v>4770</v>
      </c>
      <c r="H70" s="85" t="s">
        <v>4</v>
      </c>
      <c r="I70" s="155"/>
      <c r="J70" s="86">
        <f>SUM(C85,F85,I85,L85,O85,R85)</f>
        <v>0</v>
      </c>
      <c r="K70" s="87"/>
    </row>
    <row r="71" ht="4.5" customHeight="1" thickBot="1"/>
    <row r="72" spans="1:18" ht="13.5">
      <c r="A72" s="92" t="s">
        <v>6</v>
      </c>
      <c r="B72" s="93"/>
      <c r="C72" s="94"/>
      <c r="D72" s="92" t="s">
        <v>7</v>
      </c>
      <c r="E72" s="93"/>
      <c r="F72" s="93"/>
      <c r="G72" s="95" t="s">
        <v>8</v>
      </c>
      <c r="H72" s="93"/>
      <c r="I72" s="96"/>
      <c r="J72" s="97" t="s">
        <v>75</v>
      </c>
      <c r="K72" s="93"/>
      <c r="L72" s="94"/>
      <c r="M72" s="95" t="s">
        <v>9</v>
      </c>
      <c r="N72" s="93"/>
      <c r="O72" s="93"/>
      <c r="P72" s="491"/>
      <c r="Q72" s="492"/>
      <c r="R72" s="493"/>
    </row>
    <row r="73" spans="1:18" ht="13.5">
      <c r="A73" s="184" t="s">
        <v>10</v>
      </c>
      <c r="B73" s="98" t="s">
        <v>193</v>
      </c>
      <c r="C73" s="151" t="s">
        <v>194</v>
      </c>
      <c r="D73" s="185" t="s">
        <v>10</v>
      </c>
      <c r="E73" s="98" t="s">
        <v>193</v>
      </c>
      <c r="F73" s="151" t="s">
        <v>194</v>
      </c>
      <c r="G73" s="185" t="s">
        <v>10</v>
      </c>
      <c r="H73" s="98" t="s">
        <v>193</v>
      </c>
      <c r="I73" s="151" t="s">
        <v>194</v>
      </c>
      <c r="J73" s="184" t="s">
        <v>10</v>
      </c>
      <c r="K73" s="98" t="s">
        <v>193</v>
      </c>
      <c r="L73" s="151" t="s">
        <v>194</v>
      </c>
      <c r="M73" s="184" t="s">
        <v>10</v>
      </c>
      <c r="N73" s="98" t="s">
        <v>193</v>
      </c>
      <c r="O73" s="151" t="s">
        <v>194</v>
      </c>
      <c r="P73" s="184"/>
      <c r="Q73" s="98"/>
      <c r="R73" s="151"/>
    </row>
    <row r="74" spans="1:18" ht="13.5">
      <c r="A74" s="207" t="s">
        <v>378</v>
      </c>
      <c r="B74" s="162">
        <v>270</v>
      </c>
      <c r="C74" s="64"/>
      <c r="D74" s="447"/>
      <c r="E74" s="171"/>
      <c r="F74" s="64"/>
      <c r="G74" s="116" t="s">
        <v>410</v>
      </c>
      <c r="H74" s="162">
        <v>1710</v>
      </c>
      <c r="I74" s="64"/>
      <c r="J74" s="116" t="s">
        <v>399</v>
      </c>
      <c r="K74" s="162">
        <v>550</v>
      </c>
      <c r="L74" s="64"/>
      <c r="M74" s="63"/>
      <c r="N74" s="171"/>
      <c r="O74" s="64"/>
      <c r="P74" s="292"/>
      <c r="Q74" s="280"/>
      <c r="R74" s="293"/>
    </row>
    <row r="75" spans="1:18" ht="13.5">
      <c r="A75" s="445" t="s">
        <v>388</v>
      </c>
      <c r="B75" s="162">
        <v>500</v>
      </c>
      <c r="C75" s="64"/>
      <c r="D75" s="63"/>
      <c r="E75" s="163"/>
      <c r="F75" s="64"/>
      <c r="G75" s="145"/>
      <c r="H75" s="171"/>
      <c r="I75" s="64"/>
      <c r="J75" s="116" t="s">
        <v>377</v>
      </c>
      <c r="K75" s="162">
        <v>70</v>
      </c>
      <c r="L75" s="64"/>
      <c r="M75" s="63"/>
      <c r="N75" s="171"/>
      <c r="O75" s="64"/>
      <c r="P75" s="110"/>
      <c r="Q75" s="163"/>
      <c r="R75" s="101"/>
    </row>
    <row r="76" spans="1:18" ht="13.5">
      <c r="A76" s="447" t="s">
        <v>422</v>
      </c>
      <c r="B76" s="171">
        <v>50</v>
      </c>
      <c r="C76" s="64"/>
      <c r="D76" s="447" t="s">
        <v>422</v>
      </c>
      <c r="E76" s="163"/>
      <c r="F76" s="64"/>
      <c r="G76" s="63"/>
      <c r="H76" s="171"/>
      <c r="I76" s="64"/>
      <c r="J76" s="116" t="s">
        <v>389</v>
      </c>
      <c r="K76" s="172">
        <v>290</v>
      </c>
      <c r="L76" s="65"/>
      <c r="M76" s="63"/>
      <c r="N76" s="171"/>
      <c r="O76" s="64"/>
      <c r="P76" s="110"/>
      <c r="Q76" s="163"/>
      <c r="R76" s="101"/>
    </row>
    <row r="77" spans="1:18" ht="13.5">
      <c r="A77" s="466" t="s">
        <v>461</v>
      </c>
      <c r="B77" s="165"/>
      <c r="C77" s="111"/>
      <c r="D77" s="469" t="s">
        <v>461</v>
      </c>
      <c r="E77" s="166"/>
      <c r="F77" s="111"/>
      <c r="G77" s="63"/>
      <c r="H77" s="171"/>
      <c r="I77" s="64"/>
      <c r="J77" s="447" t="s">
        <v>409</v>
      </c>
      <c r="K77" s="171">
        <v>10</v>
      </c>
      <c r="L77" s="64"/>
      <c r="M77" s="63"/>
      <c r="N77" s="171"/>
      <c r="O77" s="64"/>
      <c r="P77" s="112"/>
      <c r="Q77" s="164"/>
      <c r="R77" s="101"/>
    </row>
    <row r="78" spans="1:18" ht="13.5">
      <c r="A78" s="146" t="s">
        <v>326</v>
      </c>
      <c r="B78" s="189">
        <v>350</v>
      </c>
      <c r="C78" s="190"/>
      <c r="D78" s="146" t="s">
        <v>172</v>
      </c>
      <c r="E78" s="189">
        <v>90</v>
      </c>
      <c r="F78" s="190"/>
      <c r="G78" s="63"/>
      <c r="H78" s="171"/>
      <c r="I78" s="64"/>
      <c r="J78" s="469" t="s">
        <v>461</v>
      </c>
      <c r="K78" s="171"/>
      <c r="L78" s="64"/>
      <c r="M78" s="63"/>
      <c r="N78" s="171"/>
      <c r="O78" s="64"/>
      <c r="P78" s="112"/>
      <c r="Q78" s="164"/>
      <c r="R78" s="101"/>
    </row>
    <row r="79" spans="1:18" ht="13.5">
      <c r="A79" s="133" t="s">
        <v>379</v>
      </c>
      <c r="B79" s="162">
        <v>160</v>
      </c>
      <c r="C79" s="64"/>
      <c r="D79" s="63"/>
      <c r="E79" s="163"/>
      <c r="F79" s="64"/>
      <c r="G79" s="63"/>
      <c r="H79" s="171"/>
      <c r="I79" s="64"/>
      <c r="J79" s="112" t="s">
        <v>179</v>
      </c>
      <c r="K79" s="162">
        <v>110</v>
      </c>
      <c r="L79" s="64"/>
      <c r="M79" s="63"/>
      <c r="N79" s="171"/>
      <c r="O79" s="64"/>
      <c r="P79" s="112"/>
      <c r="Q79" s="164"/>
      <c r="R79" s="101"/>
    </row>
    <row r="80" spans="1:18" ht="13.5">
      <c r="A80" s="133" t="s">
        <v>327</v>
      </c>
      <c r="B80" s="162">
        <v>100</v>
      </c>
      <c r="C80" s="64"/>
      <c r="D80" s="63"/>
      <c r="E80" s="163"/>
      <c r="F80" s="64"/>
      <c r="G80" s="63"/>
      <c r="H80" s="171"/>
      <c r="I80" s="64"/>
      <c r="J80" s="447"/>
      <c r="K80" s="171"/>
      <c r="L80" s="64"/>
      <c r="M80" s="63"/>
      <c r="N80" s="171"/>
      <c r="O80" s="64"/>
      <c r="P80" s="112"/>
      <c r="Q80" s="164"/>
      <c r="R80" s="101"/>
    </row>
    <row r="81" spans="1:18" ht="13.5">
      <c r="A81" s="133" t="s">
        <v>328</v>
      </c>
      <c r="B81" s="162">
        <v>380</v>
      </c>
      <c r="C81" s="64"/>
      <c r="D81" s="63"/>
      <c r="E81" s="163"/>
      <c r="F81" s="64"/>
      <c r="G81" s="416"/>
      <c r="H81" s="171"/>
      <c r="I81" s="64"/>
      <c r="J81" s="63"/>
      <c r="K81" s="171"/>
      <c r="L81" s="64"/>
      <c r="M81" s="63"/>
      <c r="N81" s="171"/>
      <c r="O81" s="64"/>
      <c r="P81" s="112"/>
      <c r="Q81" s="164"/>
      <c r="R81" s="101"/>
    </row>
    <row r="82" spans="1:18" ht="13.5">
      <c r="A82" s="188" t="s">
        <v>329</v>
      </c>
      <c r="B82" s="165">
        <v>130</v>
      </c>
      <c r="C82" s="64"/>
      <c r="D82" s="63"/>
      <c r="E82" s="171"/>
      <c r="F82" s="64"/>
      <c r="G82" s="63"/>
      <c r="H82" s="171"/>
      <c r="I82" s="64"/>
      <c r="J82" s="116"/>
      <c r="K82" s="162"/>
      <c r="L82" s="64"/>
      <c r="M82" s="63"/>
      <c r="N82" s="171"/>
      <c r="O82" s="64"/>
      <c r="P82" s="207"/>
      <c r="Q82" s="162"/>
      <c r="R82" s="65"/>
    </row>
    <row r="83" spans="1:18" ht="13.5">
      <c r="A83" s="116"/>
      <c r="B83" s="162"/>
      <c r="C83" s="64"/>
      <c r="D83" s="63"/>
      <c r="E83" s="171"/>
      <c r="F83" s="64"/>
      <c r="G83" s="63"/>
      <c r="H83" s="171"/>
      <c r="I83" s="64"/>
      <c r="J83" s="416"/>
      <c r="K83" s="171"/>
      <c r="L83" s="64"/>
      <c r="M83" s="63"/>
      <c r="N83" s="171"/>
      <c r="O83" s="64"/>
      <c r="P83" s="283"/>
      <c r="Q83" s="171"/>
      <c r="R83" s="101"/>
    </row>
    <row r="84" spans="1:18" ht="13.5">
      <c r="A84" s="117"/>
      <c r="B84" s="165">
        <v>0</v>
      </c>
      <c r="C84" s="111"/>
      <c r="D84" s="257"/>
      <c r="E84" s="204"/>
      <c r="F84" s="111"/>
      <c r="G84" s="145"/>
      <c r="H84" s="204"/>
      <c r="I84" s="111"/>
      <c r="J84" s="116"/>
      <c r="K84" s="459"/>
      <c r="L84" s="111"/>
      <c r="M84" s="104"/>
      <c r="N84" s="204"/>
      <c r="O84" s="111"/>
      <c r="P84" s="284"/>
      <c r="Q84" s="204"/>
      <c r="R84" s="103"/>
    </row>
    <row r="85" spans="1:18" ht="14.25" thickBot="1">
      <c r="A85" s="150" t="s">
        <v>19</v>
      </c>
      <c r="B85" s="285">
        <f>SUM(B74:B84)</f>
        <v>1940</v>
      </c>
      <c r="C85" s="108">
        <f>SUM(C74:C84)</f>
        <v>0</v>
      </c>
      <c r="D85" s="150" t="s">
        <v>19</v>
      </c>
      <c r="E85" s="265">
        <f>SUM(E74:E84)</f>
        <v>90</v>
      </c>
      <c r="F85" s="108">
        <f>SUM(F74:F84)</f>
        <v>0</v>
      </c>
      <c r="G85" s="150" t="s">
        <v>19</v>
      </c>
      <c r="H85" s="265">
        <f>SUM(H74:H84)</f>
        <v>1710</v>
      </c>
      <c r="I85" s="108">
        <f>SUM(I74:I84)</f>
        <v>0</v>
      </c>
      <c r="J85" s="150" t="s">
        <v>19</v>
      </c>
      <c r="K85" s="265">
        <f>SUM(K74:K84)</f>
        <v>1030</v>
      </c>
      <c r="L85" s="108">
        <f>SUM(L74:L84)</f>
        <v>0</v>
      </c>
      <c r="M85" s="150" t="s">
        <v>19</v>
      </c>
      <c r="N85" s="265">
        <f>SUM(N74:N84)</f>
        <v>0</v>
      </c>
      <c r="O85" s="108">
        <f>SUM(O74:O84)</f>
        <v>0</v>
      </c>
      <c r="P85" s="150"/>
      <c r="Q85" s="265"/>
      <c r="R85" s="107"/>
    </row>
    <row r="86" spans="1:18" ht="14.25" thickBot="1">
      <c r="A86" s="286"/>
      <c r="B86" s="286"/>
      <c r="C86" s="286"/>
      <c r="D86" s="286"/>
      <c r="E86" s="286"/>
      <c r="F86" s="180"/>
      <c r="G86" s="286"/>
      <c r="H86" s="286"/>
      <c r="I86" s="180"/>
      <c r="J86" s="287"/>
      <c r="K86" s="286"/>
      <c r="L86" s="288"/>
      <c r="M86" s="286"/>
      <c r="N86" s="286"/>
      <c r="O86" s="180"/>
      <c r="P86" s="286"/>
      <c r="Q86" s="286"/>
      <c r="R86" s="180"/>
    </row>
    <row r="87" spans="1:17" ht="14.25" thickBot="1">
      <c r="A87" s="433" t="s">
        <v>472</v>
      </c>
      <c r="C87" s="80" t="s">
        <v>59</v>
      </c>
      <c r="D87" s="468" t="s">
        <v>460</v>
      </c>
      <c r="E87" s="82"/>
      <c r="F87" s="83" t="s">
        <v>81</v>
      </c>
      <c r="G87" s="84">
        <f>SUM(B98,E98,H98,K98,N98,Q98)</f>
        <v>0</v>
      </c>
      <c r="H87" s="85" t="s">
        <v>4</v>
      </c>
      <c r="I87" s="155"/>
      <c r="J87" s="86">
        <f>SUM(C98,F98,I98,L98,O98,R98)</f>
        <v>0</v>
      </c>
      <c r="K87" s="87"/>
      <c r="L87" s="180"/>
      <c r="M87" s="289"/>
      <c r="N87" s="180"/>
      <c r="O87" s="180"/>
      <c r="P87" s="290"/>
      <c r="Q87" s="180"/>
    </row>
    <row r="88" ht="4.5" customHeight="1" thickBot="1">
      <c r="Q88" s="180"/>
    </row>
    <row r="89" spans="1:18" ht="13.5">
      <c r="A89" s="92" t="s">
        <v>6</v>
      </c>
      <c r="B89" s="93"/>
      <c r="C89" s="94"/>
      <c r="D89" s="92" t="s">
        <v>7</v>
      </c>
      <c r="E89" s="93"/>
      <c r="F89" s="93"/>
      <c r="G89" s="95" t="s">
        <v>8</v>
      </c>
      <c r="H89" s="93"/>
      <c r="I89" s="96"/>
      <c r="J89" s="97" t="s">
        <v>75</v>
      </c>
      <c r="K89" s="93"/>
      <c r="L89" s="94"/>
      <c r="M89" s="95" t="s">
        <v>9</v>
      </c>
      <c r="N89" s="93"/>
      <c r="O89" s="93"/>
      <c r="P89" s="491"/>
      <c r="Q89" s="492"/>
      <c r="R89" s="493"/>
    </row>
    <row r="90" spans="1:18" ht="13.5">
      <c r="A90" s="184" t="s">
        <v>10</v>
      </c>
      <c r="B90" s="98" t="s">
        <v>193</v>
      </c>
      <c r="C90" s="151" t="s">
        <v>194</v>
      </c>
      <c r="D90" s="185" t="s">
        <v>10</v>
      </c>
      <c r="E90" s="98" t="s">
        <v>193</v>
      </c>
      <c r="F90" s="151" t="s">
        <v>194</v>
      </c>
      <c r="G90" s="185" t="s">
        <v>10</v>
      </c>
      <c r="H90" s="98" t="s">
        <v>193</v>
      </c>
      <c r="I90" s="151" t="s">
        <v>194</v>
      </c>
      <c r="J90" s="184" t="s">
        <v>10</v>
      </c>
      <c r="K90" s="98" t="s">
        <v>193</v>
      </c>
      <c r="L90" s="151" t="s">
        <v>194</v>
      </c>
      <c r="M90" s="184" t="s">
        <v>10</v>
      </c>
      <c r="N90" s="98" t="s">
        <v>193</v>
      </c>
      <c r="O90" s="151" t="s">
        <v>194</v>
      </c>
      <c r="P90" s="184"/>
      <c r="Q90" s="98"/>
      <c r="R90" s="151"/>
    </row>
    <row r="91" spans="1:18" ht="13.5">
      <c r="A91" s="291"/>
      <c r="B91" s="162"/>
      <c r="C91" s="64"/>
      <c r="D91" s="291"/>
      <c r="E91" s="280"/>
      <c r="F91" s="281"/>
      <c r="G91" s="292"/>
      <c r="H91" s="280"/>
      <c r="I91" s="64"/>
      <c r="J91" s="291"/>
      <c r="K91" s="162"/>
      <c r="L91" s="64"/>
      <c r="M91" s="292"/>
      <c r="N91" s="171"/>
      <c r="O91" s="64"/>
      <c r="P91" s="292"/>
      <c r="Q91" s="280"/>
      <c r="R91" s="293"/>
    </row>
    <row r="92" spans="1:18" ht="13.5" hidden="1">
      <c r="A92" s="133"/>
      <c r="B92" s="162"/>
      <c r="C92" s="64"/>
      <c r="D92" s="110"/>
      <c r="E92" s="163"/>
      <c r="F92" s="64">
        <v>0</v>
      </c>
      <c r="G92" s="110"/>
      <c r="H92" s="163"/>
      <c r="I92" s="64"/>
      <c r="J92" s="110"/>
      <c r="K92" s="163"/>
      <c r="L92" s="64"/>
      <c r="M92" s="110"/>
      <c r="N92" s="171"/>
      <c r="O92" s="64"/>
      <c r="P92" s="110"/>
      <c r="Q92" s="163"/>
      <c r="R92" s="101"/>
    </row>
    <row r="93" spans="1:18" ht="13.5" hidden="1">
      <c r="A93" s="133"/>
      <c r="B93" s="162"/>
      <c r="C93" s="64"/>
      <c r="D93" s="110"/>
      <c r="E93" s="163"/>
      <c r="F93" s="64"/>
      <c r="G93" s="110"/>
      <c r="H93" s="163"/>
      <c r="I93" s="64"/>
      <c r="J93" s="110"/>
      <c r="K93" s="163"/>
      <c r="L93" s="64"/>
      <c r="M93" s="110"/>
      <c r="N93" s="171"/>
      <c r="O93" s="64"/>
      <c r="P93" s="110"/>
      <c r="Q93" s="163"/>
      <c r="R93" s="101"/>
    </row>
    <row r="94" spans="1:18" ht="13.5" hidden="1">
      <c r="A94" s="133"/>
      <c r="B94" s="162"/>
      <c r="C94" s="64"/>
      <c r="D94" s="110"/>
      <c r="E94" s="163"/>
      <c r="F94" s="64"/>
      <c r="G94" s="110"/>
      <c r="H94" s="163"/>
      <c r="I94" s="64"/>
      <c r="J94" s="110"/>
      <c r="K94" s="163"/>
      <c r="L94" s="64"/>
      <c r="M94" s="112"/>
      <c r="N94" s="171"/>
      <c r="O94" s="64"/>
      <c r="P94" s="112"/>
      <c r="Q94" s="164"/>
      <c r="R94" s="101"/>
    </row>
    <row r="95" spans="1:18" ht="13.5" hidden="1">
      <c r="A95" s="188"/>
      <c r="B95" s="165"/>
      <c r="C95" s="111"/>
      <c r="D95" s="110"/>
      <c r="E95" s="163"/>
      <c r="F95" s="64"/>
      <c r="G95" s="110"/>
      <c r="H95" s="163"/>
      <c r="I95" s="64"/>
      <c r="J95" s="110"/>
      <c r="K95" s="163"/>
      <c r="L95" s="64"/>
      <c r="M95" s="112"/>
      <c r="N95" s="171"/>
      <c r="O95" s="64"/>
      <c r="P95" s="112"/>
      <c r="Q95" s="164"/>
      <c r="R95" s="101"/>
    </row>
    <row r="96" spans="1:18" ht="13.5">
      <c r="A96" s="110"/>
      <c r="B96" s="163"/>
      <c r="C96" s="64"/>
      <c r="D96" s="113"/>
      <c r="E96" s="166"/>
      <c r="F96" s="111"/>
      <c r="G96" s="113"/>
      <c r="H96" s="166"/>
      <c r="I96" s="111"/>
      <c r="J96" s="113"/>
      <c r="K96" s="166"/>
      <c r="L96" s="111"/>
      <c r="M96" s="113"/>
      <c r="N96" s="171"/>
      <c r="O96" s="64"/>
      <c r="P96" s="113"/>
      <c r="Q96" s="166"/>
      <c r="R96" s="103"/>
    </row>
    <row r="97" spans="1:18" ht="13.5">
      <c r="A97" s="134"/>
      <c r="B97" s="167"/>
      <c r="C97" s="135"/>
      <c r="D97" s="136"/>
      <c r="E97" s="168"/>
      <c r="F97" s="135"/>
      <c r="G97" s="136"/>
      <c r="H97" s="168"/>
      <c r="I97" s="135"/>
      <c r="J97" s="136"/>
      <c r="K97" s="168"/>
      <c r="L97" s="135"/>
      <c r="M97" s="136"/>
      <c r="N97" s="171"/>
      <c r="O97" s="64"/>
      <c r="P97" s="136"/>
      <c r="Q97" s="168"/>
      <c r="R97" s="137"/>
    </row>
    <row r="98" spans="1:18" ht="14.25" thickBot="1">
      <c r="A98" s="150" t="s">
        <v>19</v>
      </c>
      <c r="B98" s="169">
        <f>SUM(B91:B97)</f>
        <v>0</v>
      </c>
      <c r="C98" s="108">
        <f>SUM(C91:C97)</f>
        <v>0</v>
      </c>
      <c r="D98" s="150" t="s">
        <v>19</v>
      </c>
      <c r="E98" s="170">
        <f>SUM(E91:E96)</f>
        <v>0</v>
      </c>
      <c r="F98" s="108">
        <f>SUM(F91:F96)</f>
        <v>0</v>
      </c>
      <c r="G98" s="150" t="s">
        <v>19</v>
      </c>
      <c r="H98" s="170">
        <f>SUM(H91:H96)</f>
        <v>0</v>
      </c>
      <c r="I98" s="108">
        <f>SUM(I91:I96)</f>
        <v>0</v>
      </c>
      <c r="J98" s="150" t="s">
        <v>19</v>
      </c>
      <c r="K98" s="170">
        <f>SUM(K91:K96)</f>
        <v>0</v>
      </c>
      <c r="L98" s="108">
        <f>SUM(L91:L96)</f>
        <v>0</v>
      </c>
      <c r="M98" s="150" t="s">
        <v>19</v>
      </c>
      <c r="N98" s="170">
        <f>SUM(N91:N96)</f>
        <v>0</v>
      </c>
      <c r="O98" s="107">
        <f>SUM(O91:O96)</f>
        <v>0</v>
      </c>
      <c r="P98" s="150"/>
      <c r="Q98" s="170"/>
      <c r="R98" s="107"/>
    </row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</sheetData>
  <sheetProtection/>
  <mergeCells count="7">
    <mergeCell ref="F2:H2"/>
    <mergeCell ref="P72:R72"/>
    <mergeCell ref="P89:R89"/>
    <mergeCell ref="P6:R6"/>
    <mergeCell ref="A61:C61"/>
    <mergeCell ref="G61:I61"/>
    <mergeCell ref="P61:R61"/>
  </mergeCells>
  <conditionalFormatting sqref="C30:C32 F30:F32 I30:I32 L30:L32 O30:O32 R30:R32 C27:C28 F27:F28 I27:I28 L27:L28 O27:O28 R27:R28 I8:I25 L8:L25 O8:O25 R8:R25 I37:I40 I35 F34:F38 F40 C34:C40 F8:F25 C8:C25">
    <cfRule type="cellIs" priority="5" dxfId="36" operator="greaterThan" stopIfTrue="1">
      <formula>B8</formula>
    </cfRule>
  </conditionalFormatting>
  <conditionalFormatting sqref="I34 L34:L40 O34:O40 R34:R40 C42:C46 F42:F46 I42:I46 L42:L46 O42:O46 R42:R46 C48:C54 F48:F54 I48:I54 L48:L54 O48:O54 R48:R54">
    <cfRule type="cellIs" priority="4" dxfId="36" operator="greaterThan" stopIfTrue="1">
      <formula>B34</formula>
    </cfRule>
  </conditionalFormatting>
  <conditionalFormatting sqref="C63:C67 F63:F67 I63:I67 L63:L67 O63:O67 R63:R67 C74:C84 F74:F84 I74:I84 O74:O84 R74:R84 C91:C97 F91:F97 I91:I97 L91:L97 O91:O97 R91:R97">
    <cfRule type="cellIs" priority="3" dxfId="36" operator="greaterThan" stopIfTrue="1">
      <formula>B63</formula>
    </cfRule>
  </conditionalFormatting>
  <conditionalFormatting sqref="I36">
    <cfRule type="cellIs" priority="2" dxfId="36" operator="greaterThan" stopIfTrue="1">
      <formula>H36</formula>
    </cfRule>
  </conditionalFormatting>
  <conditionalFormatting sqref="E39 L74:L75 L77:L84">
    <cfRule type="cellIs" priority="9" dxfId="36" operator="greaterThan" stopIfTrue="1">
      <formula>山口市・阿武郡・美祢市（美祢郡）!#REF!</formula>
    </cfRule>
  </conditionalFormatting>
  <conditionalFormatting sqref="L76">
    <cfRule type="cellIs" priority="1" dxfId="36" operator="greaterThan" stopIfTrue="1">
      <formula>K76</formula>
    </cfRule>
  </conditionalFormatting>
  <printOptions horizontalCentered="1"/>
  <pageMargins left="0.3937007874015748" right="0" top="0.5118110236220472" bottom="0" header="0.2755905511811024" footer="0"/>
  <pageSetup fitToHeight="1" fitToWidth="1" horizontalDpi="600" verticalDpi="600" orientation="portrait" paperSize="12" scale="83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PageLayoutView="0" workbookViewId="0" topLeftCell="A1">
      <pane ySplit="2" topLeftCell="A3" activePane="bottomLeft" state="frozen"/>
      <selection pane="topLeft" activeCell="U39" sqref="U39"/>
      <selection pane="bottomLeft" activeCell="J82" sqref="J82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8"/>
      <c r="I1" s="138" t="s">
        <v>2</v>
      </c>
      <c r="J1" s="70" t="s">
        <v>114</v>
      </c>
      <c r="K1" s="153"/>
      <c r="L1" s="71"/>
      <c r="M1" s="68" t="s">
        <v>115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77" t="str">
        <f>'下関市・長門市'!F2</f>
        <v>令和　 　年 　　 月　  　日</v>
      </c>
      <c r="G2" s="494"/>
      <c r="H2" s="495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2"/>
      <c r="P2" s="423"/>
    </row>
    <row r="3" spans="14:16" ht="14.25" thickBot="1">
      <c r="N3" s="79"/>
      <c r="O3" s="79"/>
      <c r="P3" s="79" t="s">
        <v>116</v>
      </c>
    </row>
    <row r="4" spans="1:16" ht="14.25" customHeight="1" thickBot="1">
      <c r="A4" s="433" t="s">
        <v>472</v>
      </c>
      <c r="C4" s="80" t="s">
        <v>143</v>
      </c>
      <c r="D4" s="81" t="s">
        <v>146</v>
      </c>
      <c r="E4" s="82"/>
      <c r="F4" s="83" t="s">
        <v>81</v>
      </c>
      <c r="G4" s="84">
        <f>SUM(B40,E40,H40,K40,N40,Q40)</f>
        <v>30790</v>
      </c>
      <c r="H4" s="85" t="s">
        <v>4</v>
      </c>
      <c r="I4" s="155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117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75</v>
      </c>
      <c r="K6" s="93"/>
      <c r="L6" s="94"/>
      <c r="M6" s="95" t="s">
        <v>9</v>
      </c>
      <c r="N6" s="93"/>
      <c r="O6" s="93"/>
      <c r="P6" s="483"/>
      <c r="Q6" s="484"/>
      <c r="R6" s="485"/>
    </row>
    <row r="7" spans="1:18" ht="14.25" customHeight="1">
      <c r="A7" s="184" t="s">
        <v>10</v>
      </c>
      <c r="B7" s="98" t="s">
        <v>193</v>
      </c>
      <c r="C7" s="151" t="s">
        <v>194</v>
      </c>
      <c r="D7" s="185" t="s">
        <v>10</v>
      </c>
      <c r="E7" s="98" t="s">
        <v>193</v>
      </c>
      <c r="F7" s="151" t="s">
        <v>194</v>
      </c>
      <c r="G7" s="185" t="s">
        <v>10</v>
      </c>
      <c r="H7" s="98" t="s">
        <v>193</v>
      </c>
      <c r="I7" s="151" t="s">
        <v>194</v>
      </c>
      <c r="J7" s="184" t="s">
        <v>10</v>
      </c>
      <c r="K7" s="98" t="s">
        <v>193</v>
      </c>
      <c r="L7" s="151" t="s">
        <v>194</v>
      </c>
      <c r="M7" s="184" t="s">
        <v>10</v>
      </c>
      <c r="N7" s="98" t="s">
        <v>193</v>
      </c>
      <c r="O7" s="151" t="s">
        <v>194</v>
      </c>
      <c r="P7" s="184"/>
      <c r="Q7" s="98"/>
      <c r="R7" s="151"/>
    </row>
    <row r="8" spans="1:18" ht="14.25" customHeight="1">
      <c r="A8" s="119" t="s">
        <v>142</v>
      </c>
      <c r="B8" s="109"/>
      <c r="C8" s="99"/>
      <c r="D8" s="119" t="s">
        <v>142</v>
      </c>
      <c r="E8" s="109"/>
      <c r="F8" s="156"/>
      <c r="G8" s="119" t="s">
        <v>142</v>
      </c>
      <c r="H8" s="109"/>
      <c r="I8" s="156"/>
      <c r="J8" s="100"/>
      <c r="K8" s="109"/>
      <c r="L8" s="156"/>
      <c r="M8" s="119" t="s">
        <v>142</v>
      </c>
      <c r="N8" s="109"/>
      <c r="O8" s="156"/>
      <c r="P8" s="119"/>
      <c r="Q8" s="109"/>
      <c r="R8" s="159"/>
    </row>
    <row r="9" spans="1:18" ht="14.25" customHeight="1">
      <c r="A9" s="374" t="s">
        <v>225</v>
      </c>
      <c r="B9" s="162">
        <v>530</v>
      </c>
      <c r="C9" s="64"/>
      <c r="D9" s="113" t="s">
        <v>330</v>
      </c>
      <c r="E9" s="162">
        <v>4510</v>
      </c>
      <c r="F9" s="64"/>
      <c r="G9" s="113" t="s">
        <v>408</v>
      </c>
      <c r="H9" s="162">
        <v>1200</v>
      </c>
      <c r="I9" s="64"/>
      <c r="J9" s="104"/>
      <c r="K9" s="165"/>
      <c r="L9" s="64"/>
      <c r="M9" s="112"/>
      <c r="N9" s="162"/>
      <c r="O9" s="64"/>
      <c r="P9" s="374"/>
      <c r="Q9" s="162"/>
      <c r="R9" s="190"/>
    </row>
    <row r="10" spans="1:18" ht="14.25" customHeight="1">
      <c r="A10" s="112" t="s">
        <v>433</v>
      </c>
      <c r="B10" s="189">
        <v>230</v>
      </c>
      <c r="C10" s="64"/>
      <c r="D10" s="368" t="s">
        <v>331</v>
      </c>
      <c r="E10" s="162">
        <v>2460</v>
      </c>
      <c r="F10" s="64"/>
      <c r="G10" s="112" t="s">
        <v>126</v>
      </c>
      <c r="H10" s="162">
        <v>1910</v>
      </c>
      <c r="I10" s="64"/>
      <c r="J10" s="145"/>
      <c r="K10" s="189"/>
      <c r="L10" s="64"/>
      <c r="M10" s="112"/>
      <c r="N10" s="162"/>
      <c r="O10" s="64"/>
      <c r="P10" s="374"/>
      <c r="Q10" s="162"/>
      <c r="R10" s="65"/>
    </row>
    <row r="11" spans="1:18" ht="14.25" customHeight="1">
      <c r="A11" s="374" t="s">
        <v>226</v>
      </c>
      <c r="B11" s="162">
        <v>1250</v>
      </c>
      <c r="C11" s="64"/>
      <c r="D11" s="438" t="s">
        <v>375</v>
      </c>
      <c r="E11" s="162">
        <v>2930</v>
      </c>
      <c r="F11" s="64"/>
      <c r="G11" s="112" t="s">
        <v>125</v>
      </c>
      <c r="H11" s="162">
        <v>100</v>
      </c>
      <c r="I11" s="64"/>
      <c r="J11" s="145"/>
      <c r="K11" s="189"/>
      <c r="L11" s="64"/>
      <c r="M11" s="112"/>
      <c r="N11" s="162"/>
      <c r="O11" s="64"/>
      <c r="P11" s="375"/>
      <c r="Q11" s="162"/>
      <c r="R11" s="65"/>
    </row>
    <row r="12" spans="1:18" ht="14.25" customHeight="1">
      <c r="A12" s="374" t="s">
        <v>332</v>
      </c>
      <c r="B12" s="162">
        <v>1310</v>
      </c>
      <c r="C12" s="64"/>
      <c r="D12" s="112"/>
      <c r="E12" s="189"/>
      <c r="F12" s="64"/>
      <c r="G12" s="112" t="s">
        <v>37</v>
      </c>
      <c r="H12" s="162">
        <v>1520</v>
      </c>
      <c r="I12" s="64"/>
      <c r="J12" s="145"/>
      <c r="K12" s="189"/>
      <c r="L12" s="64"/>
      <c r="M12" s="112"/>
      <c r="N12" s="183"/>
      <c r="O12" s="149"/>
      <c r="P12" s="368"/>
      <c r="Q12" s="162"/>
      <c r="R12" s="65"/>
    </row>
    <row r="13" spans="1:18" ht="14.25" customHeight="1">
      <c r="A13" s="438" t="s">
        <v>387</v>
      </c>
      <c r="B13" s="162">
        <v>490</v>
      </c>
      <c r="C13" s="64"/>
      <c r="D13" s="112"/>
      <c r="E13" s="189"/>
      <c r="F13" s="64"/>
      <c r="G13" s="112" t="s">
        <v>38</v>
      </c>
      <c r="H13" s="162">
        <v>1840</v>
      </c>
      <c r="I13" s="64"/>
      <c r="J13" s="145"/>
      <c r="K13" s="189"/>
      <c r="L13" s="64"/>
      <c r="M13" s="112"/>
      <c r="N13" s="183"/>
      <c r="O13" s="149"/>
      <c r="P13" s="368"/>
      <c r="Q13" s="162"/>
      <c r="R13" s="65"/>
    </row>
    <row r="14" spans="1:18" ht="14.25" customHeight="1">
      <c r="A14" s="310" t="s">
        <v>333</v>
      </c>
      <c r="B14" s="162">
        <v>160</v>
      </c>
      <c r="C14" s="64"/>
      <c r="D14" s="112"/>
      <c r="E14" s="189"/>
      <c r="F14" s="64"/>
      <c r="G14" s="112" t="s">
        <v>196</v>
      </c>
      <c r="H14" s="162">
        <v>540</v>
      </c>
      <c r="I14" s="64"/>
      <c r="J14" s="145"/>
      <c r="K14" s="189"/>
      <c r="L14" s="64"/>
      <c r="M14" s="112"/>
      <c r="N14" s="189"/>
      <c r="O14" s="64"/>
      <c r="P14" s="368"/>
      <c r="Q14" s="162"/>
      <c r="R14" s="65"/>
    </row>
    <row r="15" spans="1:18" ht="14.25" customHeight="1">
      <c r="A15" s="376" t="s">
        <v>334</v>
      </c>
      <c r="B15" s="247">
        <v>50</v>
      </c>
      <c r="C15" s="64"/>
      <c r="D15" s="112"/>
      <c r="E15" s="189"/>
      <c r="F15" s="64"/>
      <c r="G15" s="112"/>
      <c r="H15" s="162"/>
      <c r="I15" s="64"/>
      <c r="J15" s="145"/>
      <c r="K15" s="189"/>
      <c r="L15" s="64"/>
      <c r="M15" s="112"/>
      <c r="N15" s="189"/>
      <c r="O15" s="64"/>
      <c r="P15" s="374"/>
      <c r="Q15" s="162"/>
      <c r="R15" s="65"/>
    </row>
    <row r="16" spans="1:18" ht="14.25" customHeight="1">
      <c r="A16" s="145"/>
      <c r="B16" s="189"/>
      <c r="C16" s="64"/>
      <c r="D16" s="112"/>
      <c r="E16" s="189"/>
      <c r="F16" s="64"/>
      <c r="G16" s="112"/>
      <c r="H16" s="162"/>
      <c r="I16" s="64"/>
      <c r="J16" s="145"/>
      <c r="K16" s="189"/>
      <c r="L16" s="64"/>
      <c r="M16" s="428"/>
      <c r="N16" s="189"/>
      <c r="O16" s="64"/>
      <c r="P16" s="374"/>
      <c r="Q16" s="162"/>
      <c r="R16" s="65"/>
    </row>
    <row r="17" spans="1:18" ht="14.25" customHeight="1">
      <c r="A17" s="145"/>
      <c r="B17" s="189"/>
      <c r="C17" s="64"/>
      <c r="D17" s="145"/>
      <c r="E17" s="189"/>
      <c r="F17" s="64"/>
      <c r="G17" s="112"/>
      <c r="H17" s="162"/>
      <c r="I17" s="64"/>
      <c r="J17" s="145"/>
      <c r="K17" s="189"/>
      <c r="L17" s="64"/>
      <c r="M17" s="428"/>
      <c r="N17" s="189"/>
      <c r="O17" s="64"/>
      <c r="P17" s="374"/>
      <c r="Q17" s="162"/>
      <c r="R17" s="65"/>
    </row>
    <row r="18" spans="1:18" ht="14.25" customHeight="1">
      <c r="A18" s="145"/>
      <c r="B18" s="189"/>
      <c r="C18" s="64"/>
      <c r="D18" s="145"/>
      <c r="E18" s="189"/>
      <c r="F18" s="64"/>
      <c r="G18" s="145"/>
      <c r="H18" s="162"/>
      <c r="I18" s="64"/>
      <c r="J18" s="145"/>
      <c r="K18" s="189"/>
      <c r="L18" s="64"/>
      <c r="M18" s="374"/>
      <c r="N18" s="162"/>
      <c r="O18" s="64"/>
      <c r="P18" s="310"/>
      <c r="Q18" s="189"/>
      <c r="R18" s="65"/>
    </row>
    <row r="19" spans="1:18" ht="14.25" customHeight="1">
      <c r="A19" s="196"/>
      <c r="B19" s="189"/>
      <c r="C19" s="64"/>
      <c r="D19" s="196"/>
      <c r="E19" s="189"/>
      <c r="F19" s="64"/>
      <c r="G19" s="112"/>
      <c r="H19" s="189"/>
      <c r="I19" s="64"/>
      <c r="J19" s="145"/>
      <c r="K19" s="189"/>
      <c r="L19" s="64"/>
      <c r="M19" s="374"/>
      <c r="N19" s="162"/>
      <c r="O19" s="64"/>
      <c r="P19" s="310"/>
      <c r="Q19" s="189"/>
      <c r="R19" s="101"/>
    </row>
    <row r="20" spans="1:18" ht="14.25" customHeight="1">
      <c r="A20" s="381"/>
      <c r="B20" s="189"/>
      <c r="C20" s="64"/>
      <c r="D20" s="304"/>
      <c r="E20" s="189"/>
      <c r="F20" s="64"/>
      <c r="G20" s="145"/>
      <c r="H20" s="189"/>
      <c r="I20" s="64"/>
      <c r="J20" s="145"/>
      <c r="K20" s="189"/>
      <c r="L20" s="64"/>
      <c r="M20" s="145"/>
      <c r="N20" s="189"/>
      <c r="O20" s="64"/>
      <c r="P20" s="374"/>
      <c r="Q20" s="189"/>
      <c r="R20" s="101"/>
    </row>
    <row r="21" spans="1:18" ht="14.25" customHeight="1">
      <c r="A21" s="208"/>
      <c r="B21" s="165"/>
      <c r="C21" s="111"/>
      <c r="D21" s="208"/>
      <c r="E21" s="247"/>
      <c r="F21" s="111"/>
      <c r="G21" s="208"/>
      <c r="H21" s="247"/>
      <c r="I21" s="111"/>
      <c r="J21" s="208"/>
      <c r="K21" s="247"/>
      <c r="L21" s="111"/>
      <c r="M21" s="208"/>
      <c r="N21" s="247"/>
      <c r="O21" s="111"/>
      <c r="P21" s="376"/>
      <c r="Q21" s="247"/>
      <c r="R21" s="103"/>
    </row>
    <row r="22" spans="1:18" ht="14.25" customHeight="1">
      <c r="A22" s="200" t="s">
        <v>132</v>
      </c>
      <c r="B22" s="251">
        <f>SUM(B9:B21)</f>
        <v>4020</v>
      </c>
      <c r="C22" s="199">
        <f>SUM(C9:C21)</f>
        <v>0</v>
      </c>
      <c r="D22" s="200" t="s">
        <v>132</v>
      </c>
      <c r="E22" s="206">
        <f>SUM(E9:E21)</f>
        <v>9900</v>
      </c>
      <c r="F22" s="199">
        <f>SUM(F9:F21)</f>
        <v>0</v>
      </c>
      <c r="G22" s="200" t="s">
        <v>132</v>
      </c>
      <c r="H22" s="206">
        <f>SUM(H9:H21)</f>
        <v>7110</v>
      </c>
      <c r="I22" s="199">
        <f>SUM(I9:I21)</f>
        <v>0</v>
      </c>
      <c r="J22" s="200" t="s">
        <v>132</v>
      </c>
      <c r="K22" s="206">
        <f>SUM(K9:K21)</f>
        <v>0</v>
      </c>
      <c r="L22" s="199">
        <f>SUM(L9:L21)</f>
        <v>0</v>
      </c>
      <c r="M22" s="200" t="s">
        <v>132</v>
      </c>
      <c r="N22" s="206">
        <f>SUM(N9:N21)</f>
        <v>0</v>
      </c>
      <c r="O22" s="199">
        <f>SUM(O9:O21)</f>
        <v>0</v>
      </c>
      <c r="P22" s="200"/>
      <c r="Q22" s="206"/>
      <c r="R22" s="214"/>
    </row>
    <row r="23" spans="1:18" ht="14.25" customHeight="1">
      <c r="A23" s="115" t="s">
        <v>144</v>
      </c>
      <c r="B23" s="163"/>
      <c r="C23" s="64"/>
      <c r="D23" s="115" t="s">
        <v>144</v>
      </c>
      <c r="E23" s="162"/>
      <c r="F23" s="64"/>
      <c r="G23" s="115" t="s">
        <v>144</v>
      </c>
      <c r="H23" s="162"/>
      <c r="I23" s="64"/>
      <c r="J23" s="63"/>
      <c r="K23" s="162"/>
      <c r="L23" s="64"/>
      <c r="M23" s="115" t="s">
        <v>144</v>
      </c>
      <c r="N23" s="162"/>
      <c r="O23" s="64"/>
      <c r="P23" s="115"/>
      <c r="Q23" s="162"/>
      <c r="R23" s="101"/>
    </row>
    <row r="24" spans="1:18" ht="14.25" customHeight="1">
      <c r="A24" s="110" t="s">
        <v>227</v>
      </c>
      <c r="B24" s="162">
        <v>520</v>
      </c>
      <c r="C24" s="64"/>
      <c r="D24" s="368" t="s">
        <v>335</v>
      </c>
      <c r="E24" s="189">
        <v>2880</v>
      </c>
      <c r="F24" s="64"/>
      <c r="G24" s="145" t="s">
        <v>40</v>
      </c>
      <c r="H24" s="162">
        <v>1900</v>
      </c>
      <c r="I24" s="64"/>
      <c r="J24" s="63"/>
      <c r="K24" s="162"/>
      <c r="L24" s="64"/>
      <c r="M24" s="113"/>
      <c r="N24" s="183"/>
      <c r="O24" s="149"/>
      <c r="P24" s="377"/>
      <c r="Q24" s="162"/>
      <c r="R24" s="65"/>
    </row>
    <row r="25" spans="1:18" ht="14.25" customHeight="1">
      <c r="A25" s="418"/>
      <c r="B25" s="162">
        <v>0</v>
      </c>
      <c r="C25" s="64"/>
      <c r="D25" s="104"/>
      <c r="E25" s="162"/>
      <c r="F25" s="64"/>
      <c r="G25" s="63" t="s">
        <v>41</v>
      </c>
      <c r="H25" s="162">
        <v>1300</v>
      </c>
      <c r="I25" s="64"/>
      <c r="J25" s="145"/>
      <c r="K25" s="189"/>
      <c r="L25" s="64"/>
      <c r="M25" s="145"/>
      <c r="N25" s="183"/>
      <c r="O25" s="149"/>
      <c r="P25" s="377"/>
      <c r="Q25" s="189"/>
      <c r="R25" s="65"/>
    </row>
    <row r="26" spans="1:18" ht="14.25" customHeight="1">
      <c r="A26" s="112"/>
      <c r="B26" s="162">
        <v>0</v>
      </c>
      <c r="C26" s="149"/>
      <c r="D26" s="145"/>
      <c r="E26" s="189"/>
      <c r="F26" s="64"/>
      <c r="G26" s="145"/>
      <c r="H26" s="162"/>
      <c r="I26" s="64"/>
      <c r="J26" s="145"/>
      <c r="K26" s="189"/>
      <c r="L26" s="64"/>
      <c r="M26" s="145"/>
      <c r="N26" s="189"/>
      <c r="O26" s="64"/>
      <c r="P26" s="376"/>
      <c r="Q26" s="247"/>
      <c r="R26" s="101"/>
    </row>
    <row r="27" spans="1:18" ht="14.25" customHeight="1">
      <c r="A27" s="361"/>
      <c r="B27" s="248"/>
      <c r="C27" s="111"/>
      <c r="D27" s="208"/>
      <c r="E27" s="247"/>
      <c r="F27" s="111"/>
      <c r="G27" s="210"/>
      <c r="H27" s="247"/>
      <c r="I27" s="111"/>
      <c r="J27" s="208"/>
      <c r="K27" s="247"/>
      <c r="L27" s="111"/>
      <c r="M27" s="208"/>
      <c r="N27" s="247"/>
      <c r="O27" s="111"/>
      <c r="P27" s="376"/>
      <c r="Q27" s="247"/>
      <c r="R27" s="103"/>
    </row>
    <row r="28" spans="1:18" ht="14.25" customHeight="1">
      <c r="A28" s="228"/>
      <c r="B28" s="229"/>
      <c r="C28" s="227"/>
      <c r="D28" s="299"/>
      <c r="E28" s="226"/>
      <c r="F28" s="227"/>
      <c r="G28" s="230"/>
      <c r="H28" s="226"/>
      <c r="I28" s="227"/>
      <c r="J28" s="299"/>
      <c r="K28" s="226"/>
      <c r="L28" s="227"/>
      <c r="M28" s="299"/>
      <c r="N28" s="226"/>
      <c r="O28" s="227"/>
      <c r="P28" s="376"/>
      <c r="Q28" s="247"/>
      <c r="R28" s="346"/>
    </row>
    <row r="29" spans="1:18" ht="14.25" customHeight="1">
      <c r="A29" s="200" t="s">
        <v>132</v>
      </c>
      <c r="B29" s="251">
        <f>SUM(B24:B28)</f>
        <v>520</v>
      </c>
      <c r="C29" s="199">
        <f>SUM(C24:C28)</f>
        <v>0</v>
      </c>
      <c r="D29" s="200" t="s">
        <v>132</v>
      </c>
      <c r="E29" s="206">
        <f>SUM(E24:E28)</f>
        <v>2880</v>
      </c>
      <c r="F29" s="199">
        <f>SUM(F24:F28)</f>
        <v>0</v>
      </c>
      <c r="G29" s="200" t="s">
        <v>132</v>
      </c>
      <c r="H29" s="206">
        <f>SUM(H24:H28)</f>
        <v>3200</v>
      </c>
      <c r="I29" s="199">
        <f>SUM(I24:I28)</f>
        <v>0</v>
      </c>
      <c r="J29" s="200" t="s">
        <v>132</v>
      </c>
      <c r="K29" s="206">
        <f>SUM(K24:K28)</f>
        <v>0</v>
      </c>
      <c r="L29" s="199">
        <f>SUM(L24:L28)</f>
        <v>0</v>
      </c>
      <c r="M29" s="200" t="s">
        <v>132</v>
      </c>
      <c r="N29" s="206">
        <f>SUM(N24:N28)</f>
        <v>0</v>
      </c>
      <c r="O29" s="199">
        <f>SUM(O24:O28)</f>
        <v>0</v>
      </c>
      <c r="P29" s="200"/>
      <c r="Q29" s="206"/>
      <c r="R29" s="214"/>
    </row>
    <row r="30" spans="1:18" ht="14.25" customHeight="1">
      <c r="A30" s="115" t="s">
        <v>145</v>
      </c>
      <c r="B30" s="163"/>
      <c r="C30" s="64"/>
      <c r="D30" s="115" t="s">
        <v>145</v>
      </c>
      <c r="E30" s="162"/>
      <c r="F30" s="64"/>
      <c r="G30" s="115" t="s">
        <v>145</v>
      </c>
      <c r="H30" s="162"/>
      <c r="I30" s="64"/>
      <c r="J30" s="63"/>
      <c r="K30" s="162"/>
      <c r="L30" s="64"/>
      <c r="M30" s="115" t="s">
        <v>145</v>
      </c>
      <c r="N30" s="162"/>
      <c r="O30" s="64"/>
      <c r="P30" s="115"/>
      <c r="Q30" s="162"/>
      <c r="R30" s="101"/>
    </row>
    <row r="31" spans="1:18" ht="14.25" customHeight="1">
      <c r="A31" s="310" t="s">
        <v>228</v>
      </c>
      <c r="B31" s="162">
        <v>780</v>
      </c>
      <c r="C31" s="64"/>
      <c r="D31" s="310" t="s">
        <v>230</v>
      </c>
      <c r="E31" s="327">
        <v>190</v>
      </c>
      <c r="F31" s="101"/>
      <c r="G31" s="145" t="s">
        <v>438</v>
      </c>
      <c r="H31" s="162">
        <v>1160</v>
      </c>
      <c r="I31" s="64"/>
      <c r="J31" s="145"/>
      <c r="K31" s="189"/>
      <c r="L31" s="64"/>
      <c r="M31" s="145"/>
      <c r="N31" s="189"/>
      <c r="O31" s="64"/>
      <c r="P31" s="329"/>
      <c r="Q31" s="189"/>
      <c r="R31" s="101"/>
    </row>
    <row r="32" spans="1:18" ht="14.25" customHeight="1">
      <c r="A32" s="145" t="s">
        <v>229</v>
      </c>
      <c r="B32" s="189">
        <v>110</v>
      </c>
      <c r="C32" s="190"/>
      <c r="D32" s="118"/>
      <c r="E32" s="189"/>
      <c r="F32" s="64"/>
      <c r="G32" s="145" t="s">
        <v>439</v>
      </c>
      <c r="H32" s="162">
        <v>470</v>
      </c>
      <c r="I32" s="64"/>
      <c r="J32" s="145"/>
      <c r="K32" s="189"/>
      <c r="L32" s="64"/>
      <c r="M32" s="145"/>
      <c r="N32" s="189"/>
      <c r="O32" s="64"/>
      <c r="P32" s="329"/>
      <c r="Q32" s="189"/>
      <c r="R32" s="101"/>
    </row>
    <row r="33" spans="1:18" ht="14.25" customHeight="1">
      <c r="A33" s="63"/>
      <c r="B33" s="162"/>
      <c r="C33" s="64"/>
      <c r="D33" s="118"/>
      <c r="E33" s="189"/>
      <c r="F33" s="64"/>
      <c r="G33" s="118"/>
      <c r="H33" s="189"/>
      <c r="I33" s="64"/>
      <c r="J33" s="145"/>
      <c r="K33" s="189"/>
      <c r="L33" s="64"/>
      <c r="M33" s="145"/>
      <c r="N33" s="189"/>
      <c r="O33" s="64"/>
      <c r="P33" s="329"/>
      <c r="Q33" s="189"/>
      <c r="R33" s="101"/>
    </row>
    <row r="34" spans="1:18" ht="14.25" customHeight="1">
      <c r="A34" s="208"/>
      <c r="B34" s="165"/>
      <c r="C34" s="111"/>
      <c r="D34" s="210"/>
      <c r="E34" s="247"/>
      <c r="F34" s="111"/>
      <c r="G34" s="210"/>
      <c r="H34" s="247"/>
      <c r="I34" s="111"/>
      <c r="J34" s="208"/>
      <c r="K34" s="247"/>
      <c r="L34" s="111"/>
      <c r="M34" s="208"/>
      <c r="N34" s="247"/>
      <c r="O34" s="111"/>
      <c r="P34" s="341"/>
      <c r="Q34" s="247"/>
      <c r="R34" s="103"/>
    </row>
    <row r="35" spans="1:18" ht="14.25" customHeight="1">
      <c r="A35" s="200" t="s">
        <v>132</v>
      </c>
      <c r="B35" s="251">
        <f>SUM(B31:B34)</f>
        <v>890</v>
      </c>
      <c r="C35" s="199">
        <f>SUM(C31:C34)</f>
        <v>0</v>
      </c>
      <c r="D35" s="200" t="s">
        <v>132</v>
      </c>
      <c r="E35" s="206">
        <f>SUM(E31:E34)</f>
        <v>190</v>
      </c>
      <c r="F35" s="199">
        <f>SUM(F31:F34)</f>
        <v>0</v>
      </c>
      <c r="G35" s="200" t="s">
        <v>132</v>
      </c>
      <c r="H35" s="206">
        <f>SUM(H31:H34)</f>
        <v>1630</v>
      </c>
      <c r="I35" s="199">
        <f>SUM(I31:I34)</f>
        <v>0</v>
      </c>
      <c r="J35" s="200" t="s">
        <v>132</v>
      </c>
      <c r="K35" s="206">
        <f>SUM(K31:K34)</f>
        <v>0</v>
      </c>
      <c r="L35" s="199">
        <f>SUM(L31:L34)</f>
        <v>0</v>
      </c>
      <c r="M35" s="200" t="s">
        <v>132</v>
      </c>
      <c r="N35" s="206">
        <f>SUM(N31:N34)</f>
        <v>0</v>
      </c>
      <c r="O35" s="199">
        <f>SUM(O31:O34)</f>
        <v>0</v>
      </c>
      <c r="P35" s="200"/>
      <c r="Q35" s="206"/>
      <c r="R35" s="214"/>
    </row>
    <row r="36" spans="1:18" ht="14.25" customHeight="1">
      <c r="A36" s="115"/>
      <c r="B36" s="163"/>
      <c r="C36" s="64"/>
      <c r="D36" s="116"/>
      <c r="E36" s="162"/>
      <c r="F36" s="64"/>
      <c r="G36" s="115" t="s">
        <v>163</v>
      </c>
      <c r="H36" s="162"/>
      <c r="I36" s="64"/>
      <c r="J36" s="63"/>
      <c r="K36" s="162"/>
      <c r="L36" s="64"/>
      <c r="M36" s="63"/>
      <c r="N36" s="162"/>
      <c r="O36" s="64"/>
      <c r="P36" s="324"/>
      <c r="Q36" s="162"/>
      <c r="R36" s="101"/>
    </row>
    <row r="37" spans="1:18" ht="14.25" customHeight="1">
      <c r="A37" s="361"/>
      <c r="B37" s="247"/>
      <c r="C37" s="111"/>
      <c r="D37" s="210" t="s">
        <v>336</v>
      </c>
      <c r="E37" s="247">
        <v>450</v>
      </c>
      <c r="F37" s="111"/>
      <c r="G37" s="210"/>
      <c r="H37" s="247"/>
      <c r="I37" s="111"/>
      <c r="J37" s="208"/>
      <c r="K37" s="247"/>
      <c r="L37" s="111"/>
      <c r="M37" s="208"/>
      <c r="N37" s="247"/>
      <c r="O37" s="111"/>
      <c r="P37" s="341"/>
      <c r="Q37" s="247"/>
      <c r="R37" s="103"/>
    </row>
    <row r="38" spans="1:18" ht="14.25" customHeight="1">
      <c r="A38" s="200" t="s">
        <v>132</v>
      </c>
      <c r="B38" s="206">
        <f>SUM(B37)</f>
        <v>0</v>
      </c>
      <c r="C38" s="199">
        <f>SUM(C37)</f>
        <v>0</v>
      </c>
      <c r="D38" s="200" t="s">
        <v>132</v>
      </c>
      <c r="E38" s="206">
        <f>SUM(E37)</f>
        <v>450</v>
      </c>
      <c r="F38" s="199">
        <f>SUM(F37)</f>
        <v>0</v>
      </c>
      <c r="G38" s="200" t="s">
        <v>132</v>
      </c>
      <c r="H38" s="206">
        <f>SUM(H37)</f>
        <v>0</v>
      </c>
      <c r="I38" s="199">
        <f>SUM(I37)</f>
        <v>0</v>
      </c>
      <c r="J38" s="200" t="s">
        <v>132</v>
      </c>
      <c r="K38" s="206">
        <f>SUM(K37)</f>
        <v>0</v>
      </c>
      <c r="L38" s="199">
        <f>SUM(L37)</f>
        <v>0</v>
      </c>
      <c r="M38" s="200" t="s">
        <v>132</v>
      </c>
      <c r="N38" s="206">
        <f>SUM(N37)</f>
        <v>0</v>
      </c>
      <c r="O38" s="199">
        <f>SUM(O37)</f>
        <v>0</v>
      </c>
      <c r="P38" s="200"/>
      <c r="Q38" s="206"/>
      <c r="R38" s="214"/>
    </row>
    <row r="39" spans="1:18" ht="14.25" customHeight="1">
      <c r="A39" s="296"/>
      <c r="B39" s="176"/>
      <c r="C39" s="106"/>
      <c r="D39" s="378"/>
      <c r="E39" s="177"/>
      <c r="F39" s="106"/>
      <c r="G39" s="378"/>
      <c r="H39" s="177"/>
      <c r="I39" s="106"/>
      <c r="J39" s="296"/>
      <c r="K39" s="177"/>
      <c r="L39" s="106"/>
      <c r="M39" s="296"/>
      <c r="N39" s="177"/>
      <c r="O39" s="106"/>
      <c r="P39" s="379"/>
      <c r="Q39" s="177"/>
      <c r="R39" s="105"/>
    </row>
    <row r="40" spans="1:18" ht="14.25" customHeight="1" thickBot="1">
      <c r="A40" s="150" t="s">
        <v>19</v>
      </c>
      <c r="B40" s="169">
        <f>SUM(B22,B29,B35,B38)</f>
        <v>5430</v>
      </c>
      <c r="C40" s="108">
        <f>SUM(C22,C29,C35,C38)</f>
        <v>0</v>
      </c>
      <c r="D40" s="262" t="s">
        <v>19</v>
      </c>
      <c r="E40" s="170">
        <f>SUM(E22,E29,E35,E38)</f>
        <v>13420</v>
      </c>
      <c r="F40" s="108">
        <f>SUM(F22,F29,F35,F38)</f>
        <v>0</v>
      </c>
      <c r="G40" s="262" t="s">
        <v>19</v>
      </c>
      <c r="H40" s="170">
        <f>SUM(H22,H29,H35,H38)</f>
        <v>11940</v>
      </c>
      <c r="I40" s="108">
        <f>SUM(I22,I29,I35,I38)</f>
        <v>0</v>
      </c>
      <c r="J40" s="150" t="s">
        <v>19</v>
      </c>
      <c r="K40" s="170">
        <f>SUM(K22,K29,K35,K38)</f>
        <v>0</v>
      </c>
      <c r="L40" s="108">
        <f>SUM(L22,L29,L35,L38)</f>
        <v>0</v>
      </c>
      <c r="M40" s="150" t="s">
        <v>19</v>
      </c>
      <c r="N40" s="170">
        <f>SUM(N22,N29,N35,N38)</f>
        <v>0</v>
      </c>
      <c r="O40" s="108">
        <f>SUM(O22,O29,O35,O38)</f>
        <v>0</v>
      </c>
      <c r="P40" s="150"/>
      <c r="Q40" s="170"/>
      <c r="R40" s="107"/>
    </row>
    <row r="41" ht="9" customHeight="1" thickBot="1"/>
    <row r="42" spans="1:11" ht="14.25" customHeight="1" thickBot="1">
      <c r="A42" s="433" t="s">
        <v>472</v>
      </c>
      <c r="C42" s="80" t="s">
        <v>62</v>
      </c>
      <c r="D42" s="81" t="s">
        <v>89</v>
      </c>
      <c r="E42" s="82"/>
      <c r="F42" s="83" t="s">
        <v>81</v>
      </c>
      <c r="G42" s="84">
        <f>SUM(B52,E52,H52,K52,N52,Q52)</f>
        <v>11270</v>
      </c>
      <c r="H42" s="85" t="s">
        <v>4</v>
      </c>
      <c r="I42" s="155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75</v>
      </c>
      <c r="K44" s="93"/>
      <c r="L44" s="94"/>
      <c r="M44" s="95" t="s">
        <v>9</v>
      </c>
      <c r="N44" s="93"/>
      <c r="O44" s="93"/>
      <c r="P44" s="483"/>
      <c r="Q44" s="484"/>
      <c r="R44" s="485"/>
    </row>
    <row r="45" spans="1:18" ht="14.25" customHeight="1">
      <c r="A45" s="184" t="s">
        <v>10</v>
      </c>
      <c r="B45" s="98" t="s">
        <v>193</v>
      </c>
      <c r="C45" s="151" t="s">
        <v>194</v>
      </c>
      <c r="D45" s="185" t="s">
        <v>10</v>
      </c>
      <c r="E45" s="98" t="s">
        <v>193</v>
      </c>
      <c r="F45" s="151" t="s">
        <v>194</v>
      </c>
      <c r="G45" s="185" t="s">
        <v>10</v>
      </c>
      <c r="H45" s="98" t="s">
        <v>193</v>
      </c>
      <c r="I45" s="151" t="s">
        <v>194</v>
      </c>
      <c r="J45" s="184" t="s">
        <v>10</v>
      </c>
      <c r="K45" s="98" t="s">
        <v>193</v>
      </c>
      <c r="L45" s="151" t="s">
        <v>194</v>
      </c>
      <c r="M45" s="184" t="s">
        <v>10</v>
      </c>
      <c r="N45" s="98" t="s">
        <v>193</v>
      </c>
      <c r="O45" s="151" t="s">
        <v>194</v>
      </c>
      <c r="P45" s="184"/>
      <c r="Q45" s="98"/>
      <c r="R45" s="151"/>
    </row>
    <row r="46" spans="1:18" ht="14.25" customHeight="1">
      <c r="A46" s="144" t="s">
        <v>231</v>
      </c>
      <c r="B46" s="162">
        <v>450</v>
      </c>
      <c r="C46" s="64"/>
      <c r="D46" s="381" t="s">
        <v>367</v>
      </c>
      <c r="E46" s="162">
        <v>2150</v>
      </c>
      <c r="F46" s="64"/>
      <c r="G46" s="144" t="s">
        <v>112</v>
      </c>
      <c r="H46" s="162">
        <v>1650</v>
      </c>
      <c r="I46" s="64"/>
      <c r="J46" s="104"/>
      <c r="K46" s="165"/>
      <c r="L46" s="64"/>
      <c r="M46" s="144"/>
      <c r="N46" s="183"/>
      <c r="O46" s="149"/>
      <c r="P46" s="145"/>
      <c r="Q46" s="280"/>
      <c r="R46" s="281"/>
    </row>
    <row r="47" spans="1:18" ht="14.25" customHeight="1">
      <c r="A47" s="112" t="s">
        <v>337</v>
      </c>
      <c r="B47" s="162">
        <v>710</v>
      </c>
      <c r="C47" s="64"/>
      <c r="D47" s="377" t="s">
        <v>463</v>
      </c>
      <c r="E47" s="162">
        <v>2430</v>
      </c>
      <c r="F47" s="64"/>
      <c r="G47" s="112" t="s">
        <v>39</v>
      </c>
      <c r="H47" s="162">
        <v>720</v>
      </c>
      <c r="I47" s="64"/>
      <c r="J47" s="145"/>
      <c r="K47" s="189"/>
      <c r="L47" s="64"/>
      <c r="M47" s="145"/>
      <c r="N47" s="183"/>
      <c r="O47" s="149"/>
      <c r="P47" s="380"/>
      <c r="Q47" s="162"/>
      <c r="R47" s="65"/>
    </row>
    <row r="48" spans="1:18" ht="14.25" customHeight="1">
      <c r="A48" s="145"/>
      <c r="B48" s="162">
        <v>0</v>
      </c>
      <c r="C48" s="64"/>
      <c r="D48" s="145"/>
      <c r="E48" s="189"/>
      <c r="F48" s="64"/>
      <c r="G48" s="145" t="s">
        <v>338</v>
      </c>
      <c r="H48" s="162">
        <v>1670</v>
      </c>
      <c r="I48" s="64"/>
      <c r="J48" s="145"/>
      <c r="K48" s="189"/>
      <c r="L48" s="64"/>
      <c r="M48" s="145"/>
      <c r="N48" s="189"/>
      <c r="O48" s="64"/>
      <c r="P48" s="381"/>
      <c r="Q48" s="162"/>
      <c r="R48" s="65"/>
    </row>
    <row r="49" spans="1:18" ht="14.25" customHeight="1">
      <c r="A49" s="145"/>
      <c r="B49" s="162">
        <v>0</v>
      </c>
      <c r="C49" s="64"/>
      <c r="D49" s="208"/>
      <c r="E49" s="189"/>
      <c r="F49" s="64"/>
      <c r="G49" s="380" t="s">
        <v>339</v>
      </c>
      <c r="H49" s="162">
        <v>1490</v>
      </c>
      <c r="I49" s="64"/>
      <c r="J49" s="145"/>
      <c r="K49" s="189"/>
      <c r="L49" s="64"/>
      <c r="M49" s="145"/>
      <c r="N49" s="183"/>
      <c r="O49" s="149"/>
      <c r="P49" s="112"/>
      <c r="Q49" s="162"/>
      <c r="R49" s="65"/>
    </row>
    <row r="50" spans="1:18" ht="14.25" customHeight="1">
      <c r="A50" s="145"/>
      <c r="B50" s="189"/>
      <c r="C50" s="64"/>
      <c r="D50" s="381"/>
      <c r="E50" s="189"/>
      <c r="F50" s="64"/>
      <c r="G50" s="145"/>
      <c r="H50" s="382"/>
      <c r="I50" s="64"/>
      <c r="J50" s="145"/>
      <c r="K50" s="189"/>
      <c r="L50" s="64"/>
      <c r="M50" s="145"/>
      <c r="N50" s="189"/>
      <c r="O50" s="64"/>
      <c r="P50" s="145"/>
      <c r="Q50" s="162"/>
      <c r="R50" s="65"/>
    </row>
    <row r="51" spans="1:18" ht="14.25" customHeight="1">
      <c r="A51" s="208"/>
      <c r="B51" s="247"/>
      <c r="C51" s="111"/>
      <c r="D51" s="310"/>
      <c r="E51" s="247"/>
      <c r="F51" s="111"/>
      <c r="G51" s="341"/>
      <c r="H51" s="247"/>
      <c r="I51" s="111"/>
      <c r="J51" s="208"/>
      <c r="K51" s="247"/>
      <c r="L51" s="111"/>
      <c r="M51" s="208"/>
      <c r="N51" s="247"/>
      <c r="O51" s="111"/>
      <c r="P51" s="383"/>
      <c r="Q51" s="165"/>
      <c r="R51" s="102"/>
    </row>
    <row r="52" spans="1:18" ht="14.25" customHeight="1" thickBot="1">
      <c r="A52" s="150" t="s">
        <v>19</v>
      </c>
      <c r="B52" s="169">
        <f>SUM(B46:B51)</f>
        <v>1160</v>
      </c>
      <c r="C52" s="108">
        <f>SUM(C46:C51)</f>
        <v>0</v>
      </c>
      <c r="D52" s="262" t="s">
        <v>19</v>
      </c>
      <c r="E52" s="170">
        <f>SUM(E46:E51)</f>
        <v>4580</v>
      </c>
      <c r="F52" s="108">
        <f>SUM(F46:F51)</f>
        <v>0</v>
      </c>
      <c r="G52" s="262" t="s">
        <v>19</v>
      </c>
      <c r="H52" s="170">
        <f>SUM(H46:H51)</f>
        <v>5530</v>
      </c>
      <c r="I52" s="108">
        <f>SUM(I46:I51)</f>
        <v>0</v>
      </c>
      <c r="J52" s="150" t="s">
        <v>19</v>
      </c>
      <c r="K52" s="170">
        <f>SUM(K46:K51)</f>
        <v>0</v>
      </c>
      <c r="L52" s="108">
        <f>SUM(L46:L51)</f>
        <v>0</v>
      </c>
      <c r="M52" s="150" t="s">
        <v>19</v>
      </c>
      <c r="N52" s="170">
        <f>SUM(N46:N51)</f>
        <v>0</v>
      </c>
      <c r="O52" s="108">
        <f>SUM(O46:O51)</f>
        <v>0</v>
      </c>
      <c r="P52" s="150"/>
      <c r="Q52" s="170"/>
      <c r="R52" s="107"/>
    </row>
    <row r="53" spans="1:16" ht="9" customHeight="1" thickBot="1">
      <c r="A53" s="384"/>
      <c r="B53" s="385"/>
      <c r="C53" s="385"/>
      <c r="D53" s="386"/>
      <c r="E53" s="121"/>
      <c r="F53" s="233"/>
      <c r="G53" s="385"/>
      <c r="H53" s="386"/>
      <c r="I53" s="384"/>
      <c r="J53" s="385"/>
      <c r="K53" s="385"/>
      <c r="L53" s="386"/>
      <c r="M53" s="384"/>
      <c r="N53" s="385"/>
      <c r="O53" s="385"/>
      <c r="P53" s="386"/>
    </row>
    <row r="54" spans="1:18" ht="14.25" customHeight="1" thickBot="1">
      <c r="A54" s="433" t="s">
        <v>472</v>
      </c>
      <c r="C54" s="80" t="s">
        <v>63</v>
      </c>
      <c r="D54" s="81" t="s">
        <v>113</v>
      </c>
      <c r="E54" s="82"/>
      <c r="F54" s="83" t="s">
        <v>81</v>
      </c>
      <c r="G54" s="84">
        <f>SUM(B64,E64,H64,K64,N64,Q64)</f>
        <v>6300</v>
      </c>
      <c r="H54" s="85" t="s">
        <v>4</v>
      </c>
      <c r="I54" s="155"/>
      <c r="J54" s="86">
        <f>SUM(C64,F64,I64,L64,O64,R64)</f>
        <v>0</v>
      </c>
      <c r="K54" s="363"/>
      <c r="L54" s="111"/>
      <c r="M54" s="384"/>
      <c r="N54" s="363"/>
      <c r="O54" s="111"/>
      <c r="P54" s="384"/>
      <c r="Q54" s="363"/>
      <c r="R54" s="111"/>
    </row>
    <row r="55" spans="1:18" ht="4.5" customHeight="1" thickBot="1">
      <c r="A55" s="387"/>
      <c r="B55" s="388"/>
      <c r="C55" s="389"/>
      <c r="D55" s="387"/>
      <c r="E55" s="388"/>
      <c r="F55" s="389"/>
      <c r="G55" s="387"/>
      <c r="H55" s="388"/>
      <c r="I55" s="389"/>
      <c r="J55" s="387"/>
      <c r="K55" s="388"/>
      <c r="L55" s="389"/>
      <c r="M55" s="387"/>
      <c r="N55" s="388"/>
      <c r="O55" s="389"/>
      <c r="P55" s="387"/>
      <c r="Q55" s="388"/>
      <c r="R55" s="389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75</v>
      </c>
      <c r="K56" s="93"/>
      <c r="L56" s="94"/>
      <c r="M56" s="95" t="s">
        <v>9</v>
      </c>
      <c r="N56" s="93"/>
      <c r="O56" s="93"/>
      <c r="P56" s="483"/>
      <c r="Q56" s="484"/>
      <c r="R56" s="485"/>
    </row>
    <row r="57" spans="1:18" ht="14.25" customHeight="1">
      <c r="A57" s="184" t="s">
        <v>10</v>
      </c>
      <c r="B57" s="98" t="s">
        <v>193</v>
      </c>
      <c r="C57" s="151" t="s">
        <v>194</v>
      </c>
      <c r="D57" s="185" t="s">
        <v>10</v>
      </c>
      <c r="E57" s="98" t="s">
        <v>193</v>
      </c>
      <c r="F57" s="151" t="s">
        <v>194</v>
      </c>
      <c r="G57" s="185" t="s">
        <v>10</v>
      </c>
      <c r="H57" s="98" t="s">
        <v>193</v>
      </c>
      <c r="I57" s="151" t="s">
        <v>194</v>
      </c>
      <c r="J57" s="184" t="s">
        <v>10</v>
      </c>
      <c r="K57" s="98" t="s">
        <v>193</v>
      </c>
      <c r="L57" s="151" t="s">
        <v>194</v>
      </c>
      <c r="M57" s="184" t="s">
        <v>10</v>
      </c>
      <c r="N57" s="98" t="s">
        <v>193</v>
      </c>
      <c r="O57" s="151" t="s">
        <v>194</v>
      </c>
      <c r="P57" s="184"/>
      <c r="Q57" s="98"/>
      <c r="R57" s="151"/>
    </row>
    <row r="58" spans="1:18" ht="14.25" customHeight="1">
      <c r="A58" s="145" t="s">
        <v>340</v>
      </c>
      <c r="B58" s="162">
        <v>180</v>
      </c>
      <c r="C58" s="64"/>
      <c r="D58" s="310" t="s">
        <v>448</v>
      </c>
      <c r="E58" s="162">
        <v>1920</v>
      </c>
      <c r="F58" s="64"/>
      <c r="G58" s="145" t="s">
        <v>192</v>
      </c>
      <c r="H58" s="162">
        <v>650</v>
      </c>
      <c r="I58" s="64"/>
      <c r="J58" s="145"/>
      <c r="K58" s="189"/>
      <c r="L58" s="64"/>
      <c r="M58" s="145" t="s">
        <v>234</v>
      </c>
      <c r="N58" s="162">
        <v>1280</v>
      </c>
      <c r="O58" s="64"/>
      <c r="P58" s="145"/>
      <c r="Q58" s="189"/>
      <c r="R58" s="293"/>
    </row>
    <row r="59" spans="1:18" ht="14.25" customHeight="1">
      <c r="A59" s="145"/>
      <c r="B59" s="162"/>
      <c r="C59" s="64"/>
      <c r="D59" s="145" t="s">
        <v>368</v>
      </c>
      <c r="E59" s="162">
        <v>990</v>
      </c>
      <c r="F59" s="64"/>
      <c r="G59" s="377" t="s">
        <v>462</v>
      </c>
      <c r="H59" s="162">
        <v>320</v>
      </c>
      <c r="I59" s="64"/>
      <c r="J59" s="145"/>
      <c r="K59" s="189"/>
      <c r="L59" s="64"/>
      <c r="M59" s="145" t="s">
        <v>42</v>
      </c>
      <c r="N59" s="162">
        <v>960</v>
      </c>
      <c r="O59" s="64"/>
      <c r="P59" s="145"/>
      <c r="Q59" s="189"/>
      <c r="R59" s="193"/>
    </row>
    <row r="60" spans="1:18" ht="14.25" customHeight="1">
      <c r="A60" s="145"/>
      <c r="B60" s="162"/>
      <c r="C60" s="64"/>
      <c r="D60" s="145"/>
      <c r="E60" s="162"/>
      <c r="F60" s="64"/>
      <c r="G60" s="145"/>
      <c r="H60" s="189"/>
      <c r="I60" s="64"/>
      <c r="J60" s="145"/>
      <c r="K60" s="189"/>
      <c r="L60" s="64"/>
      <c r="M60" s="145"/>
      <c r="N60" s="189"/>
      <c r="O60" s="64"/>
      <c r="P60" s="145"/>
      <c r="Q60" s="189"/>
      <c r="R60" s="193"/>
    </row>
    <row r="61" spans="1:18" ht="14.25" customHeight="1">
      <c r="A61" s="145"/>
      <c r="B61" s="189"/>
      <c r="C61" s="64"/>
      <c r="D61" s="145"/>
      <c r="E61" s="189"/>
      <c r="F61" s="64"/>
      <c r="G61" s="145"/>
      <c r="H61" s="189"/>
      <c r="I61" s="64"/>
      <c r="J61" s="145"/>
      <c r="K61" s="189"/>
      <c r="L61" s="64"/>
      <c r="M61" s="145"/>
      <c r="N61" s="189"/>
      <c r="O61" s="64"/>
      <c r="P61" s="145"/>
      <c r="Q61" s="189"/>
      <c r="R61" s="193"/>
    </row>
    <row r="62" spans="1:18" ht="14.25" customHeight="1">
      <c r="A62" s="145"/>
      <c r="B62" s="189"/>
      <c r="C62" s="64"/>
      <c r="D62" s="145"/>
      <c r="E62" s="189"/>
      <c r="F62" s="64"/>
      <c r="G62" s="145"/>
      <c r="H62" s="162"/>
      <c r="I62" s="64"/>
      <c r="J62" s="145"/>
      <c r="K62" s="189"/>
      <c r="L62" s="64"/>
      <c r="M62" s="145"/>
      <c r="N62" s="189"/>
      <c r="O62" s="64"/>
      <c r="P62" s="145"/>
      <c r="Q62" s="189"/>
      <c r="R62" s="193"/>
    </row>
    <row r="63" spans="1:18" ht="14.25" customHeight="1">
      <c r="A63" s="208"/>
      <c r="B63" s="247"/>
      <c r="C63" s="111"/>
      <c r="D63" s="208"/>
      <c r="E63" s="247"/>
      <c r="F63" s="111"/>
      <c r="G63" s="208"/>
      <c r="H63" s="247"/>
      <c r="I63" s="111"/>
      <c r="J63" s="208"/>
      <c r="K63" s="247"/>
      <c r="L63" s="111"/>
      <c r="M63" s="208"/>
      <c r="N63" s="247"/>
      <c r="O63" s="111"/>
      <c r="P63" s="208"/>
      <c r="Q63" s="247"/>
      <c r="R63" s="391"/>
    </row>
    <row r="64" spans="1:18" ht="14.25" customHeight="1" thickBot="1">
      <c r="A64" s="150" t="s">
        <v>19</v>
      </c>
      <c r="B64" s="169">
        <f>SUM(B58:B63)</f>
        <v>180</v>
      </c>
      <c r="C64" s="108">
        <f>SUM(C58:C63)</f>
        <v>0</v>
      </c>
      <c r="D64" s="262" t="s">
        <v>19</v>
      </c>
      <c r="E64" s="170">
        <f>SUM(E58:E63)</f>
        <v>2910</v>
      </c>
      <c r="F64" s="108">
        <f>SUM(F58:F63)</f>
        <v>0</v>
      </c>
      <c r="G64" s="262" t="s">
        <v>19</v>
      </c>
      <c r="H64" s="170">
        <f>SUM(H58:H63)</f>
        <v>970</v>
      </c>
      <c r="I64" s="108">
        <f>SUM(I58:I63)</f>
        <v>0</v>
      </c>
      <c r="J64" s="150" t="s">
        <v>19</v>
      </c>
      <c r="K64" s="170">
        <f>SUM(K58:K63)</f>
        <v>0</v>
      </c>
      <c r="L64" s="108">
        <f>SUM(L58:L63)</f>
        <v>0</v>
      </c>
      <c r="M64" s="150" t="s">
        <v>19</v>
      </c>
      <c r="N64" s="170">
        <f>SUM(N58:N63)</f>
        <v>2240</v>
      </c>
      <c r="O64" s="108">
        <f>SUM(O58:O63)</f>
        <v>0</v>
      </c>
      <c r="P64" s="150"/>
      <c r="Q64" s="170"/>
      <c r="R64" s="107"/>
    </row>
    <row r="65" ht="9" customHeight="1" thickBot="1">
      <c r="P65" s="180"/>
    </row>
    <row r="66" spans="1:11" ht="14.25" customHeight="1" thickBot="1">
      <c r="A66" s="433" t="s">
        <v>472</v>
      </c>
      <c r="C66" s="80" t="s">
        <v>64</v>
      </c>
      <c r="D66" s="81" t="s">
        <v>90</v>
      </c>
      <c r="E66" s="82"/>
      <c r="F66" s="83" t="s">
        <v>81</v>
      </c>
      <c r="G66" s="84">
        <f>SUM(B87,E87,H87,K87,N87,Q87)</f>
        <v>11280</v>
      </c>
      <c r="H66" s="85" t="s">
        <v>4</v>
      </c>
      <c r="I66" s="155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75</v>
      </c>
      <c r="K68" s="93"/>
      <c r="L68" s="94"/>
      <c r="M68" s="95" t="s">
        <v>9</v>
      </c>
      <c r="N68" s="93"/>
      <c r="O68" s="93"/>
      <c r="P68" s="483"/>
      <c r="Q68" s="484"/>
      <c r="R68" s="485"/>
    </row>
    <row r="69" spans="1:18" ht="14.25" customHeight="1">
      <c r="A69" s="184" t="s">
        <v>10</v>
      </c>
      <c r="B69" s="98" t="s">
        <v>193</v>
      </c>
      <c r="C69" s="151" t="s">
        <v>194</v>
      </c>
      <c r="D69" s="185" t="s">
        <v>10</v>
      </c>
      <c r="E69" s="98" t="s">
        <v>193</v>
      </c>
      <c r="F69" s="151" t="s">
        <v>194</v>
      </c>
      <c r="G69" s="185" t="s">
        <v>10</v>
      </c>
      <c r="H69" s="98" t="s">
        <v>193</v>
      </c>
      <c r="I69" s="151" t="s">
        <v>194</v>
      </c>
      <c r="J69" s="184" t="s">
        <v>10</v>
      </c>
      <c r="K69" s="98" t="s">
        <v>193</v>
      </c>
      <c r="L69" s="151" t="s">
        <v>194</v>
      </c>
      <c r="M69" s="184" t="s">
        <v>10</v>
      </c>
      <c r="N69" s="98" t="s">
        <v>193</v>
      </c>
      <c r="O69" s="151" t="s">
        <v>194</v>
      </c>
      <c r="P69" s="184"/>
      <c r="Q69" s="98"/>
      <c r="R69" s="151"/>
    </row>
    <row r="70" spans="1:18" ht="14.25" customHeight="1">
      <c r="A70" s="119" t="s">
        <v>173</v>
      </c>
      <c r="B70" s="274"/>
      <c r="C70" s="99"/>
      <c r="D70" s="119" t="s">
        <v>173</v>
      </c>
      <c r="E70" s="109"/>
      <c r="F70" s="156"/>
      <c r="G70" s="119" t="s">
        <v>173</v>
      </c>
      <c r="H70" s="109"/>
      <c r="I70" s="156"/>
      <c r="J70" s="100"/>
      <c r="K70" s="109"/>
      <c r="L70" s="64"/>
      <c r="M70" s="119" t="s">
        <v>173</v>
      </c>
      <c r="N70" s="109"/>
      <c r="O70" s="64"/>
      <c r="P70" s="119"/>
      <c r="Q70" s="109"/>
      <c r="R70" s="159"/>
    </row>
    <row r="71" spans="1:18" ht="14.25" customHeight="1">
      <c r="A71" s="145" t="s">
        <v>341</v>
      </c>
      <c r="B71" s="162">
        <v>670</v>
      </c>
      <c r="C71" s="64"/>
      <c r="D71" s="145" t="s">
        <v>44</v>
      </c>
      <c r="E71" s="162">
        <v>750</v>
      </c>
      <c r="F71" s="64"/>
      <c r="G71" s="145" t="s">
        <v>45</v>
      </c>
      <c r="H71" s="162">
        <v>1010</v>
      </c>
      <c r="I71" s="64"/>
      <c r="J71" s="145"/>
      <c r="K71" s="189"/>
      <c r="L71" s="64"/>
      <c r="M71" s="145" t="s">
        <v>411</v>
      </c>
      <c r="N71" s="162">
        <v>1390</v>
      </c>
      <c r="O71" s="64"/>
      <c r="P71" s="145"/>
      <c r="Q71" s="189"/>
      <c r="R71" s="190"/>
    </row>
    <row r="72" spans="1:18" ht="14.25" customHeight="1">
      <c r="A72" s="145" t="s">
        <v>46</v>
      </c>
      <c r="B72" s="162">
        <v>400</v>
      </c>
      <c r="C72" s="64"/>
      <c r="D72" s="145" t="s">
        <v>342</v>
      </c>
      <c r="E72" s="162">
        <v>1860</v>
      </c>
      <c r="F72" s="64"/>
      <c r="G72" s="145" t="s">
        <v>47</v>
      </c>
      <c r="H72" s="162">
        <v>1200</v>
      </c>
      <c r="I72" s="64"/>
      <c r="J72" s="145"/>
      <c r="K72" s="189"/>
      <c r="L72" s="64"/>
      <c r="M72" s="145"/>
      <c r="N72" s="162"/>
      <c r="O72" s="64"/>
      <c r="P72" s="145"/>
      <c r="Q72" s="162"/>
      <c r="R72" s="65"/>
    </row>
    <row r="73" spans="1:18" ht="14.25" customHeight="1">
      <c r="A73" s="145" t="s">
        <v>343</v>
      </c>
      <c r="B73" s="162">
        <v>540</v>
      </c>
      <c r="C73" s="64"/>
      <c r="D73" s="380" t="s">
        <v>233</v>
      </c>
      <c r="E73" s="189">
        <v>1000</v>
      </c>
      <c r="F73" s="64"/>
      <c r="G73" s="145" t="s">
        <v>344</v>
      </c>
      <c r="H73" s="162">
        <v>450</v>
      </c>
      <c r="I73" s="64"/>
      <c r="J73" s="145"/>
      <c r="K73" s="189"/>
      <c r="L73" s="64"/>
      <c r="M73" s="145"/>
      <c r="N73" s="189"/>
      <c r="O73" s="64"/>
      <c r="P73" s="145"/>
      <c r="Q73" s="183"/>
      <c r="R73" s="65"/>
    </row>
    <row r="74" spans="1:18" ht="14.25" customHeight="1">
      <c r="A74" s="145" t="s">
        <v>232</v>
      </c>
      <c r="B74" s="162">
        <v>390</v>
      </c>
      <c r="C74" s="64"/>
      <c r="D74" s="145"/>
      <c r="E74" s="189"/>
      <c r="F74" s="64"/>
      <c r="G74" s="145"/>
      <c r="H74" s="162"/>
      <c r="I74" s="64"/>
      <c r="J74" s="145"/>
      <c r="K74" s="189"/>
      <c r="L74" s="64"/>
      <c r="M74" s="145"/>
      <c r="N74" s="189"/>
      <c r="O74" s="64"/>
      <c r="P74" s="145"/>
      <c r="Q74" s="162"/>
      <c r="R74" s="65"/>
    </row>
    <row r="75" spans="1:18" ht="14.25" customHeight="1">
      <c r="A75" s="145"/>
      <c r="B75" s="162"/>
      <c r="C75" s="64"/>
      <c r="D75" s="145"/>
      <c r="E75" s="189"/>
      <c r="F75" s="64"/>
      <c r="G75" s="145"/>
      <c r="H75" s="162"/>
      <c r="I75" s="64"/>
      <c r="J75" s="145"/>
      <c r="K75" s="189"/>
      <c r="L75" s="64"/>
      <c r="M75" s="145"/>
      <c r="N75" s="189"/>
      <c r="O75" s="64"/>
      <c r="P75" s="392"/>
      <c r="Q75" s="189"/>
      <c r="R75" s="65"/>
    </row>
    <row r="76" spans="1:18" ht="14.25" customHeight="1">
      <c r="A76" s="145"/>
      <c r="B76" s="162"/>
      <c r="C76" s="64"/>
      <c r="D76" s="145"/>
      <c r="E76" s="189"/>
      <c r="F76" s="64"/>
      <c r="G76" s="145"/>
      <c r="H76" s="189"/>
      <c r="I76" s="64"/>
      <c r="J76" s="145"/>
      <c r="K76" s="189"/>
      <c r="L76" s="64"/>
      <c r="M76" s="145"/>
      <c r="N76" s="189"/>
      <c r="O76" s="64"/>
      <c r="P76" s="392"/>
      <c r="Q76" s="189"/>
      <c r="R76" s="101"/>
    </row>
    <row r="77" spans="1:18" ht="14.25" customHeight="1">
      <c r="A77" s="63"/>
      <c r="B77" s="163"/>
      <c r="C77" s="64"/>
      <c r="D77" s="63"/>
      <c r="E77" s="162"/>
      <c r="F77" s="64"/>
      <c r="G77" s="63"/>
      <c r="H77" s="162"/>
      <c r="I77" s="64"/>
      <c r="J77" s="63"/>
      <c r="K77" s="162"/>
      <c r="L77" s="64"/>
      <c r="M77" s="63"/>
      <c r="N77" s="162"/>
      <c r="O77" s="64"/>
      <c r="P77" s="393"/>
      <c r="Q77" s="162"/>
      <c r="R77" s="101"/>
    </row>
    <row r="78" spans="1:18" ht="14.25" customHeight="1">
      <c r="A78" s="104"/>
      <c r="B78" s="166"/>
      <c r="C78" s="111"/>
      <c r="D78" s="104"/>
      <c r="E78" s="165"/>
      <c r="F78" s="111"/>
      <c r="G78" s="104"/>
      <c r="H78" s="165"/>
      <c r="I78" s="111"/>
      <c r="J78" s="104"/>
      <c r="K78" s="165"/>
      <c r="L78" s="111"/>
      <c r="M78" s="104"/>
      <c r="N78" s="165"/>
      <c r="O78" s="111"/>
      <c r="P78" s="394"/>
      <c r="Q78" s="165"/>
      <c r="R78" s="103"/>
    </row>
    <row r="79" spans="1:18" ht="14.25" customHeight="1">
      <c r="A79" s="200" t="s">
        <v>132</v>
      </c>
      <c r="B79" s="251">
        <f>SUM(B71:B78)</f>
        <v>2000</v>
      </c>
      <c r="C79" s="199">
        <f>SUM(C71:C78)</f>
        <v>0</v>
      </c>
      <c r="D79" s="200" t="s">
        <v>132</v>
      </c>
      <c r="E79" s="206">
        <f>SUM(E71:E78)</f>
        <v>3610</v>
      </c>
      <c r="F79" s="199">
        <f>SUM(F71:F78)</f>
        <v>0</v>
      </c>
      <c r="G79" s="200" t="s">
        <v>132</v>
      </c>
      <c r="H79" s="206">
        <f>SUM(H71:H78)</f>
        <v>2660</v>
      </c>
      <c r="I79" s="199">
        <f>SUM(I71:I78)</f>
        <v>0</v>
      </c>
      <c r="J79" s="200" t="s">
        <v>132</v>
      </c>
      <c r="K79" s="206">
        <f>SUM(K71:K78)</f>
        <v>0</v>
      </c>
      <c r="L79" s="199">
        <f>SUM(L71:L78)</f>
        <v>0</v>
      </c>
      <c r="M79" s="200" t="s">
        <v>132</v>
      </c>
      <c r="N79" s="206">
        <f>SUM(N71:N78)</f>
        <v>1390</v>
      </c>
      <c r="O79" s="199">
        <f>SUM(O71:O78)</f>
        <v>0</v>
      </c>
      <c r="P79" s="200"/>
      <c r="Q79" s="206"/>
      <c r="R79" s="214"/>
    </row>
    <row r="80" spans="1:18" ht="14.25" customHeight="1">
      <c r="A80" s="63"/>
      <c r="B80" s="163"/>
      <c r="C80" s="64"/>
      <c r="D80" s="116"/>
      <c r="E80" s="162"/>
      <c r="F80" s="64"/>
      <c r="G80" s="63"/>
      <c r="H80" s="162"/>
      <c r="I80" s="64"/>
      <c r="J80" s="63"/>
      <c r="K80" s="162"/>
      <c r="L80" s="64"/>
      <c r="M80" s="63"/>
      <c r="N80" s="162"/>
      <c r="O80" s="64"/>
      <c r="P80" s="63"/>
      <c r="Q80" s="162"/>
      <c r="R80" s="101"/>
    </row>
    <row r="81" spans="1:18" ht="14.25" customHeight="1">
      <c r="A81" s="120" t="s">
        <v>162</v>
      </c>
      <c r="B81" s="164"/>
      <c r="C81" s="64"/>
      <c r="D81" s="118"/>
      <c r="E81" s="189"/>
      <c r="F81" s="64"/>
      <c r="G81" s="120" t="s">
        <v>162</v>
      </c>
      <c r="H81" s="189"/>
      <c r="I81" s="64"/>
      <c r="J81" s="145"/>
      <c r="K81" s="189"/>
      <c r="L81" s="64"/>
      <c r="M81" s="145"/>
      <c r="N81" s="189"/>
      <c r="O81" s="64"/>
      <c r="P81" s="120"/>
      <c r="Q81" s="189"/>
      <c r="R81" s="101"/>
    </row>
    <row r="82" spans="1:18" ht="14.25" customHeight="1">
      <c r="A82" s="310" t="s">
        <v>345</v>
      </c>
      <c r="B82" s="162">
        <v>970</v>
      </c>
      <c r="C82" s="64"/>
      <c r="D82" s="118"/>
      <c r="E82" s="189"/>
      <c r="F82" s="64"/>
      <c r="G82" s="145" t="s">
        <v>43</v>
      </c>
      <c r="H82" s="162">
        <v>650</v>
      </c>
      <c r="I82" s="64"/>
      <c r="J82" s="145"/>
      <c r="K82" s="189"/>
      <c r="L82" s="64"/>
      <c r="M82" s="145"/>
      <c r="N82" s="189"/>
      <c r="O82" s="64"/>
      <c r="P82" s="145"/>
      <c r="Q82" s="189"/>
      <c r="R82" s="101"/>
    </row>
    <row r="83" spans="1:18" ht="14.25" customHeight="1">
      <c r="A83" s="63"/>
      <c r="B83" s="162"/>
      <c r="C83" s="64"/>
      <c r="D83" s="116"/>
      <c r="E83" s="162"/>
      <c r="F83" s="64"/>
      <c r="G83" s="63"/>
      <c r="H83" s="162"/>
      <c r="I83" s="64"/>
      <c r="J83" s="63"/>
      <c r="K83" s="162"/>
      <c r="L83" s="64"/>
      <c r="M83" s="63"/>
      <c r="N83" s="162"/>
      <c r="O83" s="64"/>
      <c r="P83" s="63"/>
      <c r="Q83" s="162"/>
      <c r="R83" s="101"/>
    </row>
    <row r="84" spans="1:18" ht="14.25" customHeight="1">
      <c r="A84" s="104"/>
      <c r="B84" s="165"/>
      <c r="C84" s="111"/>
      <c r="D84" s="117"/>
      <c r="E84" s="165"/>
      <c r="F84" s="111"/>
      <c r="G84" s="104"/>
      <c r="H84" s="165"/>
      <c r="I84" s="111"/>
      <c r="J84" s="104"/>
      <c r="K84" s="165"/>
      <c r="L84" s="111"/>
      <c r="M84" s="104"/>
      <c r="N84" s="165"/>
      <c r="O84" s="111"/>
      <c r="P84" s="104"/>
      <c r="Q84" s="165"/>
      <c r="R84" s="103"/>
    </row>
    <row r="85" spans="1:18" ht="14.25" customHeight="1">
      <c r="A85" s="200" t="s">
        <v>132</v>
      </c>
      <c r="B85" s="206">
        <f>SUM(B82:B84)</f>
        <v>970</v>
      </c>
      <c r="C85" s="199">
        <f>SUM(C82:C84)</f>
        <v>0</v>
      </c>
      <c r="D85" s="200" t="s">
        <v>132</v>
      </c>
      <c r="E85" s="206">
        <f>SUM(E82:E84)</f>
        <v>0</v>
      </c>
      <c r="F85" s="199">
        <f>SUM(F82:F84)</f>
        <v>0</v>
      </c>
      <c r="G85" s="200" t="s">
        <v>132</v>
      </c>
      <c r="H85" s="206">
        <f>SUM(H82:H84)</f>
        <v>650</v>
      </c>
      <c r="I85" s="199">
        <f>SUM(I82:I84)</f>
        <v>0</v>
      </c>
      <c r="J85" s="200" t="s">
        <v>132</v>
      </c>
      <c r="K85" s="206">
        <f>SUM(K82:K84)</f>
        <v>0</v>
      </c>
      <c r="L85" s="199">
        <f>SUM(L82:L84)</f>
        <v>0</v>
      </c>
      <c r="M85" s="200" t="s">
        <v>132</v>
      </c>
      <c r="N85" s="206">
        <f>SUM(N82:N84)</f>
        <v>0</v>
      </c>
      <c r="O85" s="199">
        <f>SUM(O82:O84)</f>
        <v>0</v>
      </c>
      <c r="P85" s="200"/>
      <c r="Q85" s="206"/>
      <c r="R85" s="214"/>
    </row>
    <row r="86" spans="1:18" ht="14.25" customHeight="1">
      <c r="A86" s="296"/>
      <c r="B86" s="176"/>
      <c r="C86" s="106"/>
      <c r="D86" s="378"/>
      <c r="E86" s="177"/>
      <c r="F86" s="106"/>
      <c r="G86" s="378"/>
      <c r="H86" s="177"/>
      <c r="I86" s="106"/>
      <c r="J86" s="296"/>
      <c r="K86" s="177"/>
      <c r="L86" s="106"/>
      <c r="M86" s="296"/>
      <c r="N86" s="177"/>
      <c r="O86" s="106"/>
      <c r="P86" s="379"/>
      <c r="Q86" s="177"/>
      <c r="R86" s="105"/>
    </row>
    <row r="87" spans="1:18" ht="14.25" customHeight="1" thickBot="1">
      <c r="A87" s="150" t="s">
        <v>19</v>
      </c>
      <c r="B87" s="169">
        <f>SUM(B79,B85)</f>
        <v>2970</v>
      </c>
      <c r="C87" s="108">
        <f>SUM(C79,C85)</f>
        <v>0</v>
      </c>
      <c r="D87" s="262" t="s">
        <v>19</v>
      </c>
      <c r="E87" s="170">
        <f>SUM(E79,E85)</f>
        <v>3610</v>
      </c>
      <c r="F87" s="108">
        <f>SUM(F79,F85)</f>
        <v>0</v>
      </c>
      <c r="G87" s="262" t="s">
        <v>19</v>
      </c>
      <c r="H87" s="170">
        <f>SUM(H79,H85)</f>
        <v>3310</v>
      </c>
      <c r="I87" s="108">
        <f>SUM(I79,I85)</f>
        <v>0</v>
      </c>
      <c r="J87" s="150" t="s">
        <v>19</v>
      </c>
      <c r="K87" s="170">
        <f>SUM(K79,K85)</f>
        <v>0</v>
      </c>
      <c r="L87" s="108">
        <f>SUM(L79,L85)</f>
        <v>0</v>
      </c>
      <c r="M87" s="150" t="s">
        <v>19</v>
      </c>
      <c r="N87" s="170">
        <f>SUM(N79,N85)</f>
        <v>1390</v>
      </c>
      <c r="O87" s="108">
        <f>SUM(O79,O85)</f>
        <v>0</v>
      </c>
      <c r="P87" s="150"/>
      <c r="Q87" s="170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5">
    <mergeCell ref="P68:R68"/>
    <mergeCell ref="F2:H2"/>
    <mergeCell ref="P6:R6"/>
    <mergeCell ref="P44:R44"/>
    <mergeCell ref="P56:R56"/>
  </mergeCells>
  <conditionalFormatting sqref="F8:F21 I8:I21 L8:L21 O8:O21 R8:R21 C23:C28 F23:F28 I23:I28 L23:L28 O23:O28 R23:R28 C8:C21 F33:F34 F31 I58">
    <cfRule type="cellIs" priority="10" dxfId="36" operator="greaterThan" stopIfTrue="1">
      <formula>B8</formula>
    </cfRule>
  </conditionalFormatting>
  <conditionalFormatting sqref="C30:C34 F30 I30:I34 L30:L34 O30:O34 R30:R34 C36:C37 F36:F37 I36:I37 L36:L37 O36:O37 R36:R37">
    <cfRule type="cellIs" priority="9" dxfId="36" operator="greaterThan" stopIfTrue="1">
      <formula>B30</formula>
    </cfRule>
  </conditionalFormatting>
  <conditionalFormatting sqref="C46:C51 I46:I51 L46:L51 O46:O51 R46:R51 C58:C63 F58:F63 L58:L63 R58:R63 O58:O63">
    <cfRule type="cellIs" priority="8" dxfId="36" operator="greaterThan" stopIfTrue="1">
      <formula>B46</formula>
    </cfRule>
  </conditionalFormatting>
  <conditionalFormatting sqref="C70:C78 F70:F78 I70:I78 L70:L78 O70:O78 R70:R78 C80:C84 F80:F84 I80:I84 L80:L84 O80:O84 R80:R84">
    <cfRule type="cellIs" priority="7" dxfId="36" operator="greaterThan" stopIfTrue="1">
      <formula>B70</formula>
    </cfRule>
  </conditionalFormatting>
  <conditionalFormatting sqref="F32">
    <cfRule type="cellIs" priority="6" dxfId="36" operator="greaterThan" stopIfTrue="1">
      <formula>E32</formula>
    </cfRule>
  </conditionalFormatting>
  <conditionalFormatting sqref="F46:F47 F50:F51">
    <cfRule type="cellIs" priority="13" dxfId="36" operator="greaterThan" stopIfTrue="1">
      <formula>周南市・下松市・熊毛郡・光市!#REF!</formula>
    </cfRule>
  </conditionalFormatting>
  <conditionalFormatting sqref="F48:F49">
    <cfRule type="cellIs" priority="4" dxfId="36" operator="greaterThan" stopIfTrue="1">
      <formula>E48</formula>
    </cfRule>
  </conditionalFormatting>
  <conditionalFormatting sqref="I62:I63">
    <cfRule type="cellIs" priority="14" dxfId="36" operator="greaterThan" stopIfTrue="1">
      <formula>H61</formula>
    </cfRule>
  </conditionalFormatting>
  <conditionalFormatting sqref="I61">
    <cfRule type="cellIs" priority="3" dxfId="36" operator="greaterThan" stopIfTrue="1">
      <formula>H61</formula>
    </cfRule>
  </conditionalFormatting>
  <conditionalFormatting sqref="I59">
    <cfRule type="cellIs" priority="2" dxfId="36" operator="greaterThan" stopIfTrue="1">
      <formula>H59</formula>
    </cfRule>
  </conditionalFormatting>
  <conditionalFormatting sqref="I60">
    <cfRule type="cellIs" priority="1" dxfId="36" operator="greaterThan" stopIfTrue="1">
      <formula>H60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1">
      <pane ySplit="2" topLeftCell="A3" activePane="bottomLeft" state="frozen"/>
      <selection pane="topLeft" activeCell="U9" sqref="U9"/>
      <selection pane="bottomLeft" activeCell="Y70" sqref="Y70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140" t="s">
        <v>2</v>
      </c>
      <c r="J1" s="70" t="s">
        <v>120</v>
      </c>
      <c r="K1" s="153"/>
      <c r="L1" s="71"/>
      <c r="M1" s="68" t="s">
        <v>115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77" t="str">
        <f>'下関市・長門市'!F2</f>
        <v>令和　 　年 　　 月　  　日</v>
      </c>
      <c r="G2" s="494"/>
      <c r="H2" s="495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2"/>
      <c r="P2" s="423"/>
    </row>
    <row r="3" spans="14:16" ht="14.25" thickBot="1">
      <c r="N3" s="79"/>
      <c r="O3" s="79"/>
      <c r="P3" s="79" t="s">
        <v>116</v>
      </c>
    </row>
    <row r="4" spans="1:16" ht="14.25" customHeight="1" thickBot="1">
      <c r="A4" s="433" t="s">
        <v>472</v>
      </c>
      <c r="C4" s="80" t="s">
        <v>65</v>
      </c>
      <c r="D4" s="81" t="s">
        <v>82</v>
      </c>
      <c r="E4" s="82"/>
      <c r="F4" s="83" t="s">
        <v>81</v>
      </c>
      <c r="G4" s="84">
        <f>SUM(B21,E21,H21,K21,N21,Q21)</f>
        <v>7280</v>
      </c>
      <c r="H4" s="85" t="s">
        <v>4</v>
      </c>
      <c r="I4" s="155"/>
      <c r="J4" s="86">
        <f>SUM(C21,F21,I21,L21,O21,R21)</f>
        <v>0</v>
      </c>
      <c r="K4" s="87"/>
      <c r="L4" s="88" t="s">
        <v>5</v>
      </c>
      <c r="M4" s="89">
        <f>SUM(J4,J23,J31,J51)</f>
        <v>0</v>
      </c>
      <c r="O4" s="90"/>
      <c r="P4" s="90" t="s">
        <v>117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75</v>
      </c>
      <c r="K6" s="93"/>
      <c r="L6" s="94"/>
      <c r="M6" s="95" t="s">
        <v>9</v>
      </c>
      <c r="N6" s="93"/>
      <c r="O6" s="93"/>
      <c r="P6" s="483"/>
      <c r="Q6" s="484"/>
      <c r="R6" s="485"/>
    </row>
    <row r="7" spans="1:18" ht="14.25" customHeight="1">
      <c r="A7" s="184" t="s">
        <v>10</v>
      </c>
      <c r="B7" s="98" t="s">
        <v>193</v>
      </c>
      <c r="C7" s="151" t="s">
        <v>194</v>
      </c>
      <c r="D7" s="185" t="s">
        <v>10</v>
      </c>
      <c r="E7" s="98" t="s">
        <v>193</v>
      </c>
      <c r="F7" s="151" t="s">
        <v>194</v>
      </c>
      <c r="G7" s="185" t="s">
        <v>10</v>
      </c>
      <c r="H7" s="98" t="s">
        <v>193</v>
      </c>
      <c r="I7" s="151" t="s">
        <v>194</v>
      </c>
      <c r="J7" s="184" t="s">
        <v>10</v>
      </c>
      <c r="K7" s="98" t="s">
        <v>193</v>
      </c>
      <c r="L7" s="151" t="s">
        <v>194</v>
      </c>
      <c r="M7" s="184" t="s">
        <v>10</v>
      </c>
      <c r="N7" s="98" t="s">
        <v>193</v>
      </c>
      <c r="O7" s="151" t="s">
        <v>194</v>
      </c>
      <c r="P7" s="184"/>
      <c r="Q7" s="98"/>
      <c r="R7" s="151"/>
    </row>
    <row r="8" spans="1:18" ht="14.25" customHeight="1">
      <c r="A8" s="143" t="s">
        <v>174</v>
      </c>
      <c r="B8" s="109"/>
      <c r="C8" s="99"/>
      <c r="D8" s="143" t="s">
        <v>174</v>
      </c>
      <c r="E8" s="109"/>
      <c r="F8" s="156"/>
      <c r="G8" s="143" t="s">
        <v>174</v>
      </c>
      <c r="H8" s="109"/>
      <c r="I8" s="156"/>
      <c r="J8" s="100"/>
      <c r="K8" s="109"/>
      <c r="L8" s="156"/>
      <c r="M8" s="143" t="s">
        <v>174</v>
      </c>
      <c r="N8" s="109"/>
      <c r="O8" s="156"/>
      <c r="P8" s="143"/>
      <c r="Q8" s="109"/>
      <c r="R8" s="157"/>
    </row>
    <row r="9" spans="1:18" ht="14.25" customHeight="1">
      <c r="A9" s="146" t="s">
        <v>453</v>
      </c>
      <c r="B9" s="189">
        <v>380</v>
      </c>
      <c r="C9" s="64"/>
      <c r="D9" s="146" t="s">
        <v>137</v>
      </c>
      <c r="E9" s="189">
        <v>10</v>
      </c>
      <c r="F9" s="64"/>
      <c r="G9" s="133" t="s">
        <v>443</v>
      </c>
      <c r="H9" s="162">
        <v>2560</v>
      </c>
      <c r="I9" s="64"/>
      <c r="J9" s="63"/>
      <c r="K9" s="162"/>
      <c r="L9" s="64"/>
      <c r="M9" s="133" t="s">
        <v>235</v>
      </c>
      <c r="N9" s="162">
        <v>3510</v>
      </c>
      <c r="O9" s="64"/>
      <c r="P9" s="395"/>
      <c r="Q9" s="162"/>
      <c r="R9" s="65"/>
    </row>
    <row r="10" spans="1:19" ht="14.25" customHeight="1">
      <c r="A10" s="146" t="s">
        <v>454</v>
      </c>
      <c r="B10" s="189">
        <v>350</v>
      </c>
      <c r="C10" s="64"/>
      <c r="D10" s="146"/>
      <c r="E10" s="189"/>
      <c r="F10" s="64"/>
      <c r="G10" s="145"/>
      <c r="H10" s="189"/>
      <c r="I10" s="64"/>
      <c r="J10" s="145"/>
      <c r="K10" s="189"/>
      <c r="L10" s="64"/>
      <c r="M10" s="146"/>
      <c r="N10" s="162"/>
      <c r="O10" s="64"/>
      <c r="P10" s="396"/>
      <c r="Q10" s="162"/>
      <c r="R10" s="64"/>
      <c r="S10" s="414"/>
    </row>
    <row r="11" spans="1:19" ht="14.25" customHeight="1">
      <c r="A11" s="146"/>
      <c r="B11" s="189"/>
      <c r="C11" s="64"/>
      <c r="D11" s="146"/>
      <c r="E11" s="189"/>
      <c r="F11" s="64"/>
      <c r="G11" s="145"/>
      <c r="H11" s="189"/>
      <c r="I11" s="64"/>
      <c r="J11" s="145"/>
      <c r="K11" s="189"/>
      <c r="L11" s="64"/>
      <c r="M11" s="146"/>
      <c r="N11" s="189"/>
      <c r="O11" s="64"/>
      <c r="P11" s="310"/>
      <c r="Q11" s="189"/>
      <c r="R11" s="64"/>
      <c r="S11" s="414"/>
    </row>
    <row r="12" spans="1:18" ht="14.25" customHeight="1">
      <c r="A12" s="146"/>
      <c r="B12" s="189"/>
      <c r="C12" s="64"/>
      <c r="D12" s="146"/>
      <c r="E12" s="189"/>
      <c r="F12" s="64"/>
      <c r="G12" s="146" t="s">
        <v>447</v>
      </c>
      <c r="H12" s="189"/>
      <c r="I12" s="64"/>
      <c r="J12" s="145"/>
      <c r="K12" s="189"/>
      <c r="L12" s="64"/>
      <c r="M12" s="112"/>
      <c r="N12" s="397"/>
      <c r="O12" s="64"/>
      <c r="P12" s="310"/>
      <c r="Q12" s="189"/>
      <c r="R12" s="101"/>
    </row>
    <row r="13" spans="1:18" ht="14.25" customHeight="1">
      <c r="A13" s="112"/>
      <c r="B13" s="162"/>
      <c r="C13" s="64"/>
      <c r="D13" s="146"/>
      <c r="E13" s="189"/>
      <c r="F13" s="64"/>
      <c r="G13" s="146" t="s">
        <v>444</v>
      </c>
      <c r="H13" s="189"/>
      <c r="I13" s="64"/>
      <c r="J13" s="145"/>
      <c r="K13" s="189"/>
      <c r="L13" s="64"/>
      <c r="M13" s="275"/>
      <c r="N13" s="194"/>
      <c r="O13" s="64"/>
      <c r="P13" s="310"/>
      <c r="Q13" s="189"/>
      <c r="R13" s="101"/>
    </row>
    <row r="14" spans="1:18" ht="14.25" customHeight="1">
      <c r="A14" s="110"/>
      <c r="B14" s="162"/>
      <c r="C14" s="64"/>
      <c r="D14" s="133"/>
      <c r="E14" s="162"/>
      <c r="F14" s="64"/>
      <c r="G14" s="146" t="s">
        <v>445</v>
      </c>
      <c r="H14" s="189"/>
      <c r="I14" s="64"/>
      <c r="J14" s="145"/>
      <c r="K14" s="189"/>
      <c r="L14" s="64"/>
      <c r="M14" s="275"/>
      <c r="N14" s="194"/>
      <c r="O14" s="64"/>
      <c r="P14" s="396"/>
      <c r="Q14" s="189"/>
      <c r="R14" s="101"/>
    </row>
    <row r="15" spans="1:18" ht="14.25" customHeight="1">
      <c r="A15" s="208"/>
      <c r="B15" s="247"/>
      <c r="C15" s="111"/>
      <c r="D15" s="210"/>
      <c r="E15" s="247"/>
      <c r="F15" s="111"/>
      <c r="G15" s="146" t="s">
        <v>446</v>
      </c>
      <c r="H15" s="226"/>
      <c r="I15" s="111"/>
      <c r="J15" s="208"/>
      <c r="K15" s="247"/>
      <c r="L15" s="111"/>
      <c r="M15" s="208"/>
      <c r="N15" s="247"/>
      <c r="O15" s="111"/>
      <c r="P15" s="376"/>
      <c r="Q15" s="247"/>
      <c r="R15" s="103"/>
    </row>
    <row r="16" spans="1:18" ht="14.25" customHeight="1">
      <c r="A16" s="200" t="s">
        <v>132</v>
      </c>
      <c r="B16" s="206">
        <f>SUM(B9:B15)</f>
        <v>730</v>
      </c>
      <c r="C16" s="199">
        <f>SUM(C9:C15)</f>
        <v>0</v>
      </c>
      <c r="D16" s="200" t="s">
        <v>132</v>
      </c>
      <c r="E16" s="206">
        <f>SUM(E9:E15)</f>
        <v>10</v>
      </c>
      <c r="F16" s="199">
        <f>SUM(F9:F15)</f>
        <v>0</v>
      </c>
      <c r="G16" s="200" t="s">
        <v>132</v>
      </c>
      <c r="H16" s="362">
        <f>SUM(H9:H15)</f>
        <v>2560</v>
      </c>
      <c r="I16" s="199">
        <f>SUM(I9:I15)</f>
        <v>0</v>
      </c>
      <c r="J16" s="200" t="s">
        <v>132</v>
      </c>
      <c r="K16" s="251">
        <f>SUM(K8:K15)</f>
        <v>0</v>
      </c>
      <c r="L16" s="199">
        <f>SUM(L8:L15)</f>
        <v>0</v>
      </c>
      <c r="M16" s="200" t="s">
        <v>132</v>
      </c>
      <c r="N16" s="206">
        <f>SUM(N9:N15)</f>
        <v>3510</v>
      </c>
      <c r="O16" s="199">
        <f>SUM(O9:O15)</f>
        <v>0</v>
      </c>
      <c r="P16" s="200"/>
      <c r="Q16" s="206"/>
      <c r="R16" s="214"/>
    </row>
    <row r="17" spans="1:18" ht="14.25" customHeight="1">
      <c r="A17" s="401" t="s">
        <v>164</v>
      </c>
      <c r="B17" s="451"/>
      <c r="C17" s="238"/>
      <c r="D17" s="398"/>
      <c r="E17" s="366"/>
      <c r="F17" s="238"/>
      <c r="G17" s="399"/>
      <c r="H17" s="366"/>
      <c r="I17" s="238"/>
      <c r="J17" s="400"/>
      <c r="K17" s="365"/>
      <c r="L17" s="238"/>
      <c r="M17" s="401" t="s">
        <v>164</v>
      </c>
      <c r="N17" s="366"/>
      <c r="O17" s="238"/>
      <c r="P17" s="402"/>
      <c r="Q17" s="366"/>
      <c r="R17" s="403"/>
    </row>
    <row r="18" spans="1:18" ht="14.25" customHeight="1">
      <c r="A18" s="221"/>
      <c r="B18" s="226"/>
      <c r="C18" s="111"/>
      <c r="D18" s="210"/>
      <c r="E18" s="247"/>
      <c r="F18" s="111"/>
      <c r="G18" s="221"/>
      <c r="H18" s="247"/>
      <c r="I18" s="111"/>
      <c r="J18" s="208"/>
      <c r="K18" s="248"/>
      <c r="L18" s="111"/>
      <c r="M18" s="221" t="s">
        <v>346</v>
      </c>
      <c r="N18" s="226">
        <v>470</v>
      </c>
      <c r="O18" s="111"/>
      <c r="P18" s="376"/>
      <c r="Q18" s="247"/>
      <c r="R18" s="103"/>
    </row>
    <row r="19" spans="1:18" ht="14.25" customHeight="1">
      <c r="A19" s="200" t="s">
        <v>132</v>
      </c>
      <c r="B19" s="362">
        <f>SUM(B18)</f>
        <v>0</v>
      </c>
      <c r="C19" s="199">
        <f>SUM(C18)</f>
        <v>0</v>
      </c>
      <c r="D19" s="200" t="s">
        <v>132</v>
      </c>
      <c r="E19" s="206">
        <f>SUM(E18)</f>
        <v>0</v>
      </c>
      <c r="F19" s="199">
        <f>SUM(F18)</f>
        <v>0</v>
      </c>
      <c r="G19" s="200" t="s">
        <v>132</v>
      </c>
      <c r="H19" s="206">
        <f>SUM(H18)</f>
        <v>0</v>
      </c>
      <c r="I19" s="199">
        <f>SUM(I18)</f>
        <v>0</v>
      </c>
      <c r="J19" s="200" t="s">
        <v>132</v>
      </c>
      <c r="K19" s="251">
        <f>SUM(K18)</f>
        <v>0</v>
      </c>
      <c r="L19" s="199">
        <f>SUM(L18)</f>
        <v>0</v>
      </c>
      <c r="M19" s="200" t="s">
        <v>132</v>
      </c>
      <c r="N19" s="362">
        <f>SUM(N18)</f>
        <v>470</v>
      </c>
      <c r="O19" s="199">
        <f>O18</f>
        <v>0</v>
      </c>
      <c r="P19" s="200"/>
      <c r="Q19" s="206"/>
      <c r="R19" s="214"/>
    </row>
    <row r="20" spans="1:18" ht="14.25" customHeight="1">
      <c r="A20" s="296"/>
      <c r="B20" s="295"/>
      <c r="C20" s="106"/>
      <c r="D20" s="404"/>
      <c r="E20" s="405"/>
      <c r="F20" s="106"/>
      <c r="G20" s="378"/>
      <c r="H20" s="406"/>
      <c r="I20" s="106"/>
      <c r="J20" s="296"/>
      <c r="K20" s="295"/>
      <c r="L20" s="106"/>
      <c r="M20" s="296"/>
      <c r="N20" s="295"/>
      <c r="O20" s="106"/>
      <c r="P20" s="296"/>
      <c r="Q20" s="295"/>
      <c r="R20" s="105"/>
    </row>
    <row r="21" spans="1:18" ht="14.25" customHeight="1" thickBot="1">
      <c r="A21" s="150" t="s">
        <v>19</v>
      </c>
      <c r="B21" s="285">
        <f>SUM(B16,B19)</f>
        <v>730</v>
      </c>
      <c r="C21" s="108">
        <f>SUM(C16,C19)</f>
        <v>0</v>
      </c>
      <c r="D21" s="262" t="s">
        <v>19</v>
      </c>
      <c r="E21" s="265">
        <f>SUM(E16,E19)</f>
        <v>10</v>
      </c>
      <c r="F21" s="108">
        <f>SUM(F16,F19)</f>
        <v>0</v>
      </c>
      <c r="G21" s="262" t="s">
        <v>19</v>
      </c>
      <c r="H21" s="265">
        <f>SUM(H16,H19)</f>
        <v>2560</v>
      </c>
      <c r="I21" s="108">
        <f>SUM(I16,I19)</f>
        <v>0</v>
      </c>
      <c r="J21" s="150" t="s">
        <v>19</v>
      </c>
      <c r="K21" s="285">
        <f>SUM(K16,K19)</f>
        <v>0</v>
      </c>
      <c r="L21" s="108">
        <f>SUM(L16,L19)</f>
        <v>0</v>
      </c>
      <c r="M21" s="150" t="s">
        <v>19</v>
      </c>
      <c r="N21" s="285">
        <f>SUM(N16,N19)</f>
        <v>3980</v>
      </c>
      <c r="O21" s="108">
        <f>SUM(O16,O19)</f>
        <v>0</v>
      </c>
      <c r="P21" s="150"/>
      <c r="Q21" s="285"/>
      <c r="R21" s="107"/>
    </row>
    <row r="22" ht="14.25" customHeight="1" thickBot="1"/>
    <row r="23" spans="1:16" ht="14.25" customHeight="1" thickBot="1">
      <c r="A23" s="433" t="s">
        <v>472</v>
      </c>
      <c r="C23" s="80" t="s">
        <v>66</v>
      </c>
      <c r="D23" s="81" t="s">
        <v>86</v>
      </c>
      <c r="E23" s="82"/>
      <c r="F23" s="83" t="s">
        <v>81</v>
      </c>
      <c r="G23" s="84">
        <f>SUM(B29,E29,H29,K29,N29,Q29)</f>
        <v>0</v>
      </c>
      <c r="H23" s="85" t="s">
        <v>4</v>
      </c>
      <c r="I23" s="155"/>
      <c r="J23" s="86">
        <f>SUM(C29,F29,I29,L29,O29,R29)</f>
        <v>0</v>
      </c>
      <c r="K23" s="87"/>
      <c r="L23" s="180"/>
      <c r="M23" s="289"/>
      <c r="N23" s="180"/>
      <c r="O23" s="180"/>
      <c r="P23" s="290"/>
    </row>
    <row r="24" ht="4.5" customHeight="1" thickBot="1"/>
    <row r="25" spans="1:18" ht="14.25" customHeight="1">
      <c r="A25" s="92" t="s">
        <v>6</v>
      </c>
      <c r="B25" s="93"/>
      <c r="C25" s="94"/>
      <c r="D25" s="92" t="s">
        <v>7</v>
      </c>
      <c r="E25" s="93"/>
      <c r="F25" s="93"/>
      <c r="G25" s="95" t="s">
        <v>8</v>
      </c>
      <c r="H25" s="93"/>
      <c r="I25" s="96"/>
      <c r="J25" s="97" t="s">
        <v>75</v>
      </c>
      <c r="K25" s="93"/>
      <c r="L25" s="94"/>
      <c r="M25" s="95" t="s">
        <v>9</v>
      </c>
      <c r="N25" s="93"/>
      <c r="O25" s="93"/>
      <c r="P25" s="483"/>
      <c r="Q25" s="484"/>
      <c r="R25" s="485"/>
    </row>
    <row r="26" spans="1:18" ht="14.25" customHeight="1">
      <c r="A26" s="184" t="s">
        <v>10</v>
      </c>
      <c r="B26" s="98" t="s">
        <v>193</v>
      </c>
      <c r="C26" s="151" t="s">
        <v>194</v>
      </c>
      <c r="D26" s="185" t="s">
        <v>10</v>
      </c>
      <c r="E26" s="98" t="s">
        <v>193</v>
      </c>
      <c r="F26" s="151" t="s">
        <v>194</v>
      </c>
      <c r="G26" s="185" t="s">
        <v>10</v>
      </c>
      <c r="H26" s="98" t="s">
        <v>193</v>
      </c>
      <c r="I26" s="151" t="s">
        <v>194</v>
      </c>
      <c r="J26" s="184" t="s">
        <v>10</v>
      </c>
      <c r="K26" s="98" t="s">
        <v>193</v>
      </c>
      <c r="L26" s="151" t="s">
        <v>194</v>
      </c>
      <c r="M26" s="184" t="s">
        <v>10</v>
      </c>
      <c r="N26" s="98" t="s">
        <v>193</v>
      </c>
      <c r="O26" s="151" t="s">
        <v>194</v>
      </c>
      <c r="P26" s="184"/>
      <c r="Q26" s="98"/>
      <c r="R26" s="151"/>
    </row>
    <row r="27" spans="1:18" ht="15" customHeight="1">
      <c r="A27" s="420"/>
      <c r="B27" s="162"/>
      <c r="C27" s="64"/>
      <c r="D27" s="407"/>
      <c r="E27" s="162"/>
      <c r="F27" s="64"/>
      <c r="G27" s="407"/>
      <c r="H27" s="162"/>
      <c r="I27" s="64"/>
      <c r="J27" s="104"/>
      <c r="K27" s="187"/>
      <c r="L27" s="64"/>
      <c r="M27" s="104"/>
      <c r="N27" s="187"/>
      <c r="O27" s="64"/>
      <c r="P27" s="376"/>
      <c r="Q27" s="187"/>
      <c r="R27" s="293"/>
    </row>
    <row r="28" spans="1:18" ht="15" customHeight="1">
      <c r="A28" s="208"/>
      <c r="B28" s="211"/>
      <c r="C28" s="111"/>
      <c r="D28" s="208"/>
      <c r="E28" s="223"/>
      <c r="F28" s="344"/>
      <c r="G28" s="208"/>
      <c r="H28" s="211"/>
      <c r="I28" s="111"/>
      <c r="J28" s="208"/>
      <c r="K28" s="211"/>
      <c r="L28" s="111"/>
      <c r="M28" s="208"/>
      <c r="N28" s="211"/>
      <c r="O28" s="111"/>
      <c r="P28" s="376"/>
      <c r="Q28" s="211"/>
      <c r="R28" s="103"/>
    </row>
    <row r="29" spans="1:18" ht="14.25" customHeight="1" thickBot="1">
      <c r="A29" s="150" t="s">
        <v>19</v>
      </c>
      <c r="B29" s="285">
        <f>SUM(B27:B28)</f>
        <v>0</v>
      </c>
      <c r="C29" s="108">
        <f>SUM(C27:C28)</f>
        <v>0</v>
      </c>
      <c r="D29" s="262" t="s">
        <v>19</v>
      </c>
      <c r="E29" s="452">
        <f>SUM(E27:E28)</f>
        <v>0</v>
      </c>
      <c r="F29" s="107">
        <f>SUM(F27:F28)</f>
        <v>0</v>
      </c>
      <c r="G29" s="262" t="s">
        <v>19</v>
      </c>
      <c r="H29" s="265">
        <f>SUM(H27:H28)</f>
        <v>0</v>
      </c>
      <c r="I29" s="108">
        <f>SUM(I27:I28)</f>
        <v>0</v>
      </c>
      <c r="J29" s="150" t="s">
        <v>19</v>
      </c>
      <c r="K29" s="265">
        <f>SUM(K27:K28)</f>
        <v>0</v>
      </c>
      <c r="L29" s="108">
        <f>SUM(L27:L28)</f>
        <v>0</v>
      </c>
      <c r="M29" s="150" t="s">
        <v>19</v>
      </c>
      <c r="N29" s="265">
        <f>SUM(N27:N28)</f>
        <v>0</v>
      </c>
      <c r="O29" s="108">
        <f>SUM(O27:O28)</f>
        <v>0</v>
      </c>
      <c r="P29" s="150"/>
      <c r="Q29" s="265"/>
      <c r="R29" s="107"/>
    </row>
    <row r="30" spans="1:18" ht="14.25" customHeight="1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8"/>
      <c r="Q30" s="15"/>
      <c r="R30" s="15"/>
    </row>
    <row r="31" spans="1:11" ht="14.25" customHeight="1" thickBot="1">
      <c r="A31" s="433" t="s">
        <v>472</v>
      </c>
      <c r="C31" s="80" t="s">
        <v>67</v>
      </c>
      <c r="D31" s="81" t="s">
        <v>87</v>
      </c>
      <c r="E31" s="82"/>
      <c r="F31" s="83" t="s">
        <v>81</v>
      </c>
      <c r="G31" s="84">
        <f>SUM(B49,E49,H49,K49,Q49)</f>
        <v>3650</v>
      </c>
      <c r="H31" s="85" t="s">
        <v>4</v>
      </c>
      <c r="I31" s="155"/>
      <c r="J31" s="86">
        <f>SUM(C49,F49,I49,L49,R49)</f>
        <v>0</v>
      </c>
      <c r="K31" s="87"/>
    </row>
    <row r="32" ht="4.5" customHeight="1" thickBot="1"/>
    <row r="33" spans="1:18" ht="14.25" customHeight="1">
      <c r="A33" s="92" t="s">
        <v>6</v>
      </c>
      <c r="B33" s="93"/>
      <c r="C33" s="94"/>
      <c r="D33" s="92" t="s">
        <v>7</v>
      </c>
      <c r="E33" s="93"/>
      <c r="F33" s="93"/>
      <c r="G33" s="95" t="s">
        <v>8</v>
      </c>
      <c r="H33" s="93"/>
      <c r="I33" s="96"/>
      <c r="J33" s="97" t="s">
        <v>75</v>
      </c>
      <c r="K33" s="93"/>
      <c r="L33" s="94"/>
      <c r="M33" s="95" t="s">
        <v>9</v>
      </c>
      <c r="N33" s="96"/>
      <c r="O33" s="96"/>
      <c r="P33" s="453"/>
      <c r="Q33" s="454"/>
      <c r="R33" s="455"/>
    </row>
    <row r="34" spans="1:18" ht="14.25" customHeight="1">
      <c r="A34" s="184" t="s">
        <v>10</v>
      </c>
      <c r="B34" s="98" t="s">
        <v>193</v>
      </c>
      <c r="C34" s="151" t="s">
        <v>194</v>
      </c>
      <c r="D34" s="185" t="s">
        <v>10</v>
      </c>
      <c r="E34" s="98" t="s">
        <v>193</v>
      </c>
      <c r="F34" s="151" t="s">
        <v>194</v>
      </c>
      <c r="G34" s="185" t="s">
        <v>10</v>
      </c>
      <c r="H34" s="98" t="s">
        <v>193</v>
      </c>
      <c r="I34" s="151" t="s">
        <v>194</v>
      </c>
      <c r="J34" s="184" t="s">
        <v>10</v>
      </c>
      <c r="K34" s="98" t="s">
        <v>193</v>
      </c>
      <c r="L34" s="151" t="s">
        <v>194</v>
      </c>
      <c r="M34" s="184" t="s">
        <v>10</v>
      </c>
      <c r="N34" s="98" t="s">
        <v>193</v>
      </c>
      <c r="O34" s="182" t="s">
        <v>194</v>
      </c>
      <c r="P34" s="456" t="s">
        <v>10</v>
      </c>
      <c r="Q34" s="98" t="s">
        <v>193</v>
      </c>
      <c r="R34" s="151" t="s">
        <v>194</v>
      </c>
    </row>
    <row r="35" spans="1:18" ht="15" customHeight="1">
      <c r="A35" s="146" t="s">
        <v>199</v>
      </c>
      <c r="B35" s="410">
        <v>10</v>
      </c>
      <c r="C35" s="64"/>
      <c r="D35" s="146" t="s">
        <v>359</v>
      </c>
      <c r="E35" s="189">
        <v>160</v>
      </c>
      <c r="F35" s="64"/>
      <c r="G35" s="146" t="s">
        <v>84</v>
      </c>
      <c r="H35" s="189">
        <v>10</v>
      </c>
      <c r="I35" s="64"/>
      <c r="J35" s="104"/>
      <c r="K35" s="187"/>
      <c r="L35" s="64"/>
      <c r="M35" s="407" t="s">
        <v>465</v>
      </c>
      <c r="N35" s="162">
        <v>800</v>
      </c>
      <c r="O35" s="219"/>
      <c r="P35" s="461" t="s">
        <v>195</v>
      </c>
      <c r="Q35" s="280">
        <v>130</v>
      </c>
      <c r="R35" s="281"/>
    </row>
    <row r="36" spans="1:18" s="15" customFormat="1" ht="15" customHeight="1">
      <c r="A36" s="146"/>
      <c r="B36" s="189"/>
      <c r="C36" s="64"/>
      <c r="D36" s="146" t="s">
        <v>361</v>
      </c>
      <c r="E36" s="189">
        <v>50</v>
      </c>
      <c r="F36" s="64"/>
      <c r="G36" s="146" t="s">
        <v>85</v>
      </c>
      <c r="H36" s="189">
        <v>100</v>
      </c>
      <c r="I36" s="64"/>
      <c r="J36" s="145"/>
      <c r="K36" s="172"/>
      <c r="L36" s="64"/>
      <c r="M36" s="146" t="s">
        <v>237</v>
      </c>
      <c r="N36" s="189">
        <v>210</v>
      </c>
      <c r="O36" s="219"/>
      <c r="P36" s="462" t="s">
        <v>358</v>
      </c>
      <c r="Q36" s="189">
        <v>50</v>
      </c>
      <c r="R36" s="65"/>
    </row>
    <row r="37" spans="1:18" ht="15" customHeight="1">
      <c r="A37" s="146"/>
      <c r="B37" s="189"/>
      <c r="C37" s="64"/>
      <c r="D37" s="146"/>
      <c r="E37" s="189"/>
      <c r="F37" s="64"/>
      <c r="G37" s="146"/>
      <c r="H37" s="189"/>
      <c r="I37" s="64"/>
      <c r="J37" s="145"/>
      <c r="K37" s="172"/>
      <c r="L37" s="64"/>
      <c r="M37" s="146" t="s">
        <v>449</v>
      </c>
      <c r="N37" s="189">
        <v>240</v>
      </c>
      <c r="O37" s="219"/>
      <c r="P37" s="463" t="s">
        <v>360</v>
      </c>
      <c r="Q37" s="189">
        <v>50</v>
      </c>
      <c r="R37" s="65"/>
    </row>
    <row r="38" spans="1:18" ht="15" customHeight="1">
      <c r="A38" s="146"/>
      <c r="B38" s="189"/>
      <c r="C38" s="64"/>
      <c r="D38" s="146"/>
      <c r="E38" s="189"/>
      <c r="F38" s="64"/>
      <c r="G38" s="146"/>
      <c r="H38" s="189"/>
      <c r="I38" s="64"/>
      <c r="J38" s="145"/>
      <c r="K38" s="172"/>
      <c r="L38" s="64"/>
      <c r="M38" s="220" t="s">
        <v>238</v>
      </c>
      <c r="N38" s="189">
        <v>130</v>
      </c>
      <c r="O38" s="219"/>
      <c r="P38" s="463" t="s">
        <v>362</v>
      </c>
      <c r="Q38" s="189">
        <v>90</v>
      </c>
      <c r="R38" s="65"/>
    </row>
    <row r="39" spans="1:18" ht="15" customHeight="1">
      <c r="A39" s="112"/>
      <c r="B39" s="203"/>
      <c r="C39" s="64"/>
      <c r="D39" s="146"/>
      <c r="E39" s="189"/>
      <c r="F39" s="64"/>
      <c r="G39" s="146"/>
      <c r="H39" s="189"/>
      <c r="I39" s="64"/>
      <c r="J39" s="145"/>
      <c r="K39" s="172"/>
      <c r="L39" s="64"/>
      <c r="M39" s="146" t="s">
        <v>376</v>
      </c>
      <c r="N39" s="189">
        <v>570</v>
      </c>
      <c r="O39" s="219"/>
      <c r="P39" s="463" t="s">
        <v>363</v>
      </c>
      <c r="Q39" s="189">
        <v>150</v>
      </c>
      <c r="R39" s="65"/>
    </row>
    <row r="40" spans="1:18" ht="15" customHeight="1">
      <c r="A40" s="112"/>
      <c r="B40" s="203">
        <v>0</v>
      </c>
      <c r="C40" s="64"/>
      <c r="D40" s="146"/>
      <c r="E40" s="189"/>
      <c r="F40" s="64"/>
      <c r="G40" s="112"/>
      <c r="H40" s="203"/>
      <c r="I40" s="64"/>
      <c r="J40" s="145"/>
      <c r="K40" s="172"/>
      <c r="L40" s="64"/>
      <c r="M40" s="419" t="s">
        <v>450</v>
      </c>
      <c r="N40" s="189">
        <v>410</v>
      </c>
      <c r="O40" s="219"/>
      <c r="P40" s="462" t="s">
        <v>239</v>
      </c>
      <c r="Q40" s="189">
        <v>40</v>
      </c>
      <c r="R40" s="65"/>
    </row>
    <row r="41" spans="1:18" ht="15" customHeight="1">
      <c r="A41" s="112"/>
      <c r="B41" s="172"/>
      <c r="C41" s="64"/>
      <c r="D41" s="446"/>
      <c r="E41" s="457"/>
      <c r="F41" s="64"/>
      <c r="G41" s="428"/>
      <c r="H41" s="172"/>
      <c r="I41" s="64"/>
      <c r="J41" s="145"/>
      <c r="K41" s="172"/>
      <c r="L41" s="64"/>
      <c r="M41" s="419" t="s">
        <v>364</v>
      </c>
      <c r="N41" s="189">
        <v>350</v>
      </c>
      <c r="O41" s="219"/>
      <c r="P41" s="463"/>
      <c r="Q41" s="189"/>
      <c r="R41" s="65"/>
    </row>
    <row r="42" spans="1:18" ht="15" customHeight="1">
      <c r="A42" s="112"/>
      <c r="B42" s="172"/>
      <c r="C42" s="64"/>
      <c r="D42" s="446"/>
      <c r="E42" s="172"/>
      <c r="F42" s="64"/>
      <c r="G42" s="112"/>
      <c r="H42" s="172"/>
      <c r="I42" s="64"/>
      <c r="J42" s="145"/>
      <c r="K42" s="172"/>
      <c r="L42" s="64"/>
      <c r="M42" s="431" t="s">
        <v>366</v>
      </c>
      <c r="N42" s="189">
        <v>100</v>
      </c>
      <c r="O42" s="219"/>
      <c r="P42" s="464"/>
      <c r="Q42" s="172"/>
      <c r="R42" s="190"/>
    </row>
    <row r="43" spans="1:18" ht="15" customHeight="1">
      <c r="A43" s="428"/>
      <c r="B43" s="172"/>
      <c r="C43" s="64"/>
      <c r="D43" s="146"/>
      <c r="E43" s="172"/>
      <c r="F43" s="64"/>
      <c r="G43" s="112"/>
      <c r="H43" s="172"/>
      <c r="J43" s="145"/>
      <c r="K43" s="172"/>
      <c r="L43" s="64"/>
      <c r="M43" s="112"/>
      <c r="N43" s="172"/>
      <c r="O43" s="243"/>
      <c r="P43" s="463"/>
      <c r="Q43" s="172"/>
      <c r="R43" s="65"/>
    </row>
    <row r="44" spans="1:18" ht="15" customHeight="1">
      <c r="A44" s="112"/>
      <c r="B44" s="172"/>
      <c r="C44" s="243"/>
      <c r="D44" s="112"/>
      <c r="E44" s="172"/>
      <c r="F44" s="243"/>
      <c r="G44" s="112"/>
      <c r="H44" s="172"/>
      <c r="I44" s="243"/>
      <c r="J44" s="145"/>
      <c r="K44" s="172"/>
      <c r="L44" s="243"/>
      <c r="M44" s="112"/>
      <c r="N44" s="172"/>
      <c r="O44" s="243"/>
      <c r="P44" s="463"/>
      <c r="Q44" s="172"/>
      <c r="R44" s="65"/>
    </row>
    <row r="45" spans="1:18" ht="15" customHeight="1">
      <c r="A45" s="112"/>
      <c r="B45" s="172"/>
      <c r="C45" s="243"/>
      <c r="D45" s="112"/>
      <c r="E45" s="172"/>
      <c r="F45" s="243"/>
      <c r="G45" s="112"/>
      <c r="H45" s="172"/>
      <c r="I45" s="243"/>
      <c r="J45" s="145"/>
      <c r="K45" s="172"/>
      <c r="L45" s="243"/>
      <c r="M45" s="220"/>
      <c r="N45" s="189"/>
      <c r="O45" s="246"/>
      <c r="P45" s="463"/>
      <c r="Q45" s="172"/>
      <c r="R45" s="193"/>
    </row>
    <row r="46" spans="1:18" ht="15" customHeight="1">
      <c r="A46" s="112"/>
      <c r="B46" s="172"/>
      <c r="C46" s="243"/>
      <c r="D46" s="361"/>
      <c r="E46" s="211"/>
      <c r="F46" s="242"/>
      <c r="G46" s="361"/>
      <c r="H46" s="172"/>
      <c r="I46" s="243"/>
      <c r="J46" s="145"/>
      <c r="K46" s="172"/>
      <c r="L46" s="243"/>
      <c r="M46" s="146"/>
      <c r="N46" s="189"/>
      <c r="O46" s="246"/>
      <c r="P46" s="462"/>
      <c r="Q46" s="172"/>
      <c r="R46" s="193"/>
    </row>
    <row r="47" spans="1:18" ht="15" customHeight="1">
      <c r="A47" s="428"/>
      <c r="B47" s="172"/>
      <c r="C47" s="243"/>
      <c r="D47" s="146" t="s">
        <v>236</v>
      </c>
      <c r="E47" s="189">
        <v>0</v>
      </c>
      <c r="F47" s="243"/>
      <c r="G47" s="112" t="s">
        <v>357</v>
      </c>
      <c r="H47" s="162">
        <v>0</v>
      </c>
      <c r="I47" s="64"/>
      <c r="J47" s="145"/>
      <c r="K47" s="172"/>
      <c r="L47" s="243"/>
      <c r="M47" s="146"/>
      <c r="N47" s="189"/>
      <c r="O47" s="219"/>
      <c r="P47" s="463"/>
      <c r="Q47" s="172"/>
      <c r="R47" s="193"/>
    </row>
    <row r="48" spans="1:18" ht="15" customHeight="1">
      <c r="A48" s="112"/>
      <c r="B48" s="172"/>
      <c r="C48" s="64"/>
      <c r="D48" s="112"/>
      <c r="E48" s="172"/>
      <c r="F48" s="64"/>
      <c r="G48" s="145"/>
      <c r="H48" s="172"/>
      <c r="I48" s="64"/>
      <c r="J48" s="145"/>
      <c r="K48" s="172"/>
      <c r="L48" s="64"/>
      <c r="M48" s="146"/>
      <c r="N48" s="189"/>
      <c r="O48" s="219"/>
      <c r="P48" s="465"/>
      <c r="Q48" s="172"/>
      <c r="R48" s="101"/>
    </row>
    <row r="49" spans="1:18" ht="14.25" customHeight="1" thickBot="1">
      <c r="A49" s="150" t="s">
        <v>19</v>
      </c>
      <c r="B49" s="285">
        <f>SUM(B35:B48)</f>
        <v>10</v>
      </c>
      <c r="C49" s="108">
        <f>SUM(C35:C48)</f>
        <v>0</v>
      </c>
      <c r="D49" s="262" t="s">
        <v>19</v>
      </c>
      <c r="E49" s="179">
        <f>SUM(E35:E48)</f>
        <v>210</v>
      </c>
      <c r="F49" s="108">
        <f>SUM(F35:F48)</f>
        <v>0</v>
      </c>
      <c r="G49" s="262" t="s">
        <v>19</v>
      </c>
      <c r="H49" s="265">
        <f>SUM(H35:H48)</f>
        <v>110</v>
      </c>
      <c r="I49" s="108">
        <f>SUM(I35:I48)</f>
        <v>0</v>
      </c>
      <c r="J49" s="150" t="s">
        <v>19</v>
      </c>
      <c r="K49" s="265">
        <f>SUM(K35:K48)</f>
        <v>0</v>
      </c>
      <c r="L49" s="108">
        <f>SUM(L35:L48)</f>
        <v>0</v>
      </c>
      <c r="M49" s="150"/>
      <c r="N49" s="265"/>
      <c r="O49" s="108"/>
      <c r="P49" s="279" t="s">
        <v>19</v>
      </c>
      <c r="Q49" s="265">
        <f>SUM(N35:N48,Q35:Q48)</f>
        <v>3320</v>
      </c>
      <c r="R49" s="107">
        <f>SUM(O35:O48,R35:R48)</f>
        <v>0</v>
      </c>
    </row>
    <row r="50" ht="14.25" customHeight="1" thickBot="1"/>
    <row r="51" spans="1:16" ht="14.25" customHeight="1" thickBot="1">
      <c r="A51" s="433" t="s">
        <v>472</v>
      </c>
      <c r="C51" s="80" t="s">
        <v>68</v>
      </c>
      <c r="D51" s="81" t="s">
        <v>88</v>
      </c>
      <c r="E51" s="82"/>
      <c r="F51" s="83" t="s">
        <v>81</v>
      </c>
      <c r="G51" s="84">
        <f>SUM(B76,E76,H76,K76,N76,Q76)</f>
        <v>32910</v>
      </c>
      <c r="H51" s="85" t="s">
        <v>4</v>
      </c>
      <c r="I51" s="155"/>
      <c r="J51" s="86">
        <f>SUM(C76,F76,I76,L76,O76,R76)</f>
        <v>0</v>
      </c>
      <c r="K51" s="87"/>
      <c r="L51" s="15"/>
      <c r="M51" s="15"/>
      <c r="N51" s="15"/>
      <c r="O51" s="15"/>
      <c r="P51" s="15"/>
    </row>
    <row r="52" spans="14:16" ht="4.5" customHeight="1" thickBot="1">
      <c r="N52" s="90"/>
      <c r="O52" s="90"/>
      <c r="P52" s="131"/>
    </row>
    <row r="53" spans="1:18" ht="14.25" customHeight="1">
      <c r="A53" s="92" t="s">
        <v>6</v>
      </c>
      <c r="B53" s="93"/>
      <c r="C53" s="94"/>
      <c r="D53" s="92" t="s">
        <v>7</v>
      </c>
      <c r="E53" s="93"/>
      <c r="F53" s="93"/>
      <c r="G53" s="95" t="s">
        <v>8</v>
      </c>
      <c r="H53" s="93"/>
      <c r="I53" s="96"/>
      <c r="J53" s="97" t="s">
        <v>75</v>
      </c>
      <c r="K53" s="93"/>
      <c r="L53" s="94"/>
      <c r="M53" s="95" t="s">
        <v>9</v>
      </c>
      <c r="N53" s="93"/>
      <c r="O53" s="93"/>
      <c r="P53" s="483"/>
      <c r="Q53" s="484"/>
      <c r="R53" s="485"/>
    </row>
    <row r="54" spans="1:18" ht="14.25" customHeight="1">
      <c r="A54" s="184" t="s">
        <v>10</v>
      </c>
      <c r="B54" s="98" t="s">
        <v>193</v>
      </c>
      <c r="C54" s="151" t="s">
        <v>194</v>
      </c>
      <c r="D54" s="185" t="s">
        <v>10</v>
      </c>
      <c r="E54" s="98" t="s">
        <v>193</v>
      </c>
      <c r="F54" s="151" t="s">
        <v>194</v>
      </c>
      <c r="G54" s="185" t="s">
        <v>10</v>
      </c>
      <c r="H54" s="98" t="s">
        <v>193</v>
      </c>
      <c r="I54" s="151" t="s">
        <v>194</v>
      </c>
      <c r="J54" s="184" t="s">
        <v>10</v>
      </c>
      <c r="K54" s="98" t="s">
        <v>193</v>
      </c>
      <c r="L54" s="151" t="s">
        <v>194</v>
      </c>
      <c r="M54" s="184" t="s">
        <v>10</v>
      </c>
      <c r="N54" s="98" t="s">
        <v>193</v>
      </c>
      <c r="O54" s="151" t="s">
        <v>194</v>
      </c>
      <c r="P54" s="184"/>
      <c r="Q54" s="98"/>
      <c r="R54" s="151"/>
    </row>
    <row r="55" spans="1:18" ht="15" customHeight="1">
      <c r="A55" s="430"/>
      <c r="B55" s="390"/>
      <c r="C55" s="149"/>
      <c r="D55" s="146"/>
      <c r="E55" s="183"/>
      <c r="F55" s="149"/>
      <c r="G55" s="117" t="s">
        <v>50</v>
      </c>
      <c r="H55" s="162">
        <v>570</v>
      </c>
      <c r="I55" s="64"/>
      <c r="J55" s="104"/>
      <c r="K55" s="187"/>
      <c r="L55" s="64"/>
      <c r="M55" s="441" t="s">
        <v>369</v>
      </c>
      <c r="N55" s="162">
        <v>2400</v>
      </c>
      <c r="O55" s="64"/>
      <c r="P55" s="408"/>
      <c r="Q55" s="280"/>
      <c r="R55" s="281"/>
    </row>
    <row r="56" spans="1:18" ht="15" customHeight="1">
      <c r="A56" s="409"/>
      <c r="B56" s="410"/>
      <c r="C56" s="64"/>
      <c r="D56" s="411"/>
      <c r="E56" s="410"/>
      <c r="F56" s="149"/>
      <c r="G56" s="118" t="s">
        <v>51</v>
      </c>
      <c r="H56" s="189">
        <v>850</v>
      </c>
      <c r="I56" s="64"/>
      <c r="J56" s="145"/>
      <c r="K56" s="172"/>
      <c r="L56" s="64"/>
      <c r="M56" s="419" t="s">
        <v>370</v>
      </c>
      <c r="N56" s="189">
        <v>5890</v>
      </c>
      <c r="O56" s="64"/>
      <c r="P56" s="220"/>
      <c r="Q56" s="189"/>
      <c r="R56" s="65"/>
    </row>
    <row r="57" spans="1:18" ht="15" customHeight="1">
      <c r="A57" s="146"/>
      <c r="B57" s="432"/>
      <c r="C57" s="64"/>
      <c r="D57" s="221"/>
      <c r="E57" s="172"/>
      <c r="F57" s="64"/>
      <c r="G57" s="118" t="s">
        <v>167</v>
      </c>
      <c r="H57" s="189">
        <v>610</v>
      </c>
      <c r="I57" s="64"/>
      <c r="J57" s="145"/>
      <c r="K57" s="172"/>
      <c r="L57" s="64"/>
      <c r="M57" s="419" t="s">
        <v>380</v>
      </c>
      <c r="N57" s="189">
        <v>2190</v>
      </c>
      <c r="O57" s="64"/>
      <c r="P57" s="220"/>
      <c r="Q57" s="189"/>
      <c r="R57" s="65"/>
    </row>
    <row r="58" spans="1:18" ht="15" customHeight="1">
      <c r="A58" s="112"/>
      <c r="B58" s="203"/>
      <c r="C58" s="64"/>
      <c r="D58" s="112"/>
      <c r="E58" s="172"/>
      <c r="F58" s="64"/>
      <c r="G58" s="118" t="s">
        <v>138</v>
      </c>
      <c r="H58" s="189">
        <v>690</v>
      </c>
      <c r="I58" s="64"/>
      <c r="J58" s="145"/>
      <c r="K58" s="172"/>
      <c r="L58" s="64"/>
      <c r="M58" s="419" t="s">
        <v>371</v>
      </c>
      <c r="N58" s="189">
        <v>3100</v>
      </c>
      <c r="O58" s="64"/>
      <c r="P58" s="192"/>
      <c r="Q58" s="189"/>
      <c r="R58" s="65"/>
    </row>
    <row r="59" spans="1:18" ht="15" customHeight="1">
      <c r="A59" s="112"/>
      <c r="B59" s="172"/>
      <c r="C59" s="64"/>
      <c r="D59" s="112"/>
      <c r="E59" s="172"/>
      <c r="F59" s="64"/>
      <c r="G59" s="118" t="s">
        <v>139</v>
      </c>
      <c r="H59" s="189">
        <v>1230</v>
      </c>
      <c r="I59" s="64"/>
      <c r="J59" s="145"/>
      <c r="K59" s="172"/>
      <c r="L59" s="64"/>
      <c r="M59" s="419" t="s">
        <v>365</v>
      </c>
      <c r="N59" s="189">
        <v>2990</v>
      </c>
      <c r="O59" s="64"/>
      <c r="P59" s="411"/>
      <c r="Q59" s="189"/>
      <c r="R59" s="65"/>
    </row>
    <row r="60" spans="1:18" ht="15" customHeight="1">
      <c r="A60" s="112"/>
      <c r="B60" s="172"/>
      <c r="C60" s="64"/>
      <c r="D60" s="112"/>
      <c r="E60" s="172"/>
      <c r="F60" s="64"/>
      <c r="G60" s="118" t="s">
        <v>127</v>
      </c>
      <c r="H60" s="189">
        <v>1010</v>
      </c>
      <c r="I60" s="64"/>
      <c r="J60" s="145"/>
      <c r="K60" s="172"/>
      <c r="L60" s="64"/>
      <c r="M60" s="220" t="s">
        <v>412</v>
      </c>
      <c r="N60" s="189">
        <v>1130</v>
      </c>
      <c r="O60" s="64"/>
      <c r="P60" s="411"/>
      <c r="Q60" s="189"/>
      <c r="R60" s="65"/>
    </row>
    <row r="61" spans="1:18" ht="15" customHeight="1">
      <c r="A61" s="374"/>
      <c r="B61" s="172"/>
      <c r="C61" s="64"/>
      <c r="D61" s="112"/>
      <c r="E61" s="172"/>
      <c r="F61" s="243"/>
      <c r="G61" s="112"/>
      <c r="H61" s="172"/>
      <c r="I61" s="243"/>
      <c r="J61" s="145"/>
      <c r="K61" s="172"/>
      <c r="L61" s="64"/>
      <c r="M61" s="220" t="s">
        <v>413</v>
      </c>
      <c r="N61" s="189">
        <v>330</v>
      </c>
      <c r="O61" s="64"/>
      <c r="P61" s="412"/>
      <c r="Q61" s="189"/>
      <c r="R61" s="65"/>
    </row>
    <row r="62" spans="1:18" ht="15" customHeight="1">
      <c r="A62" s="112"/>
      <c r="B62" s="172"/>
      <c r="C62" s="64"/>
      <c r="D62" s="110"/>
      <c r="E62" s="203"/>
      <c r="F62" s="64"/>
      <c r="G62" s="110"/>
      <c r="H62" s="203"/>
      <c r="I62" s="64"/>
      <c r="J62" s="145"/>
      <c r="K62" s="172"/>
      <c r="L62" s="64"/>
      <c r="M62" s="220" t="s">
        <v>414</v>
      </c>
      <c r="N62" s="189">
        <v>340</v>
      </c>
      <c r="O62" s="64"/>
      <c r="P62" s="411"/>
      <c r="Q62" s="189"/>
      <c r="R62" s="65"/>
    </row>
    <row r="63" spans="1:18" ht="15" customHeight="1">
      <c r="A63" s="466" t="s">
        <v>459</v>
      </c>
      <c r="B63" s="172"/>
      <c r="C63" s="190"/>
      <c r="D63" s="112"/>
      <c r="E63" s="172"/>
      <c r="F63" s="64"/>
      <c r="G63" s="466" t="s">
        <v>459</v>
      </c>
      <c r="H63" s="189"/>
      <c r="I63" s="64"/>
      <c r="J63" s="145"/>
      <c r="K63" s="172"/>
      <c r="L63" s="64"/>
      <c r="M63" s="294" t="s">
        <v>459</v>
      </c>
      <c r="N63" s="247"/>
      <c r="O63" s="111"/>
      <c r="P63" s="411"/>
      <c r="Q63" s="189"/>
      <c r="R63" s="65"/>
    </row>
    <row r="64" spans="1:18" ht="15" customHeight="1">
      <c r="A64" s="467" t="s">
        <v>347</v>
      </c>
      <c r="B64" s="162">
        <v>1880</v>
      </c>
      <c r="C64" s="64"/>
      <c r="D64" s="112"/>
      <c r="E64" s="172"/>
      <c r="F64" s="64"/>
      <c r="G64" s="132" t="s">
        <v>131</v>
      </c>
      <c r="H64" s="162">
        <v>700</v>
      </c>
      <c r="I64" s="64"/>
      <c r="J64" s="145"/>
      <c r="K64" s="172"/>
      <c r="L64" s="64"/>
      <c r="M64" s="419" t="s">
        <v>348</v>
      </c>
      <c r="N64" s="189">
        <v>2150</v>
      </c>
      <c r="O64" s="190"/>
      <c r="P64" s="411"/>
      <c r="Q64" s="189"/>
      <c r="R64" s="65"/>
    </row>
    <row r="65" spans="1:18" ht="15" customHeight="1">
      <c r="A65" s="146" t="s">
        <v>240</v>
      </c>
      <c r="B65" s="189">
        <v>590</v>
      </c>
      <c r="C65" s="64"/>
      <c r="D65" s="112"/>
      <c r="E65" s="172"/>
      <c r="F65" s="64"/>
      <c r="G65" s="146" t="s">
        <v>48</v>
      </c>
      <c r="H65" s="189">
        <v>700</v>
      </c>
      <c r="I65" s="64"/>
      <c r="J65" s="145"/>
      <c r="K65" s="172"/>
      <c r="L65" s="64"/>
      <c r="M65" s="220" t="s">
        <v>349</v>
      </c>
      <c r="N65" s="189">
        <v>1680</v>
      </c>
      <c r="O65" s="64"/>
      <c r="P65" s="411"/>
      <c r="Q65" s="189"/>
      <c r="R65" s="65"/>
    </row>
    <row r="66" spans="1:18" ht="15" customHeight="1">
      <c r="A66" s="112"/>
      <c r="B66" s="172"/>
      <c r="C66" s="64"/>
      <c r="D66" s="112"/>
      <c r="E66" s="172"/>
      <c r="F66" s="64"/>
      <c r="G66" s="146" t="s">
        <v>49</v>
      </c>
      <c r="H66" s="189">
        <v>110</v>
      </c>
      <c r="I66" s="64"/>
      <c r="J66" s="145"/>
      <c r="K66" s="172"/>
      <c r="L66" s="64"/>
      <c r="M66" s="220" t="s">
        <v>350</v>
      </c>
      <c r="N66" s="189">
        <v>270</v>
      </c>
      <c r="O66" s="64"/>
      <c r="P66" s="411"/>
      <c r="Q66" s="189"/>
      <c r="R66" s="65"/>
    </row>
    <row r="67" spans="1:18" ht="15" customHeight="1">
      <c r="A67" s="112"/>
      <c r="B67" s="172"/>
      <c r="C67" s="64"/>
      <c r="D67" s="112"/>
      <c r="E67" s="172"/>
      <c r="F67" s="64"/>
      <c r="G67" s="118"/>
      <c r="H67" s="203"/>
      <c r="I67" s="64"/>
      <c r="J67" s="145"/>
      <c r="K67" s="172"/>
      <c r="L67" s="64"/>
      <c r="M67" s="220" t="s">
        <v>351</v>
      </c>
      <c r="N67" s="189">
        <v>750</v>
      </c>
      <c r="O67" s="64"/>
      <c r="P67" s="411"/>
      <c r="Q67" s="189"/>
      <c r="R67" s="65"/>
    </row>
    <row r="68" spans="1:18" ht="15" customHeight="1">
      <c r="A68" s="112"/>
      <c r="B68" s="172"/>
      <c r="C68" s="64"/>
      <c r="D68" s="112"/>
      <c r="E68" s="172"/>
      <c r="F68" s="64"/>
      <c r="G68" s="118"/>
      <c r="H68" s="203"/>
      <c r="I68" s="64"/>
      <c r="J68" s="145"/>
      <c r="K68" s="172"/>
      <c r="L68" s="64"/>
      <c r="M68" s="220" t="s">
        <v>352</v>
      </c>
      <c r="N68" s="189">
        <v>70</v>
      </c>
      <c r="O68" s="64"/>
      <c r="P68" s="411"/>
      <c r="Q68" s="189"/>
      <c r="R68" s="65"/>
    </row>
    <row r="69" spans="1:18" ht="15" customHeight="1">
      <c r="A69" s="112"/>
      <c r="B69" s="172"/>
      <c r="C69" s="64"/>
      <c r="D69" s="112"/>
      <c r="E69" s="172"/>
      <c r="F69" s="64"/>
      <c r="G69" s="145"/>
      <c r="H69" s="203"/>
      <c r="I69" s="64"/>
      <c r="J69" s="145"/>
      <c r="K69" s="172"/>
      <c r="L69" s="64"/>
      <c r="M69" s="220" t="s">
        <v>353</v>
      </c>
      <c r="N69" s="189">
        <v>360</v>
      </c>
      <c r="O69" s="64"/>
      <c r="P69" s="411"/>
      <c r="Q69" s="189"/>
      <c r="R69" s="65"/>
    </row>
    <row r="70" spans="1:18" ht="15" customHeight="1">
      <c r="A70" s="112"/>
      <c r="B70" s="172"/>
      <c r="C70" s="64"/>
      <c r="D70" s="112"/>
      <c r="E70" s="172"/>
      <c r="F70" s="64"/>
      <c r="G70" s="145"/>
      <c r="H70" s="172"/>
      <c r="I70" s="64"/>
      <c r="J70" s="145"/>
      <c r="K70" s="172"/>
      <c r="L70" s="64"/>
      <c r="M70" s="220" t="s">
        <v>354</v>
      </c>
      <c r="N70" s="189">
        <v>70</v>
      </c>
      <c r="O70" s="64"/>
      <c r="P70" s="411"/>
      <c r="Q70" s="189"/>
      <c r="R70" s="65"/>
    </row>
    <row r="71" spans="1:18" ht="15" customHeight="1">
      <c r="A71" s="428"/>
      <c r="B71" s="172"/>
      <c r="C71" s="64"/>
      <c r="D71" s="112"/>
      <c r="E71" s="172"/>
      <c r="F71" s="64"/>
      <c r="G71" s="145"/>
      <c r="H71" s="172"/>
      <c r="I71" s="64"/>
      <c r="J71" s="145"/>
      <c r="K71" s="172"/>
      <c r="L71" s="64"/>
      <c r="M71" s="220" t="s">
        <v>355</v>
      </c>
      <c r="N71" s="189">
        <v>80</v>
      </c>
      <c r="O71" s="64"/>
      <c r="P71" s="112"/>
      <c r="Q71" s="203"/>
      <c r="R71" s="101"/>
    </row>
    <row r="72" spans="1:18" ht="15" customHeight="1">
      <c r="A72" s="429"/>
      <c r="B72" s="172"/>
      <c r="C72" s="64"/>
      <c r="D72" s="112"/>
      <c r="E72" s="172"/>
      <c r="F72" s="64"/>
      <c r="G72" s="145"/>
      <c r="H72" s="172"/>
      <c r="I72" s="64"/>
      <c r="J72" s="145"/>
      <c r="K72" s="172"/>
      <c r="L72" s="64"/>
      <c r="M72" s="220" t="s">
        <v>356</v>
      </c>
      <c r="N72" s="189">
        <v>170</v>
      </c>
      <c r="O72" s="64"/>
      <c r="P72" s="145"/>
      <c r="Q72" s="172"/>
      <c r="R72" s="101"/>
    </row>
    <row r="73" spans="1:18" ht="15" customHeight="1">
      <c r="A73" s="112"/>
      <c r="B73" s="172"/>
      <c r="C73" s="64"/>
      <c r="D73" s="112"/>
      <c r="E73" s="172"/>
      <c r="F73" s="64"/>
      <c r="G73" s="145"/>
      <c r="H73" s="172"/>
      <c r="I73" s="64"/>
      <c r="J73" s="145"/>
      <c r="K73" s="172"/>
      <c r="L73" s="64"/>
      <c r="M73" s="112"/>
      <c r="N73" s="172"/>
      <c r="O73" s="64"/>
      <c r="P73" s="112"/>
      <c r="Q73" s="172"/>
      <c r="R73" s="101"/>
    </row>
    <row r="74" spans="1:18" ht="15" customHeight="1">
      <c r="A74" s="112"/>
      <c r="B74" s="172"/>
      <c r="C74" s="64"/>
      <c r="D74" s="112"/>
      <c r="E74" s="172"/>
      <c r="F74" s="64"/>
      <c r="G74" s="145"/>
      <c r="H74" s="172"/>
      <c r="I74" s="64"/>
      <c r="J74" s="145"/>
      <c r="K74" s="172"/>
      <c r="L74" s="64"/>
      <c r="M74" s="112"/>
      <c r="N74" s="172"/>
      <c r="O74" s="64"/>
      <c r="P74" s="361"/>
      <c r="Q74" s="172"/>
      <c r="R74" s="101"/>
    </row>
    <row r="75" spans="1:18" ht="15" customHeight="1">
      <c r="A75" s="361"/>
      <c r="B75" s="211"/>
      <c r="C75" s="111"/>
      <c r="D75" s="361"/>
      <c r="E75" s="211"/>
      <c r="F75" s="111"/>
      <c r="G75" s="208"/>
      <c r="H75" s="211"/>
      <c r="I75" s="111"/>
      <c r="J75" s="208"/>
      <c r="K75" s="211"/>
      <c r="L75" s="111"/>
      <c r="M75" s="361"/>
      <c r="N75" s="211"/>
      <c r="O75" s="111"/>
      <c r="P75" s="208"/>
      <c r="Q75" s="211"/>
      <c r="R75" s="103"/>
    </row>
    <row r="76" spans="1:18" ht="14.25" customHeight="1" thickBot="1">
      <c r="A76" s="150" t="s">
        <v>19</v>
      </c>
      <c r="B76" s="285">
        <f>SUM(B55:B75)</f>
        <v>2470</v>
      </c>
      <c r="C76" s="108">
        <f>SUM(C55:C75)</f>
        <v>0</v>
      </c>
      <c r="D76" s="262" t="s">
        <v>19</v>
      </c>
      <c r="E76" s="458">
        <f>SUM(E55:E75)</f>
        <v>0</v>
      </c>
      <c r="F76" s="108">
        <f>SUM(F55:F75)</f>
        <v>0</v>
      </c>
      <c r="G76" s="262" t="s">
        <v>19</v>
      </c>
      <c r="H76" s="265">
        <f>SUM(H55:H75)</f>
        <v>6470</v>
      </c>
      <c r="I76" s="108">
        <f>SUM(I55:I75)</f>
        <v>0</v>
      </c>
      <c r="J76" s="150" t="s">
        <v>19</v>
      </c>
      <c r="K76" s="265">
        <f>SUM(K55:K75)</f>
        <v>0</v>
      </c>
      <c r="L76" s="108">
        <f>SUM(L55:L75)</f>
        <v>0</v>
      </c>
      <c r="M76" s="150" t="s">
        <v>19</v>
      </c>
      <c r="N76" s="265">
        <f>SUM(N55:N75)</f>
        <v>23970</v>
      </c>
      <c r="O76" s="108">
        <f>SUM(O55:O75)</f>
        <v>0</v>
      </c>
      <c r="P76" s="150"/>
      <c r="Q76" s="265"/>
      <c r="R76" s="10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4">
    <mergeCell ref="F2:H2"/>
    <mergeCell ref="P53:R53"/>
    <mergeCell ref="P6:R6"/>
    <mergeCell ref="P25:R25"/>
  </mergeCells>
  <conditionalFormatting sqref="C8:C15 L8:L15 O8:O15 R8:R15 C17:C18 F17:F18 I17:I18 L17:L18 O17:O18 R17:R18 F8:F9 F11:F15 O45:O48 R35:R41 R45:R48 I55:I60 I63:I75 C27:C28 F27:F28 I27:I28 L27:L28 R27:R28 O27:O28 F35:F48 I35:I41 I44:I48 O35:O42 I8:I15">
    <cfRule type="cellIs" priority="6" dxfId="36" operator="greaterThan" stopIfTrue="1">
      <formula>B8</formula>
    </cfRule>
  </conditionalFormatting>
  <conditionalFormatting sqref="C35:C48 L35:L48 C55:C75 F55:F75 L55:L75 O55:O75 R55:R75">
    <cfRule type="cellIs" priority="5" dxfId="36" operator="greaterThan" stopIfTrue="1">
      <formula>B35</formula>
    </cfRule>
  </conditionalFormatting>
  <conditionalFormatting sqref="F10">
    <cfRule type="cellIs" priority="4" dxfId="36" operator="greaterThan" stopIfTrue="1">
      <formula>E10</formula>
    </cfRule>
  </conditionalFormatting>
  <conditionalFormatting sqref="O43:O44">
    <cfRule type="cellIs" priority="3" dxfId="36" operator="greaterThan" stopIfTrue="1">
      <formula>N43</formula>
    </cfRule>
  </conditionalFormatting>
  <conditionalFormatting sqref="R42:R44">
    <cfRule type="cellIs" priority="2" dxfId="36" operator="greaterThan" stopIfTrue="1">
      <formula>Q42</formula>
    </cfRule>
  </conditionalFormatting>
  <conditionalFormatting sqref="I61:I62">
    <cfRule type="cellIs" priority="1" dxfId="36" operator="greaterThan" stopIfTrue="1">
      <formula>H61</formula>
    </cfRule>
  </conditionalFormatting>
  <conditionalFormatting sqref="I42">
    <cfRule type="cellIs" priority="16" dxfId="36" operator="greaterThan" stopIfTrue="1">
      <formula>H43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5" zoomScaleNormal="85" workbookViewId="0" topLeftCell="A1">
      <selection activeCell="H22" sqref="H22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52</v>
      </c>
      <c r="B1" s="33"/>
      <c r="C1" s="34"/>
      <c r="D1" s="35" t="s">
        <v>53</v>
      </c>
      <c r="E1" s="36"/>
      <c r="F1" s="34"/>
      <c r="G1" s="35" t="s">
        <v>2</v>
      </c>
      <c r="H1" s="34"/>
      <c r="I1" s="35" t="s">
        <v>54</v>
      </c>
      <c r="J1" s="33"/>
      <c r="K1" s="35" t="s">
        <v>55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499" t="str">
        <f>'下関市・長門市'!F2</f>
        <v>令和　 　年 　　 月　  　日</v>
      </c>
      <c r="E2" s="500"/>
      <c r="F2" s="501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118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119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56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02" t="s">
        <v>78</v>
      </c>
      <c r="I6" s="503"/>
      <c r="J6" s="502" t="s">
        <v>9</v>
      </c>
      <c r="K6" s="503"/>
      <c r="L6" s="24" t="s">
        <v>79</v>
      </c>
      <c r="M6" s="22"/>
      <c r="N6" s="25" t="s">
        <v>80</v>
      </c>
      <c r="O6" s="18"/>
    </row>
    <row r="7" spans="1:15" ht="24" customHeight="1">
      <c r="A7" s="20" t="s">
        <v>69</v>
      </c>
      <c r="B7" s="26">
        <f>'下関市・長門市'!B70</f>
        <v>16600</v>
      </c>
      <c r="C7" s="14">
        <f>'下関市・長門市'!C70</f>
        <v>0</v>
      </c>
      <c r="D7" s="29">
        <f>'下関市・長門市'!E70</f>
        <v>14550</v>
      </c>
      <c r="E7" s="14">
        <f>'下関市・長門市'!F70</f>
        <v>0</v>
      </c>
      <c r="F7" s="29">
        <f>'下関市・長門市'!H70</f>
        <v>15710</v>
      </c>
      <c r="G7" s="14">
        <f>'下関市・長門市'!I70</f>
        <v>0</v>
      </c>
      <c r="H7" s="29">
        <f>'下関市・長門市'!K70</f>
        <v>6340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53200</v>
      </c>
      <c r="O7" s="31">
        <f>SUM(C7,E7,G7,I7,K7,M7)</f>
        <v>0</v>
      </c>
    </row>
    <row r="8" spans="1:15" ht="24" customHeight="1">
      <c r="A8" s="19" t="s">
        <v>106</v>
      </c>
      <c r="B8" s="27">
        <f>'下関市・長門市'!B90</f>
        <v>2990</v>
      </c>
      <c r="C8" s="13">
        <f>'下関市・長門市'!C90</f>
        <v>0</v>
      </c>
      <c r="D8" s="30">
        <f>'下関市・長門市'!E90</f>
        <v>2450</v>
      </c>
      <c r="E8" s="13">
        <f>'下関市・長門市'!F90</f>
        <v>0</v>
      </c>
      <c r="F8" s="30">
        <f>'下関市・長門市'!H90</f>
        <v>880</v>
      </c>
      <c r="G8" s="13">
        <f>'下関市・長門市'!I90</f>
        <v>0</v>
      </c>
      <c r="H8" s="30">
        <f>'下関市・長門市'!K90</f>
        <v>1100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7420</v>
      </c>
      <c r="O8" s="31">
        <f aca="true" t="shared" si="1" ref="O8:O31">SUM(C8,E8,G8,I8,K8,M8)</f>
        <v>0</v>
      </c>
    </row>
    <row r="9" spans="1:15" ht="24" customHeight="1">
      <c r="A9" s="19" t="s">
        <v>107</v>
      </c>
      <c r="B9" s="27">
        <f>'宇部市・山陽小野田市・防府市・萩市'!B30</f>
        <v>7660</v>
      </c>
      <c r="C9" s="13">
        <f>'宇部市・山陽小野田市・防府市・萩市'!C30</f>
        <v>0</v>
      </c>
      <c r="D9" s="30">
        <f>'宇部市・山陽小野田市・防府市・萩市'!E30</f>
        <v>10350</v>
      </c>
      <c r="E9" s="13">
        <f>'宇部市・山陽小野田市・防府市・萩市'!F30</f>
        <v>0</v>
      </c>
      <c r="F9" s="30">
        <f>'宇部市・山陽小野田市・防府市・萩市'!H30</f>
        <v>15680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33690</v>
      </c>
      <c r="O9" s="31">
        <f t="shared" si="1"/>
        <v>0</v>
      </c>
    </row>
    <row r="10" spans="1:15" ht="24" customHeight="1">
      <c r="A10" s="20" t="s">
        <v>154</v>
      </c>
      <c r="B10" s="27">
        <f>'宇部市・山陽小野田市・防府市・萩市'!B48</f>
        <v>1920</v>
      </c>
      <c r="C10" s="13">
        <f>'宇部市・山陽小野田市・防府市・萩市'!C48</f>
        <v>0</v>
      </c>
      <c r="D10" s="30">
        <f>'宇部市・山陽小野田市・防府市・萩市'!E48</f>
        <v>1960</v>
      </c>
      <c r="E10" s="13">
        <f>'宇部市・山陽小野田市・防府市・萩市'!F48</f>
        <v>0</v>
      </c>
      <c r="F10" s="30">
        <f>'宇部市・山陽小野田市・防府市・萩市'!H48</f>
        <v>8250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12130</v>
      </c>
      <c r="O10" s="31">
        <f t="shared" si="1"/>
        <v>0</v>
      </c>
    </row>
    <row r="11" spans="1:15" ht="24" customHeight="1">
      <c r="A11" s="19" t="s">
        <v>109</v>
      </c>
      <c r="B11" s="26">
        <f>'宇部市・山陽小野田市・防府市・萩市'!B67</f>
        <v>3490</v>
      </c>
      <c r="C11" s="14">
        <f>'宇部市・山陽小野田市・防府市・萩市'!C67</f>
        <v>0</v>
      </c>
      <c r="D11" s="29">
        <f>'宇部市・山陽小野田市・防府市・萩市'!E67</f>
        <v>8570</v>
      </c>
      <c r="E11" s="14">
        <f>'宇部市・山陽小野田市・防府市・萩市'!F67</f>
        <v>0</v>
      </c>
      <c r="F11" s="29">
        <f>'宇部市・山陽小野田市・防府市・萩市'!H67</f>
        <v>8910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20970</v>
      </c>
      <c r="O11" s="31">
        <f>SUM(C11,E11,G11,I11,K11,M11)</f>
        <v>0</v>
      </c>
    </row>
    <row r="12" spans="1:15" ht="24" customHeight="1">
      <c r="A12" s="19" t="s">
        <v>110</v>
      </c>
      <c r="B12" s="27">
        <f>'宇部市・山陽小野田市・防府市・萩市'!B94</f>
        <v>2340</v>
      </c>
      <c r="C12" s="13">
        <f>'宇部市・山陽小野田市・防府市・萩市'!C94</f>
        <v>0</v>
      </c>
      <c r="D12" s="30">
        <f>'宇部市・山陽小野田市・防府市・萩市'!E94</f>
        <v>2470</v>
      </c>
      <c r="E12" s="13">
        <f>'宇部市・山陽小野田市・防府市・萩市'!F94</f>
        <v>0</v>
      </c>
      <c r="F12" s="30">
        <f>'宇部市・山陽小野田市・防府市・萩市'!H94</f>
        <v>3560</v>
      </c>
      <c r="G12" s="13">
        <f>'宇部市・山陽小野田市・防府市・萩市'!I94</f>
        <v>0</v>
      </c>
      <c r="H12" s="30">
        <f>'宇部市・山陽小野田市・防府市・萩市'!K94</f>
        <v>1530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9900</v>
      </c>
      <c r="O12" s="31">
        <f>SUM(C12,E12,G12,I12,K12,M12,I13)</f>
        <v>0</v>
      </c>
    </row>
    <row r="13" spans="1:15" ht="24" customHeight="1">
      <c r="A13" s="19" t="s">
        <v>190</v>
      </c>
      <c r="B13" s="27"/>
      <c r="C13" s="13"/>
      <c r="D13" s="30"/>
      <c r="E13" s="13"/>
      <c r="F13" s="30"/>
      <c r="G13" s="13"/>
      <c r="H13" s="14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4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108</v>
      </c>
      <c r="B14" s="27">
        <f>'山口市・阿武郡・美祢市（美祢郡）'!B57</f>
        <v>11110</v>
      </c>
      <c r="C14" s="13">
        <f>'山口市・阿武郡・美祢市（美祢郡）'!C57</f>
        <v>0</v>
      </c>
      <c r="D14" s="30">
        <f>'山口市・阿武郡・美祢市（美祢郡）'!E57</f>
        <v>14290</v>
      </c>
      <c r="E14" s="13">
        <f>'山口市・阿武郡・美祢市（美祢郡）'!F57</f>
        <v>0</v>
      </c>
      <c r="F14" s="30">
        <f>'山口市・阿武郡・美祢市（美祢郡）'!H57</f>
        <v>13750</v>
      </c>
      <c r="G14" s="13">
        <f>'山口市・阿武郡・美祢市（美祢郡）'!I57</f>
        <v>0</v>
      </c>
      <c r="H14" s="30"/>
      <c r="I14" s="13"/>
      <c r="J14" s="30">
        <f>'山口市・阿武郡・美祢市（美祢郡）'!N57</f>
        <v>0</v>
      </c>
      <c r="K14" s="13">
        <f>'山口市・阿武郡・美祢市（美祢郡）'!O57</f>
        <v>0</v>
      </c>
      <c r="L14" s="30">
        <f>'山口市・阿武郡・美祢市（美祢郡）'!Q57</f>
        <v>0</v>
      </c>
      <c r="M14" s="13">
        <f>'山口市・阿武郡・美祢市（美祢郡）'!R57</f>
        <v>0</v>
      </c>
      <c r="N14" s="29">
        <f t="shared" si="0"/>
        <v>39150</v>
      </c>
      <c r="O14" s="31">
        <f t="shared" si="1"/>
        <v>0</v>
      </c>
    </row>
    <row r="15" spans="1:15" ht="24" customHeight="1">
      <c r="A15" s="19" t="s">
        <v>111</v>
      </c>
      <c r="B15" s="27">
        <f>'山口市・阿武郡・美祢市（美祢郡）'!B68</f>
        <v>430</v>
      </c>
      <c r="C15" s="13">
        <f>'山口市・阿武郡・美祢市（美祢郡）'!C68</f>
        <v>0</v>
      </c>
      <c r="D15" s="30">
        <f>'山口市・阿武郡・美祢市（美祢郡）'!E68</f>
        <v>0</v>
      </c>
      <c r="E15" s="13">
        <f>'山口市・阿武郡・美祢市（美祢郡）'!F68</f>
        <v>0</v>
      </c>
      <c r="F15" s="30">
        <f>'山口市・阿武郡・美祢市（美祢郡）'!H68</f>
        <v>0</v>
      </c>
      <c r="G15" s="13">
        <f>'山口市・阿武郡・美祢市（美祢郡）'!I68</f>
        <v>0</v>
      </c>
      <c r="H15" s="30">
        <f>'山口市・阿武郡・美祢市（美祢郡）'!K68</f>
        <v>270</v>
      </c>
      <c r="I15" s="13">
        <f>'山口市・阿武郡・美祢市（美祢郡）'!L68</f>
        <v>0</v>
      </c>
      <c r="J15" s="30">
        <f>'山口市・阿武郡・美祢市（美祢郡）'!N68</f>
        <v>0</v>
      </c>
      <c r="K15" s="13">
        <f>'山口市・阿武郡・美祢市（美祢郡）'!O68</f>
        <v>0</v>
      </c>
      <c r="L15" s="30">
        <f>'山口市・阿武郡・美祢市（美祢郡）'!Q68</f>
        <v>0</v>
      </c>
      <c r="M15" s="13">
        <f>'山口市・阿武郡・美祢市（美祢郡）'!R68</f>
        <v>0</v>
      </c>
      <c r="N15" s="29">
        <f>SUM(B15,D15,F15,H15,J15,L15)</f>
        <v>700</v>
      </c>
      <c r="O15" s="31">
        <f>SUM(C15,E15,G15,I15,K15,M15)</f>
        <v>0</v>
      </c>
    </row>
    <row r="16" spans="1:15" ht="24" customHeight="1">
      <c r="A16" s="19" t="s">
        <v>155</v>
      </c>
      <c r="B16" s="27">
        <f>'山口市・阿武郡・美祢市（美祢郡）'!B85</f>
        <v>1940</v>
      </c>
      <c r="C16" s="13">
        <f>'山口市・阿武郡・美祢市（美祢郡）'!C85</f>
        <v>0</v>
      </c>
      <c r="D16" s="30">
        <f>'山口市・阿武郡・美祢市（美祢郡）'!E85</f>
        <v>90</v>
      </c>
      <c r="E16" s="13">
        <f>'山口市・阿武郡・美祢市（美祢郡）'!F85</f>
        <v>0</v>
      </c>
      <c r="F16" s="30">
        <f>'山口市・阿武郡・美祢市（美祢郡）'!H85</f>
        <v>1710</v>
      </c>
      <c r="G16" s="13">
        <f>'山口市・阿武郡・美祢市（美祢郡）'!I85</f>
        <v>0</v>
      </c>
      <c r="H16" s="30">
        <f>'山口市・阿武郡・美祢市（美祢郡）'!K85</f>
        <v>1030</v>
      </c>
      <c r="I16" s="13">
        <f>'山口市・阿武郡・美祢市（美祢郡）'!L85</f>
        <v>0</v>
      </c>
      <c r="J16" s="30"/>
      <c r="K16" s="13"/>
      <c r="L16" s="30">
        <f>'山口市・阿武郡・美祢市（美祢郡）'!Q85</f>
        <v>0</v>
      </c>
      <c r="M16" s="13">
        <f>'山口市・阿武郡・美祢市（美祢郡）'!R85</f>
        <v>0</v>
      </c>
      <c r="N16" s="29">
        <f t="shared" si="0"/>
        <v>4770</v>
      </c>
      <c r="O16" s="31">
        <f t="shared" si="1"/>
        <v>0</v>
      </c>
    </row>
    <row r="17" spans="1:15" ht="24" customHeight="1">
      <c r="A17" s="20" t="s">
        <v>156</v>
      </c>
      <c r="B17" s="26">
        <f>'山口市・阿武郡・美祢市（美祢郡）'!B98</f>
        <v>0</v>
      </c>
      <c r="C17" s="14">
        <f>'山口市・阿武郡・美祢市（美祢郡）'!C98</f>
        <v>0</v>
      </c>
      <c r="D17" s="29">
        <f>'山口市・阿武郡・美祢市（美祢郡）'!E98</f>
        <v>0</v>
      </c>
      <c r="E17" s="14">
        <f>'山口市・阿武郡・美祢市（美祢郡）'!F98</f>
        <v>0</v>
      </c>
      <c r="F17" s="29">
        <f>'山口市・阿武郡・美祢市（美祢郡）'!H98</f>
        <v>0</v>
      </c>
      <c r="G17" s="14">
        <f>'山口市・阿武郡・美祢市（美祢郡）'!I98</f>
        <v>0</v>
      </c>
      <c r="H17" s="30">
        <f>'山口市・阿武郡・美祢市（美祢郡）'!K98</f>
        <v>0</v>
      </c>
      <c r="I17" s="13">
        <f>'山口市・阿武郡・美祢市（美祢郡）'!L98</f>
        <v>0</v>
      </c>
      <c r="J17" s="29"/>
      <c r="K17" s="14"/>
      <c r="L17" s="29">
        <f>'山口市・阿武郡・美祢市（美祢郡）'!Q98</f>
        <v>0</v>
      </c>
      <c r="M17" s="14">
        <f>'山口市・阿武郡・美祢市（美祢郡）'!R98</f>
        <v>0</v>
      </c>
      <c r="N17" s="29">
        <f t="shared" si="0"/>
        <v>0</v>
      </c>
      <c r="O17" s="31">
        <f t="shared" si="1"/>
        <v>0</v>
      </c>
    </row>
    <row r="18" spans="1:15" ht="24" customHeight="1">
      <c r="A18" s="19" t="s">
        <v>157</v>
      </c>
      <c r="B18" s="27">
        <f>'周南市・下松市・熊毛郡・光市'!B40</f>
        <v>5430</v>
      </c>
      <c r="C18" s="13">
        <f>'周南市・下松市・熊毛郡・光市'!C40</f>
        <v>0</v>
      </c>
      <c r="D18" s="30">
        <f>'周南市・下松市・熊毛郡・光市'!E40</f>
        <v>13420</v>
      </c>
      <c r="E18" s="13">
        <f>'周南市・下松市・熊毛郡・光市'!F40</f>
        <v>0</v>
      </c>
      <c r="F18" s="30">
        <f>'周南市・下松市・熊毛郡・光市'!H40</f>
        <v>11940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30790</v>
      </c>
      <c r="O18" s="31">
        <f>SUM(C18,E18,G18,I18,K18,M18)</f>
        <v>0</v>
      </c>
    </row>
    <row r="19" spans="1:15" ht="24" customHeight="1">
      <c r="A19" s="19" t="s">
        <v>76</v>
      </c>
      <c r="B19" s="27">
        <f>'周南市・下松市・熊毛郡・光市'!B52</f>
        <v>1160</v>
      </c>
      <c r="C19" s="13">
        <f>'周南市・下松市・熊毛郡・光市'!C52</f>
        <v>0</v>
      </c>
      <c r="D19" s="30">
        <f>'周南市・下松市・熊毛郡・光市'!E52</f>
        <v>4580</v>
      </c>
      <c r="E19" s="13">
        <f>'周南市・下松市・熊毛郡・光市'!F52</f>
        <v>0</v>
      </c>
      <c r="F19" s="30">
        <f>'周南市・下松市・熊毛郡・光市'!H52</f>
        <v>5530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11270</v>
      </c>
      <c r="O19" s="31">
        <f>SUM(C19,E19,G19,I19,K19,M19)</f>
        <v>0</v>
      </c>
    </row>
    <row r="20" spans="1:15" ht="24" customHeight="1">
      <c r="A20" s="19" t="s">
        <v>70</v>
      </c>
      <c r="B20" s="27">
        <f>'周南市・下松市・熊毛郡・光市'!B64</f>
        <v>180</v>
      </c>
      <c r="C20" s="13">
        <f>'周南市・下松市・熊毛郡・光市'!C64</f>
        <v>0</v>
      </c>
      <c r="D20" s="30">
        <f>'周南市・下松市・熊毛郡・光市'!E64</f>
        <v>2910</v>
      </c>
      <c r="E20" s="13">
        <f>'周南市・下松市・熊毛郡・光市'!F64</f>
        <v>0</v>
      </c>
      <c r="F20" s="30">
        <f>'周南市・下松市・熊毛郡・光市'!H64</f>
        <v>970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2240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6300</v>
      </c>
      <c r="O20" s="31">
        <f t="shared" si="1"/>
        <v>0</v>
      </c>
    </row>
    <row r="21" spans="1:15" ht="24" customHeight="1">
      <c r="A21" s="19" t="s">
        <v>71</v>
      </c>
      <c r="B21" s="27">
        <f>'周南市・下松市・熊毛郡・光市'!B87</f>
        <v>2970</v>
      </c>
      <c r="C21" s="13">
        <f>'周南市・下松市・熊毛郡・光市'!C87</f>
        <v>0</v>
      </c>
      <c r="D21" s="30">
        <f>'周南市・下松市・熊毛郡・光市'!E87</f>
        <v>3610</v>
      </c>
      <c r="E21" s="13">
        <f>'周南市・下松市・熊毛郡・光市'!F87</f>
        <v>0</v>
      </c>
      <c r="F21" s="30">
        <f>'周南市・下松市・熊毛郡・光市'!H87</f>
        <v>3310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1390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11280</v>
      </c>
      <c r="O21" s="31">
        <f t="shared" si="1"/>
        <v>0</v>
      </c>
    </row>
    <row r="22" spans="1:15" ht="24" customHeight="1">
      <c r="A22" s="19" t="s">
        <v>72</v>
      </c>
      <c r="B22" s="27">
        <f>'柳井市・大島郡・岩国市（玖珂郡）'!B21</f>
        <v>730</v>
      </c>
      <c r="C22" s="13">
        <f>'柳井市・大島郡・岩国市（玖珂郡）'!C21</f>
        <v>0</v>
      </c>
      <c r="D22" s="30">
        <f>'柳井市・大島郡・岩国市（玖珂郡）'!E21</f>
        <v>10</v>
      </c>
      <c r="E22" s="13">
        <f>'柳井市・大島郡・岩国市（玖珂郡）'!F21</f>
        <v>0</v>
      </c>
      <c r="F22" s="30">
        <f>'柳井市・大島郡・岩国市（玖珂郡）'!H21</f>
        <v>2560</v>
      </c>
      <c r="G22" s="13">
        <f>'柳井市・大島郡・岩国市（玖珂郡）'!I21</f>
        <v>0</v>
      </c>
      <c r="H22" s="30"/>
      <c r="I22" s="13"/>
      <c r="J22" s="30">
        <f>'柳井市・大島郡・岩国市（玖珂郡）'!N21</f>
        <v>3980</v>
      </c>
      <c r="K22" s="13">
        <f>'柳井市・大島郡・岩国市（玖珂郡）'!O21</f>
        <v>0</v>
      </c>
      <c r="L22" s="30">
        <f>'柳井市・大島郡・岩国市（玖珂郡）'!Q21</f>
        <v>0</v>
      </c>
      <c r="M22" s="13">
        <f>'柳井市・大島郡・岩国市（玖珂郡）'!R21</f>
        <v>0</v>
      </c>
      <c r="N22" s="29">
        <f t="shared" si="0"/>
        <v>7280</v>
      </c>
      <c r="O22" s="31">
        <f t="shared" si="1"/>
        <v>0</v>
      </c>
    </row>
    <row r="23" spans="1:15" ht="24" customHeight="1">
      <c r="A23" s="62" t="s">
        <v>73</v>
      </c>
      <c r="B23" s="27">
        <f>'柳井市・大島郡・岩国市（玖珂郡）'!B29</f>
        <v>0</v>
      </c>
      <c r="C23" s="13">
        <f>'柳井市・大島郡・岩国市（玖珂郡）'!C29</f>
        <v>0</v>
      </c>
      <c r="D23" s="30">
        <f>'柳井市・大島郡・岩国市（玖珂郡）'!E29</f>
        <v>0</v>
      </c>
      <c r="E23" s="13">
        <f>'柳井市・大島郡・岩国市（玖珂郡）'!F29</f>
        <v>0</v>
      </c>
      <c r="F23" s="30">
        <f>'柳井市・大島郡・岩国市（玖珂郡）'!H29</f>
        <v>0</v>
      </c>
      <c r="G23" s="13">
        <f>'柳井市・大島郡・岩国市（玖珂郡）'!I29</f>
        <v>0</v>
      </c>
      <c r="H23" s="30"/>
      <c r="I23" s="13"/>
      <c r="J23" s="30">
        <f>'柳井市・大島郡・岩国市（玖珂郡）'!N29</f>
        <v>0</v>
      </c>
      <c r="K23" s="13">
        <f>'柳井市・大島郡・岩国市（玖珂郡）'!O29</f>
        <v>0</v>
      </c>
      <c r="L23" s="30">
        <f>'柳井市・大島郡・岩国市（玖珂郡）'!Q29</f>
        <v>0</v>
      </c>
      <c r="M23" s="13">
        <f>'柳井市・大島郡・岩国市（玖珂郡）'!R29</f>
        <v>0</v>
      </c>
      <c r="N23" s="30">
        <f t="shared" si="0"/>
        <v>0</v>
      </c>
      <c r="O23" s="50">
        <f t="shared" si="1"/>
        <v>0</v>
      </c>
    </row>
    <row r="24" spans="1:15" ht="24" customHeight="1">
      <c r="A24" s="19" t="s">
        <v>77</v>
      </c>
      <c r="B24" s="27">
        <f>'柳井市・大島郡・岩国市（玖珂郡）'!B49</f>
        <v>10</v>
      </c>
      <c r="C24" s="13">
        <f>'柳井市・大島郡・岩国市（玖珂郡）'!C49</f>
        <v>0</v>
      </c>
      <c r="D24" s="30">
        <f>'柳井市・大島郡・岩国市（玖珂郡）'!E49</f>
        <v>210</v>
      </c>
      <c r="E24" s="13">
        <f>'柳井市・大島郡・岩国市（玖珂郡）'!F49</f>
        <v>0</v>
      </c>
      <c r="F24" s="30">
        <f>'柳井市・大島郡・岩国市（玖珂郡）'!H49</f>
        <v>110</v>
      </c>
      <c r="G24" s="13">
        <f>'柳井市・大島郡・岩国市（玖珂郡）'!I49</f>
        <v>0</v>
      </c>
      <c r="H24" s="30"/>
      <c r="I24" s="13"/>
      <c r="J24" s="30">
        <f>'柳井市・大島郡・岩国市（玖珂郡）'!Q49</f>
        <v>3320</v>
      </c>
      <c r="K24" s="13">
        <f>'柳井市・大島郡・岩国市（玖珂郡）'!R49</f>
        <v>0</v>
      </c>
      <c r="L24" s="30"/>
      <c r="M24" s="13"/>
      <c r="N24" s="30">
        <f>SUM(B24,D24,F24,H24,J24,L24)</f>
        <v>3650</v>
      </c>
      <c r="O24" s="50">
        <f>SUM(C24,E24,G24,I24,K24,M24)</f>
        <v>0</v>
      </c>
    </row>
    <row r="25" spans="1:15" ht="24" customHeight="1">
      <c r="A25" s="19" t="s">
        <v>74</v>
      </c>
      <c r="B25" s="27">
        <f>'柳井市・大島郡・岩国市（玖珂郡）'!B76</f>
        <v>2470</v>
      </c>
      <c r="C25" s="13">
        <f>'柳井市・大島郡・岩国市（玖珂郡）'!C76</f>
        <v>0</v>
      </c>
      <c r="D25" s="30">
        <f>'柳井市・大島郡・岩国市（玖珂郡）'!E76</f>
        <v>0</v>
      </c>
      <c r="E25" s="13">
        <f>'柳井市・大島郡・岩国市（玖珂郡）'!F76</f>
        <v>0</v>
      </c>
      <c r="F25" s="30">
        <f>'柳井市・大島郡・岩国市（玖珂郡）'!H76</f>
        <v>6470</v>
      </c>
      <c r="G25" s="13">
        <f>'柳井市・大島郡・岩国市（玖珂郡）'!I76</f>
        <v>0</v>
      </c>
      <c r="H25" s="30"/>
      <c r="I25" s="13"/>
      <c r="J25" s="30">
        <f>'柳井市・大島郡・岩国市（玖珂郡）'!N76</f>
        <v>23970</v>
      </c>
      <c r="K25" s="13">
        <f>'柳井市・大島郡・岩国市（玖珂郡）'!O76</f>
        <v>0</v>
      </c>
      <c r="L25" s="30">
        <f>'柳井市・大島郡・岩国市（玖珂郡）'!Q76</f>
        <v>0</v>
      </c>
      <c r="M25" s="13">
        <f>'柳井市・大島郡・岩国市（玖珂郡）'!R76</f>
        <v>0</v>
      </c>
      <c r="N25" s="30">
        <f>SUM(B25,D25,F25,H25,J25,L25)</f>
        <v>32910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>SUM(C28,E28,G28,I28,K28,M28)</f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>SUM(C29,E29,G29,I29,K29,M29)</f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57</v>
      </c>
      <c r="B33" s="28">
        <f aca="true" t="shared" si="2" ref="B33:M33">SUM(B7:B32)</f>
        <v>61430</v>
      </c>
      <c r="C33" s="17">
        <f t="shared" si="2"/>
        <v>0</v>
      </c>
      <c r="D33" s="28">
        <f t="shared" si="2"/>
        <v>79470</v>
      </c>
      <c r="E33" s="17">
        <f t="shared" si="2"/>
        <v>0</v>
      </c>
      <c r="F33" s="28">
        <f t="shared" si="2"/>
        <v>99340</v>
      </c>
      <c r="G33" s="17">
        <f t="shared" si="2"/>
        <v>0</v>
      </c>
      <c r="H33" s="28">
        <f>SUM(H7:H32)</f>
        <v>10270</v>
      </c>
      <c r="I33" s="60">
        <f>SUM(I7:I32)</f>
        <v>0</v>
      </c>
      <c r="J33" s="55">
        <f t="shared" si="2"/>
        <v>34900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285410</v>
      </c>
      <c r="O33" s="61">
        <f>SUM(O7:O12,O14:O32)</f>
        <v>0</v>
      </c>
    </row>
    <row r="34" spans="1:10" s="435" customFormat="1" ht="20.25" customHeight="1">
      <c r="A34" s="434" t="s">
        <v>372</v>
      </c>
      <c r="I34" s="436"/>
      <c r="J34" s="437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（06.04）</oddHeader>
  </headerFooter>
  <ignoredErrors>
    <ignoredError sqref="N12:O1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0" sqref="V3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2024-03-14T01:15:52Z</cp:lastPrinted>
  <dcterms:created xsi:type="dcterms:W3CDTF">1997-07-03T14:59:59Z</dcterms:created>
  <dcterms:modified xsi:type="dcterms:W3CDTF">2024-03-14T01:35:20Z</dcterms:modified>
  <cp:category/>
  <cp:version/>
  <cp:contentType/>
  <cp:contentStatus/>
</cp:coreProperties>
</file>