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000" windowHeight="9795" tabRatio="917" activeTab="0"/>
  </bookViews>
  <sheets>
    <sheet name="下関市・長門市" sheetId="1" r:id="rId1"/>
    <sheet name="宇部市・山陽小野田市・防府市・萩市" sheetId="2" r:id="rId2"/>
    <sheet name="山口市・阿武郡・美祢市・美祢郡" sheetId="3" r:id="rId3"/>
    <sheet name="周南市・下松市・熊毛郡・光市" sheetId="4" r:id="rId4"/>
    <sheet name="柳井市・玖珂郡・大島郡・岩国市" sheetId="5" r:id="rId5"/>
    <sheet name="市郡集計表" sheetId="6" r:id="rId6"/>
  </sheets>
  <definedNames>
    <definedName name="_xlnm.Print_Area" localSheetId="1">'宇部市・山陽小野田市・防府市・萩市'!$A$1:$S$94</definedName>
    <definedName name="_xlnm.Print_Area" localSheetId="0">'下関市・長門市'!$A$1:$S$90</definedName>
    <definedName name="_xlnm.Print_Area" localSheetId="2">'山口市・阿武郡・美祢市・美祢郡'!$A$1:$S$95</definedName>
    <definedName name="_xlnm.Print_Area" localSheetId="3">'周南市・下松市・熊毛郡・光市'!$A$1:$S$87</definedName>
    <definedName name="_xlnm.Print_Area" localSheetId="4">'柳井市・玖珂郡・大島郡・岩国市'!$A$1:$S$82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A82" authorId="0">
      <text>
        <r>
          <rPr>
            <b/>
            <sz val="9"/>
            <rFont val="ＭＳ Ｐゴシック"/>
            <family val="3"/>
          </rPr>
          <t>朝日６０含む</t>
        </r>
        <r>
          <rPr>
            <sz val="9"/>
            <rFont val="ＭＳ Ｐゴシック"/>
            <family val="3"/>
          </rPr>
          <t xml:space="preserve">
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朝日の伊上は　Ｈ２０．３より　専売店へ</t>
        </r>
        <r>
          <rPr>
            <sz val="9"/>
            <rFont val="ＭＳ Ｐゴシック"/>
            <family val="3"/>
          </rPr>
          <t xml:space="preserve">
Ｈ２７．１１より
長門へ統合
Ｈ２８．２．１より復活
</t>
        </r>
      </text>
    </comment>
    <comment ref="A85" authorId="0">
      <text>
        <r>
          <rPr>
            <sz val="9"/>
            <rFont val="ＭＳ Ｐゴシック"/>
            <family val="3"/>
          </rPr>
          <t xml:space="preserve">朝日９０含む
</t>
        </r>
      </text>
    </comment>
    <comment ref="G26" authorId="0">
      <text>
        <r>
          <rPr>
            <b/>
            <sz val="9"/>
            <color indexed="10"/>
            <rFont val="ＭＳ Ｐゴシック"/>
            <family val="3"/>
          </rPr>
          <t>Ｈ１８．１２．１より　
川中販売店から分割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Ｈ２５．１１より、新地を統合　金比羅から店名変更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Ｈ２０．１１より、下関中央を統合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Ｈ２０．１１より、貴船を統合</t>
        </r>
      </text>
    </comment>
    <comment ref="A32" authorId="0">
      <text>
        <r>
          <rPr>
            <sz val="9"/>
            <color indexed="10"/>
            <rFont val="ＭＳ Ｐゴシック"/>
            <family val="3"/>
          </rPr>
          <t>Ｈ２０．１１より、江の浦を統合
Ｈ２３．１１より、本村を統合</t>
        </r>
      </text>
    </comment>
    <comment ref="D82" authorId="0">
      <text>
        <r>
          <rPr>
            <sz val="9"/>
            <color indexed="10"/>
            <rFont val="ＭＳ Ｐゴシック"/>
            <family val="3"/>
          </rPr>
          <t>Ｈ２１．８より、伊上へ２０部譲渡
Ｈ２６．６より
伊上を吸収</t>
        </r>
      </text>
    </comment>
    <comment ref="D33" authorId="0">
      <text>
        <r>
          <rPr>
            <sz val="9"/>
            <color indexed="10"/>
            <rFont val="ＭＳ Ｐゴシック"/>
            <family val="3"/>
          </rPr>
          <t>Ｈ２２．５より、福浦から店名変更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Ｈ２２．５より、福浦より店名変更</t>
        </r>
      </text>
    </comment>
    <comment ref="A37" authorId="0">
      <text>
        <r>
          <rPr>
            <sz val="9"/>
            <color indexed="10"/>
            <rFont val="ＭＳ Ｐゴシック"/>
            <family val="3"/>
          </rPr>
          <t>Ｈ２２．１１より、長府中央を統合</t>
        </r>
      </text>
    </comment>
    <comment ref="D77" authorId="1">
      <text>
        <r>
          <rPr>
            <sz val="9"/>
            <rFont val="ＭＳ Ｐゴシック"/>
            <family val="3"/>
          </rPr>
          <t xml:space="preserve">Ｈ２３．１１より、仙先を統合
</t>
        </r>
      </text>
    </comment>
    <comment ref="J77" authorId="1">
      <text>
        <r>
          <rPr>
            <sz val="9"/>
            <rFont val="ＭＳ Ｐゴシック"/>
            <family val="3"/>
          </rPr>
          <t xml:space="preserve">Ｈ２３．１１より、仙崎を統合
</t>
        </r>
      </text>
    </comment>
    <comment ref="D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J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D24" authorId="1">
      <text>
        <r>
          <rPr>
            <sz val="9"/>
            <rFont val="ＭＳ Ｐゴシック"/>
            <family val="3"/>
          </rPr>
          <t>Ｈ24.8より、山の田を吸収
Ｈ25.9より、皤生の一部を吸収</t>
        </r>
      </text>
    </comment>
    <comment ref="J24" authorId="1">
      <text>
        <r>
          <rPr>
            <sz val="9"/>
            <rFont val="ＭＳ Ｐゴシック"/>
            <family val="3"/>
          </rPr>
          <t>Ｈ24.8より、山の田を吸収
Ｈ25.9より、幡生の一部を吸収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Ｈ２５．１１より、園田から店名変更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83" authorId="0">
      <text>
        <r>
          <rPr>
            <b/>
            <sz val="9"/>
            <rFont val="ＭＳ Ｐゴシック"/>
            <family val="3"/>
          </rPr>
          <t>Ｈ２６．６より
伊上を吸収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2">
      <text>
        <r>
          <rPr>
            <b/>
            <sz val="9"/>
            <rFont val="ＭＳ Ｐゴシック"/>
            <family val="3"/>
          </rPr>
          <t>H27.5より
新地を吸収
Ｒ2.9
下関東部の一部を
吸収</t>
        </r>
      </text>
    </comment>
    <comment ref="J9" authorId="2">
      <text>
        <r>
          <rPr>
            <b/>
            <sz val="9"/>
            <rFont val="ＭＳ Ｐゴシック"/>
            <family val="3"/>
          </rPr>
          <t>H27.5より
新地を吸収
Ｒ2.9
下関東部の一部を
吸収</t>
        </r>
      </text>
    </comment>
    <comment ref="A42" authorId="2">
      <text>
        <r>
          <rPr>
            <b/>
            <sz val="9"/>
            <rFont val="ＭＳ Ｐゴシック"/>
            <family val="3"/>
          </rPr>
          <t>Ｈ２７．１１より
小月を吸収して
清末より店名変更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A83" authorId="3">
      <text>
        <r>
          <rPr>
            <sz val="9"/>
            <rFont val="ＭＳ Ｐゴシック"/>
            <family val="3"/>
          </rPr>
          <t>H28.11
長門へ統合</t>
        </r>
      </text>
    </comment>
    <comment ref="A77" authorId="3">
      <text>
        <r>
          <rPr>
            <sz val="9"/>
            <rFont val="ＭＳ Ｐゴシック"/>
            <family val="3"/>
          </rPr>
          <t>H28.11
人丸を吸収</t>
        </r>
      </text>
    </comment>
    <comment ref="G33" authorId="0">
      <text>
        <r>
          <rPr>
            <b/>
            <sz val="9"/>
            <rFont val="ＭＳ Ｐゴシック"/>
            <family val="3"/>
          </rPr>
          <t>H29.3より
彦島南部を吸収して
西山から店名変更</t>
        </r>
      </text>
    </comment>
    <comment ref="G38" authorId="3">
      <text>
        <r>
          <rPr>
            <b/>
            <sz val="9"/>
            <rFont val="ＭＳ Ｐゴシック"/>
            <family val="3"/>
          </rPr>
          <t>Ｈ28.12より
長府西部と東部に
分割</t>
        </r>
      </text>
    </comment>
    <comment ref="G59" authorId="3">
      <text>
        <r>
          <rPr>
            <sz val="9"/>
            <rFont val="ＭＳ Ｐゴシック"/>
            <family val="3"/>
          </rPr>
          <t>Ｈ30.8～
豊北へ一部移譲
Ｒ2.2
毎日　小串を統合（産経含む　330部）
R2.7～
読売新聞　豊北西へ120枚譲渡
毎日新聞川棚・朝日新聞豊浦の一部を統合</t>
        </r>
      </text>
    </comment>
    <comment ref="G60" authorId="3">
      <text>
        <r>
          <rPr>
            <sz val="9"/>
            <rFont val="ＭＳ Ｐゴシック"/>
            <family val="3"/>
          </rPr>
          <t>Ｈ30.8～
川棚から一部吸収
R2.7～
朝日新聞　豊北へ統合</t>
        </r>
      </text>
    </comment>
    <comment ref="D81" authorId="0">
      <text>
        <r>
          <rPr>
            <b/>
            <sz val="9"/>
            <rFont val="ＭＳ Ｐゴシック"/>
            <family val="3"/>
          </rPr>
          <t>H31.3より
毎日新聞　黄波戸を吸収</t>
        </r>
      </text>
    </comment>
    <comment ref="D39" authorId="0">
      <text>
        <r>
          <rPr>
            <b/>
            <sz val="9"/>
            <rFont val="ＭＳ Ｐゴシック"/>
            <family val="3"/>
          </rPr>
          <t>R1.10長府西部へ統合</t>
        </r>
      </text>
    </comment>
    <comment ref="D37" authorId="0">
      <text>
        <r>
          <rPr>
            <b/>
            <sz val="9"/>
            <rFont val="ＭＳ Ｐゴシック"/>
            <family val="3"/>
          </rPr>
          <t>Ｒ1.10
長府東部を統合</t>
        </r>
      </text>
    </comment>
    <comment ref="J39" authorId="0">
      <text>
        <r>
          <rPr>
            <b/>
            <sz val="9"/>
            <rFont val="ＭＳ Ｐゴシック"/>
            <family val="3"/>
          </rPr>
          <t>R1.10長府西部へ統合</t>
        </r>
      </text>
    </comment>
    <comment ref="J37" authorId="0">
      <text>
        <r>
          <rPr>
            <b/>
            <sz val="9"/>
            <rFont val="ＭＳ Ｐゴシック"/>
            <family val="3"/>
          </rPr>
          <t>Ｒ1.10
長府東部を統合</t>
        </r>
      </text>
    </comment>
    <comment ref="A62" authorId="0">
      <text>
        <r>
          <rPr>
            <b/>
            <sz val="9"/>
            <rFont val="ＭＳ Ｐゴシック"/>
            <family val="3"/>
          </rPr>
          <t>R1.11
朝日新聞　豊北へ（290部）
朝日扱いに変更</t>
        </r>
      </text>
    </comment>
    <comment ref="D61" authorId="0">
      <text>
        <r>
          <rPr>
            <b/>
            <sz val="9"/>
            <rFont val="ＭＳ Ｐゴシック"/>
            <family val="3"/>
          </rPr>
          <t>Ｒ1.11
毎日新聞　滝部を統合（290部）
R2.7～
読売新聞　豊北・豊北西を統合</t>
        </r>
      </text>
    </comment>
    <comment ref="A57" authorId="0">
      <text>
        <r>
          <rPr>
            <b/>
            <sz val="9"/>
            <rFont val="ＭＳ Ｐゴシック"/>
            <family val="3"/>
          </rPr>
          <t>R1.12
朝日　豊田を統合</t>
        </r>
      </text>
    </comment>
    <comment ref="J57" authorId="0">
      <text>
        <r>
          <rPr>
            <b/>
            <sz val="9"/>
            <rFont val="ＭＳ Ｐゴシック"/>
            <family val="3"/>
          </rPr>
          <t>R1.12
毎日扱い</t>
        </r>
      </text>
    </comment>
    <comment ref="A61" authorId="0">
      <text>
        <r>
          <rPr>
            <b/>
            <sz val="9"/>
            <rFont val="ＭＳ Ｐゴシック"/>
            <family val="3"/>
          </rPr>
          <t>R2.2
読売新聞　川棚へ330部（産経含む）
読売扱いに変更</t>
        </r>
      </text>
    </comment>
    <comment ref="D57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G62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D62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D63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D65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A65" authorId="0">
      <text>
        <r>
          <rPr>
            <b/>
            <sz val="9"/>
            <rFont val="ＭＳ Ｐゴシック"/>
            <family val="3"/>
          </rPr>
          <t>朝日扱いに変更</t>
        </r>
      </text>
    </comment>
    <comment ref="G56" authorId="0">
      <text>
        <r>
          <rPr>
            <b/>
            <sz val="9"/>
            <rFont val="ＭＳ Ｐゴシック"/>
            <family val="3"/>
          </rPr>
          <t>R2.7～
朝日新聞　菊川へ統合</t>
        </r>
      </text>
    </comment>
    <comment ref="A56" authorId="0">
      <text>
        <r>
          <rPr>
            <b/>
            <sz val="9"/>
            <rFont val="ＭＳ Ｐゴシック"/>
            <family val="3"/>
          </rPr>
          <t>R2.7～
朝日新聞　菊川へ統合</t>
        </r>
      </text>
    </comment>
    <comment ref="G57" authorId="0">
      <text>
        <r>
          <rPr>
            <b/>
            <sz val="9"/>
            <rFont val="ＭＳ Ｐゴシック"/>
            <family val="3"/>
          </rPr>
          <t>R2.7～
毎日新聞　豊田へ統合</t>
        </r>
      </text>
    </comment>
    <comment ref="A60" authorId="0">
      <text>
        <r>
          <rPr>
            <b/>
            <sz val="9"/>
            <rFont val="ＭＳ Ｐゴシック"/>
            <family val="3"/>
          </rPr>
          <t>R2.7～
読売新聞　川棚へ統合</t>
        </r>
      </text>
    </comment>
    <comment ref="D58" authorId="0">
      <text>
        <r>
          <rPr>
            <b/>
            <sz val="9"/>
            <rFont val="ＭＳ Ｐゴシック"/>
            <family val="3"/>
          </rPr>
          <t>R2.7～
読売新聞　川棚・豊北西・豊浦南へ3分割の上、廃店</t>
        </r>
      </text>
    </comment>
    <comment ref="G61" authorId="0">
      <text>
        <r>
          <rPr>
            <b/>
            <sz val="9"/>
            <rFont val="ＭＳ Ｐゴシック"/>
            <family val="3"/>
          </rPr>
          <t>R2.7～
朝日新聞　豊北へ一部（100枚）譲渡
読売　川棚より120部
移譲。
朝日　豊浦・毎日　矢玉を統合</t>
        </r>
      </text>
    </comment>
    <comment ref="G58" authorId="0">
      <text>
        <r>
          <rPr>
            <b/>
            <sz val="9"/>
            <rFont val="ＭＳ Ｐゴシック"/>
            <family val="3"/>
          </rPr>
          <t>Ｒ2.7～
朝日　豊浦より一部
（510部）統合</t>
        </r>
      </text>
    </comment>
    <comment ref="D44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D43" authorId="0">
      <text>
        <r>
          <rPr>
            <b/>
            <sz val="9"/>
            <rFont val="ＭＳ Ｐゴシック"/>
            <family val="3"/>
          </rPr>
          <t>※王司へ統合</t>
        </r>
      </text>
    </comment>
    <comment ref="G42" authorId="0">
      <text>
        <r>
          <rPr>
            <b/>
            <sz val="9"/>
            <rFont val="ＭＳ Ｐゴシック"/>
            <family val="3"/>
          </rPr>
          <t>Ｒ2.7～
朝日新聞　王子へ統合</t>
        </r>
      </text>
    </comment>
    <comment ref="D42" authorId="0">
      <text>
        <r>
          <rPr>
            <b/>
            <sz val="9"/>
            <rFont val="ＭＳ Ｐゴシック"/>
            <family val="3"/>
          </rPr>
          <t>Ｒ2.4～
読売新聞　小月を統合</t>
        </r>
      </text>
    </comment>
    <comment ref="J58" authorId="0">
      <text>
        <r>
          <rPr>
            <b/>
            <sz val="9"/>
            <rFont val="ＭＳ Ｐゴシック"/>
            <family val="3"/>
          </rPr>
          <t>Ｒ2.7～
川棚（Ｙ）・豊北西（Y）・豊浦南（Ｙ）へ分割</t>
        </r>
      </text>
    </comment>
    <comment ref="J63" authorId="0">
      <text>
        <r>
          <rPr>
            <b/>
            <sz val="9"/>
            <rFont val="ＭＳ Ｐゴシック"/>
            <family val="3"/>
          </rPr>
          <t>Ｒ2.7～
川棚（Ｙ）・豊北西（Y）・豊浦南（Ｙ）へ分割</t>
        </r>
      </text>
    </comment>
    <comment ref="J59" authorId="0">
      <text>
        <r>
          <rPr>
            <b/>
            <sz val="9"/>
            <rFont val="ＭＳ Ｐゴシック"/>
            <family val="3"/>
          </rPr>
          <t>Ｒ2.7～
新店　</t>
        </r>
      </text>
    </comment>
    <comment ref="J60" authorId="0">
      <text>
        <r>
          <rPr>
            <b/>
            <sz val="9"/>
            <rFont val="ＭＳ Ｐゴシック"/>
            <family val="3"/>
          </rPr>
          <t>Ｒ2.7～
新店　</t>
        </r>
      </text>
    </comment>
    <comment ref="J61" authorId="0">
      <text>
        <r>
          <rPr>
            <b/>
            <sz val="9"/>
            <rFont val="ＭＳ Ｐゴシック"/>
            <family val="3"/>
          </rPr>
          <t>Ｒ2.7～
新店　</t>
        </r>
      </text>
    </comment>
    <comment ref="A78" authorId="0">
      <text>
        <r>
          <rPr>
            <b/>
            <sz val="9"/>
            <rFont val="ＭＳ Ｐゴシック"/>
            <family val="3"/>
          </rPr>
          <t>Ｒ2.7～
読売新聞　仙崎を統合</t>
        </r>
      </text>
    </comment>
    <comment ref="G78" authorId="0">
      <text>
        <r>
          <rPr>
            <b/>
            <sz val="9"/>
            <rFont val="ＭＳ Ｐゴシック"/>
            <family val="3"/>
          </rPr>
          <t>Ｒ2.7～
毎日新聞へ統合</t>
        </r>
      </text>
    </comment>
    <comment ref="A15" authorId="2">
      <text>
        <r>
          <rPr>
            <b/>
            <sz val="9"/>
            <rFont val="ＭＳ Ｐゴシック"/>
            <family val="3"/>
          </rPr>
          <t>Ｈ２８．５より
山の田西を吸収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1">
      <text>
        <r>
          <rPr>
            <sz val="9"/>
            <rFont val="ＭＳ Ｐゴシック"/>
            <family val="3"/>
          </rPr>
          <t>Ｈ25.9より、下関東部の一部吸収して、幡生へ一部譲渡
Ｈ27.7.22より
後田から店名変更
R2.9～
下関西部と新椋野へ
分割</t>
        </r>
      </text>
    </comment>
    <comment ref="D11" authorId="1">
      <text>
        <r>
          <rPr>
            <sz val="9"/>
            <rFont val="ＭＳ Ｐゴシック"/>
            <family val="3"/>
          </rPr>
          <t xml:space="preserve">Ｈ25.9より、後田の一部を吸収して、綾羅木へ一部譲渡
Ｈ27.7.22より
幡生から店名変更
</t>
        </r>
        <r>
          <rPr>
            <b/>
            <sz val="9"/>
            <rFont val="ＭＳ Ｐゴシック"/>
            <family val="3"/>
          </rPr>
          <t>Ｒ2.9
下関東部の一部を
吸収</t>
        </r>
      </text>
    </comment>
    <comment ref="D12" authorId="1">
      <text>
        <r>
          <rPr>
            <sz val="9"/>
            <rFont val="ＭＳ Ｐゴシック"/>
            <family val="3"/>
          </rPr>
          <t>Ｈ２４．５より、一の宮を吸収
Ｒ2.7～
読売新聞　新下関を統合</t>
        </r>
      </text>
    </comment>
    <comment ref="G9" authorId="2">
      <text>
        <r>
          <rPr>
            <sz val="9"/>
            <rFont val="ＭＳ Ｐゴシック"/>
            <family val="3"/>
          </rPr>
          <t xml:space="preserve">Ｈ28.3.1より
向山を吸収
</t>
        </r>
      </text>
    </comment>
    <comment ref="G12" authorId="2">
      <text>
        <r>
          <rPr>
            <sz val="9"/>
            <rFont val="ＭＳ Ｐゴシック"/>
            <family val="3"/>
          </rPr>
          <t>H27・5より
後田を吸収
Ｈ２８．３.１５より
川中南部を吸収</t>
        </r>
      </text>
    </comment>
    <comment ref="G13" authorId="2">
      <text>
        <r>
          <rPr>
            <sz val="9"/>
            <rFont val="ＭＳ Ｐゴシック"/>
            <family val="3"/>
          </rPr>
          <t xml:space="preserve">Ｈ28.3.1より
山の田・山の田西を吸収
</t>
        </r>
      </text>
    </comment>
    <comment ref="G14" authorId="0">
      <text>
        <r>
          <rPr>
            <b/>
            <sz val="9"/>
            <rFont val="ＭＳ Ｐゴシック"/>
            <family val="3"/>
          </rPr>
          <t>R2.7～
朝日　新下関へ</t>
        </r>
      </text>
    </comment>
    <comment ref="G16" authorId="0">
      <text>
        <r>
          <rPr>
            <b/>
            <sz val="9"/>
            <rFont val="ＭＳ Ｐゴシック"/>
            <family val="3"/>
          </rPr>
          <t>R2.7～　朝日新聞
菊川へ統合</t>
        </r>
      </text>
    </comment>
    <comment ref="J10" authorId="1">
      <text>
        <r>
          <rPr>
            <sz val="9"/>
            <rFont val="ＭＳ Ｐゴシック"/>
            <family val="3"/>
          </rPr>
          <t>Ｈ25.9より、下関東部を吸収して、幡生へ一部譲渡
Ｈ27.7.22より
後田から店名変更
R2.9～
下関西部と新椋野へ
分割</t>
        </r>
      </text>
    </comment>
    <comment ref="J11" authorId="1">
      <text>
        <r>
          <rPr>
            <sz val="9"/>
            <rFont val="ＭＳ Ｐゴシック"/>
            <family val="3"/>
          </rPr>
          <t xml:space="preserve">Ｈ25.9より、後田の一部を吸収して、綾羅木へ一部譲渡
Ｈ27.7.22より
幡生から店名変更
</t>
        </r>
        <r>
          <rPr>
            <b/>
            <sz val="9"/>
            <rFont val="ＭＳ Ｐゴシック"/>
            <family val="3"/>
          </rPr>
          <t>Ｒ2.9
下関東部の一部を
吸収</t>
        </r>
      </text>
    </comment>
    <comment ref="J12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A43" authorId="0">
      <text>
        <r>
          <rPr>
            <sz val="9"/>
            <color indexed="14"/>
            <rFont val="ＭＳ Ｐゴシック"/>
            <family val="3"/>
          </rPr>
          <t>厚狭東部・厚狭渡場・
厚狭西部を統合し
厚狭に店名変更</t>
        </r>
        <r>
          <rPr>
            <sz val="9"/>
            <rFont val="ＭＳ Ｐゴシック"/>
            <family val="3"/>
          </rPr>
          <t xml:space="preserve">
Ｈ24.6より、一部を埴生
へ譲渡
Ｒ1.10
朝日　厚狭へ</t>
        </r>
      </text>
    </comment>
    <comment ref="A9" authorId="1">
      <text>
        <r>
          <rPr>
            <sz val="9"/>
            <rFont val="ＭＳ Ｐゴシック"/>
            <family val="3"/>
          </rPr>
          <t>床波販売店含む
H27.5より
岐波床波から店名変更</t>
        </r>
      </text>
    </comment>
    <comment ref="A13" authorId="0">
      <text>
        <r>
          <rPr>
            <sz val="9"/>
            <color indexed="14"/>
            <rFont val="ＭＳ Ｐゴシック"/>
            <family val="3"/>
          </rPr>
          <t>宇部西を吸収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1">
      <text>
        <r>
          <rPr>
            <sz val="9"/>
            <color indexed="14"/>
            <rFont val="ＭＳ Ｐゴシック"/>
            <family val="3"/>
          </rPr>
          <t>H18年5月1日より
沼を吸収</t>
        </r>
      </text>
    </comment>
    <comment ref="G13" authorId="1">
      <text>
        <r>
          <rPr>
            <sz val="9"/>
            <color indexed="10"/>
            <rFont val="ＭＳ Ｐゴシック"/>
            <family val="3"/>
          </rPr>
          <t>Ｈ１９．２．１より　宇部南部を吸収</t>
        </r>
        <r>
          <rPr>
            <sz val="9"/>
            <rFont val="ＭＳ Ｐゴシック"/>
            <family val="3"/>
          </rPr>
          <t xml:space="preserve">
H２６．５より
開の一部を吸収</t>
        </r>
      </text>
    </comment>
    <comment ref="A17" authorId="1">
      <text>
        <r>
          <rPr>
            <sz val="9"/>
            <color indexed="10"/>
            <rFont val="ＭＳ Ｐゴシック"/>
            <family val="3"/>
          </rPr>
          <t>Ｈ２０．５より　宇部駅前から分割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1">
      <text>
        <r>
          <rPr>
            <sz val="9"/>
            <rFont val="ＭＳ Ｐゴシック"/>
            <family val="3"/>
          </rPr>
          <t xml:space="preserve">Ｈ１９．５より　厚東を吸収
</t>
        </r>
        <r>
          <rPr>
            <sz val="9"/>
            <color indexed="10"/>
            <rFont val="ＭＳ Ｐゴシック"/>
            <family val="3"/>
          </rPr>
          <t>Ｈ２０．５より　一部を厚東へ移譲
Ｈ２０．６より　一部を厚南へ移譲</t>
        </r>
      </text>
    </comment>
    <comment ref="A14" authorId="1">
      <text>
        <r>
          <rPr>
            <sz val="9"/>
            <color indexed="10"/>
            <rFont val="ＭＳ Ｐゴシック"/>
            <family val="3"/>
          </rPr>
          <t>Ｈ２０．６より　一部厚南へ移譲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1">
      <text>
        <r>
          <rPr>
            <sz val="9"/>
            <color indexed="10"/>
            <rFont val="ＭＳ Ｐゴシック"/>
            <family val="3"/>
          </rPr>
          <t>Ｈ２０．６より　新店　　　小羽山と宇部駅前から一部を吸収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75" authorId="1">
      <text>
        <r>
          <rPr>
            <sz val="9"/>
            <color indexed="10"/>
            <rFont val="ＭＳ Ｐゴシック"/>
            <family val="3"/>
          </rPr>
          <t>Ｈ２０．７より、西日本の萩６０枚含む
Ｈ24.6より、萩松本の一部を吸収</t>
        </r>
      </text>
    </comment>
    <comment ref="A74" authorId="1">
      <text>
        <r>
          <rPr>
            <sz val="9"/>
            <color indexed="10"/>
            <rFont val="ＭＳ Ｐゴシック"/>
            <family val="3"/>
          </rPr>
          <t>Ｈ２０．７より、西日本の萩1８０枚含む</t>
        </r>
        <r>
          <rPr>
            <sz val="9"/>
            <rFont val="ＭＳ Ｐゴシック"/>
            <family val="3"/>
          </rPr>
          <t xml:space="preserve">
Ｈ24.6より、萩松本の一部を吸収</t>
        </r>
      </text>
    </comment>
    <comment ref="G63" authorId="0">
      <text>
        <r>
          <rPr>
            <sz val="9"/>
            <color indexed="14"/>
            <rFont val="ＭＳ Ｐゴシック"/>
            <family val="3"/>
          </rPr>
          <t xml:space="preserve">
4/12/7　付
右田へ４３０部移動</t>
        </r>
      </text>
    </comment>
    <comment ref="D56" authorId="1">
      <text>
        <r>
          <rPr>
            <sz val="9"/>
            <color indexed="14"/>
            <rFont val="ＭＳ Ｐゴシック"/>
            <family val="3"/>
          </rPr>
          <t>Ｈ17年9月6日より
奈美販売店を吸収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sz val="9"/>
            <color indexed="8"/>
            <rFont val="ＭＳ Ｐゴシック"/>
            <family val="3"/>
          </rPr>
          <t>Ｈ17．５月
三田尻西より店名変更
Ｈ18年4月1日より
中ノ関を吸収
Ｈ18年6月1日より
西ノ浦を吸収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Ｈ２２．２より、中国新聞460枚含む</t>
        </r>
        <r>
          <rPr>
            <sz val="9"/>
            <color indexed="10"/>
            <rFont val="ＭＳ Ｐゴシック"/>
            <family val="3"/>
          </rPr>
          <t xml:space="preserve">
Ｈ２３．１２より、西の浦を吸収</t>
        </r>
      </text>
    </comment>
    <comment ref="A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54" authorId="1">
      <text>
        <r>
          <rPr>
            <sz val="9"/>
            <color indexed="10"/>
            <rFont val="ＭＳ Ｐゴシック"/>
            <family val="3"/>
          </rPr>
          <t>Ｈ２２．２より、中国新聞
470枚含む
Ｈ２６.２より　防府駅北吸収</t>
        </r>
      </text>
    </comment>
    <comment ref="D58" authorId="1">
      <text>
        <r>
          <rPr>
            <sz val="9"/>
            <color indexed="10"/>
            <rFont val="ＭＳ Ｐゴシック"/>
            <family val="3"/>
          </rPr>
          <t>Ｈ２２．２より、中国新聞
370枚含む
Ｈ25.12.6　一部駅北へ譲渡</t>
        </r>
      </text>
    </comment>
    <comment ref="D57" authorId="1">
      <text>
        <r>
          <rPr>
            <sz val="9"/>
            <rFont val="ＭＳ Ｐゴシック"/>
            <family val="3"/>
          </rPr>
          <t>Ｈ２２．２より、中国新聞
300枚含む</t>
        </r>
        <r>
          <rPr>
            <sz val="9"/>
            <color indexed="10"/>
            <rFont val="ＭＳ Ｐゴシック"/>
            <family val="3"/>
          </rPr>
          <t xml:space="preserve">
Ｈ２３．６より、富海を吸収
R2.10
一部毎日・産経取り扱い開始（毎日新聞　牟礼・富海から移譲）</t>
        </r>
      </text>
    </comment>
    <comment ref="J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9" authorId="1">
      <text>
        <r>
          <rPr>
            <sz val="9"/>
            <color indexed="10"/>
            <rFont val="ＭＳ Ｐゴシック"/>
            <family val="3"/>
          </rPr>
          <t>Ｈ22.8より、東岐波から店名変更</t>
        </r>
      </text>
    </comment>
    <comment ref="A37" authorId="2">
      <text>
        <r>
          <rPr>
            <sz val="9"/>
            <rFont val="ＭＳ Ｐゴシック"/>
            <family val="3"/>
          </rPr>
          <t>Ｈ２３．９より、小野田中央を吸収して、小野田南部から店名変更
H27.5より
小野田から店名変更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Ｈ２４．３より、宇部南部を吸収</t>
        </r>
      </text>
    </comment>
    <comment ref="D15" authorId="1">
      <text>
        <r>
          <rPr>
            <sz val="9"/>
            <rFont val="ＭＳ Ｐゴシック"/>
            <family val="3"/>
          </rPr>
          <t xml:space="preserve">Ｈ１９．２より　妻崎を吸収して、厚南中野から厚南へ店名変更
</t>
        </r>
        <r>
          <rPr>
            <sz val="9"/>
            <color indexed="10"/>
            <rFont val="ＭＳ Ｐゴシック"/>
            <family val="3"/>
          </rPr>
          <t>Ｈ２３．２より、宇部駅前と厚南を統合して店名厚南</t>
        </r>
      </text>
    </comment>
    <comment ref="D14" authorId="1">
      <text>
        <r>
          <rPr>
            <sz val="9"/>
            <color indexed="10"/>
            <rFont val="ＭＳ Ｐゴシック"/>
            <family val="3"/>
          </rPr>
          <t>Ｈ２３．２より、宇部中央・小羽山・藤山を統合して
宇部中央から店名変更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43" authorId="2">
      <text>
        <r>
          <rPr>
            <sz val="9"/>
            <rFont val="ＭＳ Ｐゴシック"/>
            <family val="3"/>
          </rPr>
          <t>Ｈ24.4より、厚狭渡場と埴生を吸収
Ｒ1.8.1～
毎日新聞　厚狭より日経新聞30部　移譲
Ｒ1.10
毎日　厚狭を統合</t>
        </r>
      </text>
    </comment>
    <comment ref="D37" authorId="2">
      <text>
        <r>
          <rPr>
            <sz val="9"/>
            <rFont val="ＭＳ Ｐゴシック"/>
            <family val="3"/>
          </rPr>
          <t>Ｈ２４．４より、竜王を吸収</t>
        </r>
      </text>
    </comment>
    <comment ref="A44" authorId="2">
      <text>
        <r>
          <rPr>
            <sz val="9"/>
            <rFont val="ＭＳ Ｐゴシック"/>
            <family val="3"/>
          </rPr>
          <t>Ｈ24.6より、厚狭の一部を吸収
Ｒ1.9.1～
日経30部は朝日新聞　厚狭へ。
毎日・産経新聞320部は読売新聞へ。</t>
        </r>
      </text>
    </comment>
    <comment ref="G56" authorId="2">
      <text>
        <r>
          <rPr>
            <sz val="9"/>
            <rFont val="ＭＳ Ｐゴシック"/>
            <family val="3"/>
          </rPr>
          <t>Ｈ24.6より、中ノ関の一部を吸収
Ｈ26.4より
防府南部の一部を吸収</t>
        </r>
      </text>
    </comment>
    <comment ref="D59" authorId="1">
      <text>
        <r>
          <rPr>
            <sz val="9"/>
            <rFont val="ＭＳ Ｐゴシック"/>
            <family val="3"/>
          </rPr>
          <t>Ｈ２２．２より、中国新聞
210枚含む</t>
        </r>
        <r>
          <rPr>
            <sz val="9"/>
            <color indexed="10"/>
            <rFont val="ＭＳ Ｐゴシック"/>
            <family val="3"/>
          </rPr>
          <t xml:space="preserve">
Ｈ２３．１２より防府南部の一部を吸収</t>
        </r>
      </text>
    </comment>
    <comment ref="G60" authorId="0">
      <text>
        <r>
          <rPr>
            <sz val="9"/>
            <color indexed="14"/>
            <rFont val="ＭＳ Ｐゴシック"/>
            <family val="3"/>
          </rPr>
          <t xml:space="preserve">4/12/7　付
店名変更と430部を
大道・玉祖から譲渡
</t>
        </r>
      </text>
    </comment>
    <comment ref="G59" authorId="2">
      <text>
        <r>
          <rPr>
            <sz val="9"/>
            <rFont val="ＭＳ Ｐゴシック"/>
            <family val="3"/>
          </rPr>
          <t>Ｈ24.6より、一部を防府南部と三田尻・田島へ譲渡
Ｈ26.4より
防府南部の一部を吸収</t>
        </r>
      </text>
    </comment>
    <comment ref="G61" authorId="2">
      <text>
        <r>
          <rPr>
            <sz val="9"/>
            <rFont val="ＭＳ Ｐゴシック"/>
            <family val="3"/>
          </rPr>
          <t>Ｈ24.6より、中ノ関の一部を吸収</t>
        </r>
      </text>
    </comment>
    <comment ref="G57" authorId="1">
      <text>
        <r>
          <rPr>
            <b/>
            <sz val="9"/>
            <rFont val="ＭＳ Ｐゴシック"/>
            <family val="3"/>
          </rPr>
          <t>Ｈ26.4より
防府南部の一部を吸収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1">
      <text>
        <r>
          <rPr>
            <b/>
            <sz val="9"/>
            <rFont val="ＭＳ Ｐゴシック"/>
            <family val="3"/>
          </rPr>
          <t>H２６．５より
開の一部を吸収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8" authorId="1">
      <text>
        <r>
          <rPr>
            <b/>
            <sz val="9"/>
            <rFont val="ＭＳ Ｐゴシック"/>
            <family val="3"/>
          </rPr>
          <t>Ｈ２７．４より
富海を吸収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3">
      <text>
        <r>
          <rPr>
            <b/>
            <sz val="9"/>
            <rFont val="ＭＳ Ｐゴシック"/>
            <family val="3"/>
          </rPr>
          <t xml:space="preserve">H２８．４.１より
則貞より店名変更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A92" authorId="4">
      <text>
        <r>
          <rPr>
            <sz val="9"/>
            <rFont val="ＭＳ Ｐゴシック"/>
            <family val="3"/>
          </rPr>
          <t>Ｈ29.11～廃店
朝日新聞　 萩へ</t>
        </r>
      </text>
    </comment>
    <comment ref="J74" authorId="4">
      <text>
        <r>
          <rPr>
            <sz val="9"/>
            <rFont val="ＭＳ Ｐゴシック"/>
            <family val="3"/>
          </rPr>
          <t>Ｈ29.11～
川上を統合</t>
        </r>
      </text>
    </comment>
    <comment ref="J92" authorId="4">
      <text>
        <r>
          <rPr>
            <sz val="9"/>
            <rFont val="ＭＳ Ｐゴシック"/>
            <family val="3"/>
          </rPr>
          <t>Ｈ29.11～廃店
　 萩(A）へ</t>
        </r>
      </text>
    </comment>
    <comment ref="G44" authorId="1">
      <text>
        <r>
          <rPr>
            <b/>
            <sz val="9"/>
            <rFont val="ＭＳ Ｐゴシック"/>
            <family val="3"/>
          </rPr>
          <t>Ｒ1.9.1～
毎日新聞　厚狭より
毎日新聞・産経新聞320部を移譲</t>
        </r>
        <r>
          <rPr>
            <sz val="9"/>
            <rFont val="ＭＳ Ｐゴシック"/>
            <family val="3"/>
          </rPr>
          <t xml:space="preserve">
</t>
        </r>
      </text>
    </comment>
    <comment ref="G79" authorId="1">
      <text>
        <r>
          <rPr>
            <b/>
            <sz val="9"/>
            <rFont val="ＭＳ Ｐゴシック"/>
            <family val="3"/>
          </rPr>
          <t>Ｒ1.11Ｒ1.11
毎日新聞　大井へ120部移行</t>
        </r>
      </text>
    </comment>
    <comment ref="A79" authorId="1">
      <text>
        <r>
          <rPr>
            <b/>
            <sz val="9"/>
            <rFont val="ＭＳ Ｐゴシック"/>
            <family val="3"/>
          </rPr>
          <t>Ｒ1.11
読売新聞　大井を移行（120部）</t>
        </r>
      </text>
    </comment>
    <comment ref="A61" authorId="1">
      <text>
        <r>
          <rPr>
            <b/>
            <sz val="9"/>
            <rFont val="ＭＳ Ｐゴシック"/>
            <family val="3"/>
          </rPr>
          <t>Ｒ2.2
日経40部を朝日新聞
大道販売店へ変更</t>
        </r>
      </text>
    </comment>
    <comment ref="D61" authorId="1">
      <text>
        <r>
          <rPr>
            <b/>
            <sz val="9"/>
            <rFont val="ＭＳ Ｐゴシック"/>
            <family val="3"/>
          </rPr>
          <t>Ｒ2.2
日経新聞40部を毎日新聞　大道販売店より変更</t>
        </r>
      </text>
    </comment>
    <comment ref="G85" authorId="1">
      <text>
        <r>
          <rPr>
            <b/>
            <sz val="9"/>
            <rFont val="ＭＳ Ｐゴシック"/>
            <family val="3"/>
          </rPr>
          <t>Ｒ2.7～
川上を吸収</t>
        </r>
      </text>
    </comment>
    <comment ref="G16" authorId="1">
      <text>
        <r>
          <rPr>
            <b/>
            <sz val="9"/>
            <rFont val="ＭＳ Ｐゴシック"/>
            <family val="3"/>
          </rPr>
          <t>Ｒ2.7～
上宇部西部（新店）へ
統合
R2.8～
上宇部西部より分割
Ｒ3.2～
上宇部西部（新店）へ
統合</t>
        </r>
      </text>
    </comment>
    <comment ref="A55" authorId="1">
      <text>
        <r>
          <rPr>
            <b/>
            <sz val="9"/>
            <rFont val="ＭＳ Ｐゴシック"/>
            <family val="3"/>
          </rPr>
          <t>R2.10
朝日　防府東部へ
毎日新聞・産経新聞を譲渡</t>
        </r>
      </text>
    </comment>
    <comment ref="G14" authorId="1">
      <text>
        <r>
          <rPr>
            <b/>
            <sz val="9"/>
            <rFont val="ＭＳ Ｐゴシック"/>
            <family val="3"/>
          </rPr>
          <t>Ｒ2.7～
宇部西部・上宇部を統合して新店扱い
R2.8～
宇部西部・上宇部へ再度、分割
Ｒ3.2～
宇部西部・上宇部を統合して新店扱い</t>
        </r>
      </text>
    </comment>
    <comment ref="G21" authorId="1">
      <text>
        <r>
          <rPr>
            <b/>
            <sz val="9"/>
            <rFont val="ＭＳ Ｐゴシック"/>
            <family val="3"/>
          </rPr>
          <t>Ｒ2.7～
上宇部西部（新店）へ
統合
R2.8～
上宇部西部より分割
Ｒ3.2～
上宇部西部（新店）へ
統合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株式会社　毎日メディアサービス</author>
    <author>佐藤</author>
  </authors>
  <commentList>
    <comment ref="A79" authorId="0">
      <text>
        <r>
          <rPr>
            <sz val="9"/>
            <color indexed="10"/>
            <rFont val="ＭＳ Ｐゴシック"/>
            <family val="3"/>
          </rPr>
          <t>Ｈ１９．１１より、於福から店名変更</t>
        </r>
        <r>
          <rPr>
            <sz val="9"/>
            <rFont val="ＭＳ Ｐゴシック"/>
            <family val="3"/>
          </rPr>
          <t xml:space="preserve">
Ｒ2.6～
西分・重安・伊佐・堅田（毎日新聞）を統合、朝日　美祢より於福・重安エリアを統合
R2.6.10～
読売新聞　美祢へ120部エリア移動</t>
        </r>
      </text>
    </comment>
    <comment ref="A88" authorId="0">
      <text>
        <r>
          <rPr>
            <sz val="9"/>
            <color indexed="10"/>
            <rFont val="ＭＳ Ｐゴシック"/>
            <family val="3"/>
          </rPr>
          <t>Ｈ１９．１１より
日経３０枚含む</t>
        </r>
      </text>
    </comment>
    <comment ref="A89" authorId="0">
      <text>
        <r>
          <rPr>
            <sz val="9"/>
            <color indexed="10"/>
            <rFont val="ＭＳ Ｐゴシック"/>
            <family val="3"/>
          </rPr>
          <t>Ｈ１９．１１より
日経２０枚含む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A91" authorId="0">
      <text>
        <r>
          <rPr>
            <sz val="9"/>
            <color indexed="10"/>
            <rFont val="ＭＳ Ｐゴシック"/>
            <family val="3"/>
          </rPr>
          <t>Ｈ１９．１１より
日経５枚含む</t>
        </r>
      </text>
    </comment>
    <comment ref="A92" authorId="0">
      <text>
        <r>
          <rPr>
            <sz val="9"/>
            <color indexed="10"/>
            <rFont val="ＭＳ Ｐゴシック"/>
            <family val="3"/>
          </rPr>
          <t>Ｈ１９．１１より
日経２５枚含む</t>
        </r>
      </text>
    </comment>
    <comment ref="A93" authorId="0">
      <text>
        <r>
          <rPr>
            <sz val="9"/>
            <color indexed="10"/>
            <rFont val="ＭＳ Ｐゴシック"/>
            <family val="3"/>
          </rPr>
          <t>Ｈ１９．１１より
日経１０枚含む</t>
        </r>
        <r>
          <rPr>
            <sz val="9"/>
            <rFont val="ＭＳ Ｐゴシック"/>
            <family val="3"/>
          </rPr>
          <t xml:space="preserve">
Ｈ200901より
合売朝日が専売となる
Ｈ２６．５より
真名を吸収</t>
        </r>
      </text>
    </comment>
    <comment ref="D88" authorId="0">
      <text>
        <r>
          <rPr>
            <sz val="9"/>
            <color indexed="10"/>
            <rFont val="ＭＳ Ｐゴシック"/>
            <family val="3"/>
          </rPr>
          <t>Ｈ20.09.01より
合売から専売扱い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0">
      <text>
        <r>
          <rPr>
            <sz val="9"/>
            <color indexed="10"/>
            <rFont val="ＭＳ Ｐゴシック"/>
            <family val="3"/>
          </rPr>
          <t>Ｈ１９．５より嘉川と二島名田島を吸収</t>
        </r>
      </text>
    </comment>
    <comment ref="D44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Ｈ２７．６より　嘉川を吸収
Ｈ２９．１１～
小郡東部にエリアの一部を移行して、小郡西部から店名変更
</t>
        </r>
      </text>
    </comment>
    <comment ref="A44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Ｈ２３．１１より、嘉川を統合
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>Ｈ２０．１１より、小郡から店名変更
R1.11
朝日新聞　新山口へ移行（270部）</t>
        </r>
        <r>
          <rPr>
            <sz val="9"/>
            <rFont val="ＭＳ Ｐゴシック"/>
            <family val="3"/>
          </rPr>
          <t xml:space="preserve">
</t>
        </r>
      </text>
    </comment>
    <comment ref="G43" authorId="0">
      <text>
        <r>
          <rPr>
            <sz val="9"/>
            <color indexed="10"/>
            <rFont val="ＭＳ Ｐゴシック"/>
            <family val="3"/>
          </rPr>
          <t>Ｈ１９．５より陶と鋳銭司を吸収</t>
        </r>
      </text>
    </comment>
    <comment ref="D43" authorId="0">
      <text>
        <r>
          <rPr>
            <sz val="9"/>
            <color indexed="10"/>
            <rFont val="ＭＳ Ｐゴシック"/>
            <family val="3"/>
          </rPr>
          <t>Ｈ１９．５より陶を吸収</t>
        </r>
        <r>
          <rPr>
            <sz val="9"/>
            <rFont val="ＭＳ Ｐゴシック"/>
            <family val="3"/>
          </rPr>
          <t xml:space="preserve">
Ｈ２３．１２．１０より、鋳銭司を吸収
Ｈ２９．１１～
小郡西部のエリアを一部吸収して
小郡東部から店名変更
Ｒ1.11
中国新聞　新山口を移管
（中国新聞を合売）</t>
        </r>
      </text>
    </comment>
    <comment ref="D31" authorId="0">
      <text>
        <r>
          <rPr>
            <sz val="9"/>
            <color indexed="10"/>
            <rFont val="ＭＳ Ｐゴシック"/>
            <family val="3"/>
          </rPr>
          <t xml:space="preserve">Ｈ１９．５より二島を吸収H２８．４.１より
秋穂東を吸収
</t>
        </r>
      </text>
    </comment>
    <comment ref="A28" authorId="0">
      <text>
        <r>
          <rPr>
            <sz val="9"/>
            <color indexed="10"/>
            <rFont val="ＭＳ Ｐゴシック"/>
            <family val="3"/>
          </rPr>
          <t>Ｈ１９．５より佐山を吸収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1">
      <text>
        <r>
          <rPr>
            <sz val="9"/>
            <color indexed="14"/>
            <rFont val="ＭＳ Ｐゴシック"/>
            <family val="3"/>
          </rPr>
          <t>大歳と吉敷を統合し
吉敷大歳に店名変更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Ｈ２１．１２より、湯田宮野から分割
Ｈ24.6より、大内小鯖の一部を吸収
Ｒ1.8～
中国新聞　50部増</t>
        </r>
      </text>
    </comment>
    <comment ref="G9" authorId="0">
      <text>
        <r>
          <rPr>
            <sz val="9"/>
            <color indexed="10"/>
            <rFont val="ＭＳ Ｐゴシック"/>
            <family val="3"/>
          </rPr>
          <t>Ｈ１９．５より　仁保を吸収
Ｈ２７．２より
山口中央を吸収して
宮野・仁保から店名変更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Ｈ２１．５より、宮野から店名変更</t>
        </r>
        <r>
          <rPr>
            <sz val="9"/>
            <rFont val="ＭＳ Ｐゴシック"/>
            <family val="3"/>
          </rPr>
          <t xml:space="preserve">
Ｈ２３．１１より、湯田宮野から店名変更
Ｈ24.6より、大内小鯖の一部を吸収
Ｈ31.4.6～
日経新聞110部を毎日新聞　東・宮野販売店より移譲
Ｒ1.8～
中国新聞　30部増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Ｈ２０．５より　宮野を吸収
Ｈ２０．１１より、山口東から店名変更
H31.4.6
日経新聞110部を朝日新聞　山口東部へ移管</t>
        </r>
      </text>
    </comment>
    <comment ref="A49" authorId="2">
      <text>
        <r>
          <rPr>
            <sz val="9"/>
            <rFont val="ＭＳ Ｐゴシック"/>
            <family val="3"/>
          </rPr>
          <t>Ｈ２３．５より、嘉年を吸収</t>
        </r>
      </text>
    </comment>
    <comment ref="A20" authorId="0">
      <text>
        <r>
          <rPr>
            <sz val="9"/>
            <color indexed="10"/>
            <rFont val="ＭＳ Ｐゴシック"/>
            <family val="3"/>
          </rPr>
          <t>Ｈ１９．５より陶と鋳銭司を統合して山口南部へ店名変更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17" authorId="2">
      <text>
        <r>
          <rPr>
            <sz val="9"/>
            <rFont val="ＭＳ Ｐゴシック"/>
            <family val="3"/>
          </rPr>
          <t xml:space="preserve">Ｈ24.6より、専売店に
</t>
        </r>
      </text>
    </comment>
    <comment ref="M10" authorId="2">
      <text>
        <r>
          <rPr>
            <sz val="9"/>
            <rFont val="ＭＳ Ｐゴシック"/>
            <family val="3"/>
          </rPr>
          <t>Ｈ24.6より、大内小鯖の一部を吸収
Ｒ1.8.1～
朝日新聞山口中央・大内へ分割統合
＊690部</t>
        </r>
      </text>
    </comment>
    <comment ref="A81" authorId="2">
      <text>
        <r>
          <rPr>
            <sz val="9"/>
            <rFont val="ＭＳ Ｐゴシック"/>
            <family val="3"/>
          </rPr>
          <t>Ｈ２４．８/10より、毎日の堅田を吸収
Ｒ2.6～
美祢北へ（440部）</t>
        </r>
      </text>
    </comment>
    <comment ref="A90" authorId="2">
      <text>
        <r>
          <rPr>
            <sz val="9"/>
            <rFont val="ＭＳ Ｐゴシック"/>
            <family val="3"/>
          </rPr>
          <t>Ｈ２４．8/10より、毎日の堅田を伊佐へ譲渡
朝日・読売のみ
Ｒ2.6～
美祢北へ（60部）</t>
        </r>
      </text>
    </comment>
    <comment ref="D13" authorId="0">
      <text>
        <r>
          <rPr>
            <b/>
            <sz val="9"/>
            <rFont val="ＭＳ Ｐゴシック"/>
            <family val="3"/>
          </rPr>
          <t>H21.4 山口西部から店変更
湯田一部吸収
Ｈ25.9より、湯田東部の一部を吸収
Ｒ1.11
中国新聞　大歳吉敷を移管
（中国新聞を合売）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Ｈ２４．３より、小鯖を吸収
Ｈ24.6より、一部を山口東部と大内中央へ譲渡
Ｈ25.11より中国新聞吸収
Ｒ1.8～
中国新聞　10部増
Ｒ2.8～
毎日新聞　大内南部より一部移譲（270部）</t>
        </r>
      </text>
    </comment>
    <comment ref="D12" authorId="2">
      <text>
        <r>
          <rPr>
            <sz val="9"/>
            <rFont val="ＭＳ Ｐゴシック"/>
            <family val="3"/>
          </rPr>
          <t>Ｈ25.9より、湯田東部を分割して新店
Ｒ1.8～
中国新聞　100部増</t>
        </r>
      </text>
    </comment>
    <comment ref="G15" authorId="1">
      <text>
        <r>
          <rPr>
            <sz val="9"/>
            <color indexed="14"/>
            <rFont val="ＭＳ Ｐゴシック"/>
            <family val="3"/>
          </rPr>
          <t>山口東を吸収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2" authorId="0">
      <text>
        <r>
          <rPr>
            <b/>
            <sz val="9"/>
            <rFont val="ＭＳ Ｐゴシック"/>
            <family val="3"/>
          </rPr>
          <t>Ｈ２７．４より
三谷・篠目を吸収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Ｒ1.8.1～
朝日新聞山口東部・山口中央へ分割統合
＊50部
</t>
        </r>
      </text>
    </comment>
    <comment ref="M11" authorId="0">
      <text>
        <r>
          <rPr>
            <b/>
            <sz val="9"/>
            <rFont val="ＭＳ Ｐゴシック"/>
            <family val="3"/>
          </rPr>
          <t>Ｒ1.8.1～
朝日新聞山口中央・大内中央へ分割統合
＊100部</t>
        </r>
      </text>
    </comment>
    <comment ref="M12" authorId="0">
      <text>
        <r>
          <rPr>
            <b/>
            <sz val="9"/>
            <rFont val="ＭＳ Ｐゴシック"/>
            <family val="3"/>
          </rPr>
          <t>R1.11
朝日新聞　湯田西部へ移行（270部）</t>
        </r>
        <r>
          <rPr>
            <sz val="9"/>
            <rFont val="ＭＳ Ｐゴシック"/>
            <family val="3"/>
          </rPr>
          <t xml:space="preserve">
</t>
        </r>
      </text>
    </comment>
    <comment ref="G64" authorId="0">
      <text>
        <r>
          <rPr>
            <b/>
            <sz val="9"/>
            <rFont val="ＭＳ Ｐゴシック"/>
            <family val="3"/>
          </rPr>
          <t>Ｒ1.11
毎日新聞　奈古へ120部移行</t>
        </r>
      </text>
    </comment>
    <comment ref="A64" authorId="0">
      <text>
        <r>
          <rPr>
            <b/>
            <sz val="9"/>
            <rFont val="ＭＳ Ｐゴシック"/>
            <family val="3"/>
          </rPr>
          <t>Ｒ1.11
読売　奈古120部を移行</t>
        </r>
      </text>
    </comment>
    <comment ref="A75" authorId="0">
      <text>
        <r>
          <rPr>
            <b/>
            <sz val="9"/>
            <rFont val="ＭＳ Ｐゴシック"/>
            <family val="3"/>
          </rPr>
          <t>R1.12.6朝日　豊田前エリアを統合（50部　美祢より）</t>
        </r>
      </text>
    </comment>
    <comment ref="J75" authorId="0">
      <text>
        <r>
          <rPr>
            <b/>
            <sz val="9"/>
            <rFont val="ＭＳ Ｐゴシック"/>
            <family val="3"/>
          </rPr>
          <t>R1.12.6　新店
毎日扱い</t>
        </r>
      </text>
    </comment>
    <comment ref="D78" authorId="0">
      <text>
        <r>
          <rPr>
            <b/>
            <sz val="9"/>
            <rFont val="ＭＳ Ｐゴシック"/>
            <family val="3"/>
          </rPr>
          <t>Ｒ2.6～
於福・重安エリアを毎日新聞　美祢北へ
（180部）
Ｒ2.7～
読売　美祢へ統合</t>
        </r>
      </text>
    </comment>
    <comment ref="A77" authorId="0">
      <text>
        <r>
          <rPr>
            <b/>
            <sz val="9"/>
            <rFont val="ＭＳ Ｐゴシック"/>
            <family val="3"/>
          </rPr>
          <t>Ｒ2.6～
美祢北へ（20部）</t>
        </r>
      </text>
    </comment>
    <comment ref="A78" authorId="0">
      <text>
        <r>
          <rPr>
            <b/>
            <sz val="9"/>
            <rFont val="ＭＳ Ｐゴシック"/>
            <family val="3"/>
          </rPr>
          <t>Ｒ2.6～
美祢北へ（170部）</t>
        </r>
      </text>
    </comment>
    <comment ref="G74" authorId="0">
      <text>
        <r>
          <rPr>
            <b/>
            <sz val="9"/>
            <rFont val="ＭＳ Ｐゴシック"/>
            <family val="3"/>
          </rPr>
          <t>Ｒ2.6～
毎日新聞　美祢を統合（510部）
Ｒ2.6.10～
毎日新聞　美祢北より120部　移譲
Ｒ2.7～
朝日　美祢を統合
R2.10～
毎日　厚保・四郎ヶ原/読売　厚保Aを
統合</t>
        </r>
      </text>
    </comment>
    <comment ref="A80" authorId="0">
      <text>
        <r>
          <rPr>
            <b/>
            <sz val="9"/>
            <rFont val="ＭＳ Ｐゴシック"/>
            <family val="3"/>
          </rPr>
          <t>Ｒ2.6～
読売　美祢へ統合
（510部）</t>
        </r>
      </text>
    </comment>
    <comment ref="J77" authorId="0">
      <text>
        <r>
          <rPr>
            <b/>
            <sz val="9"/>
            <rFont val="ＭＳ Ｐゴシック"/>
            <family val="3"/>
          </rPr>
          <t>Ｒ6.2～
美祢北を分割
扱いセンター変更</t>
        </r>
        <r>
          <rPr>
            <sz val="9"/>
            <rFont val="ＭＳ Ｐゴシック"/>
            <family val="3"/>
          </rPr>
          <t xml:space="preserve">
</t>
        </r>
      </text>
    </comment>
    <comment ref="J78" authorId="0">
      <text>
        <r>
          <rPr>
            <b/>
            <sz val="9"/>
            <rFont val="ＭＳ Ｐゴシック"/>
            <family val="3"/>
          </rPr>
          <t xml:space="preserve">Ｒ6.2～
新店　美祢より分割
（毎日新聞　美祢北と同じエリア）
</t>
        </r>
      </text>
    </comment>
    <comment ref="D74" authorId="0">
      <text>
        <r>
          <rPr>
            <b/>
            <sz val="9"/>
            <rFont val="ＭＳ Ｐゴシック"/>
            <family val="3"/>
          </rPr>
          <t xml:space="preserve">Ｒ2.7～
読売との合販店→読売扱いへ
</t>
        </r>
      </text>
    </comment>
    <comment ref="G75" authorId="0">
      <text>
        <r>
          <rPr>
            <b/>
            <sz val="9"/>
            <rFont val="ＭＳ Ｐゴシック"/>
            <family val="3"/>
          </rPr>
          <t>Ｒ2.7～
新店
朝日新聞を合販
R2.10
美祢へ統合</t>
        </r>
      </text>
    </comment>
    <comment ref="J74" authorId="0">
      <text>
        <r>
          <rPr>
            <b/>
            <sz val="9"/>
            <rFont val="ＭＳ Ｐゴシック"/>
            <family val="3"/>
          </rPr>
          <t>Ｒ2.7～
扱いセンター変更</t>
        </r>
      </text>
    </comment>
    <comment ref="A11" authorId="0">
      <text>
        <r>
          <rPr>
            <b/>
            <sz val="9"/>
            <rFont val="ＭＳ Ｐゴシック"/>
            <family val="3"/>
          </rPr>
          <t>Ｒ2.8～
大内南部より一部移譲（390部）</t>
        </r>
      </text>
    </comment>
    <comment ref="A16" authorId="0">
      <text>
        <r>
          <rPr>
            <b/>
            <sz val="9"/>
            <rFont val="ＭＳ Ｐゴシック"/>
            <family val="3"/>
          </rPr>
          <t>Ｒ2.8～
廃店
毎日新聞　大内（390部）朝日新聞　大内（270部）へ分割</t>
        </r>
      </text>
    </comment>
    <comment ref="A74" authorId="0">
      <text>
        <r>
          <rPr>
            <b/>
            <sz val="9"/>
            <rFont val="ＭＳ Ｐゴシック"/>
            <family val="3"/>
          </rPr>
          <t>R2.10
読売　美祢へ統合</t>
        </r>
      </text>
    </comment>
    <comment ref="A76" authorId="0">
      <text>
        <r>
          <rPr>
            <b/>
            <sz val="9"/>
            <rFont val="ＭＳ Ｐゴシック"/>
            <family val="3"/>
          </rPr>
          <t>R2.10
読売　美祢へ統合</t>
        </r>
      </text>
    </comment>
    <comment ref="G36" authorId="0">
      <text>
        <r>
          <rPr>
            <b/>
            <sz val="9"/>
            <rFont val="ＭＳ Ｐゴシック"/>
            <family val="3"/>
          </rPr>
          <t>Ｒ2.12
毎日新聞　徳地へ統合
⇒再度単独店舗へ</t>
        </r>
      </text>
    </comment>
    <comment ref="D35" authorId="0">
      <text>
        <r>
          <rPr>
            <b/>
            <sz val="9"/>
            <rFont val="ＭＳ Ｐゴシック"/>
            <family val="3"/>
          </rPr>
          <t>Ｒ2.12
毎日新聞　徳地へ統合</t>
        </r>
      </text>
    </comment>
    <comment ref="A36" authorId="0">
      <text>
        <r>
          <rPr>
            <b/>
            <sz val="9"/>
            <rFont val="ＭＳ Ｐゴシック"/>
            <family val="3"/>
          </rPr>
          <t>Ｒ2.12
毎日新聞　徳地へ統合</t>
        </r>
      </text>
    </comment>
    <comment ref="A37" authorId="0">
      <text>
        <r>
          <rPr>
            <b/>
            <sz val="9"/>
            <rFont val="ＭＳ Ｐゴシック"/>
            <family val="3"/>
          </rPr>
          <t>Ｒ2.12
毎日新聞　徳地へ統合</t>
        </r>
      </text>
    </comment>
    <comment ref="A38" authorId="0">
      <text>
        <r>
          <rPr>
            <b/>
            <sz val="9"/>
            <rFont val="ＭＳ Ｐゴシック"/>
            <family val="3"/>
          </rPr>
          <t>Ｒ2.12
毎日新聞　徳地へ統合</t>
        </r>
      </text>
    </comment>
    <comment ref="A40" authorId="0">
      <text>
        <r>
          <rPr>
            <b/>
            <sz val="9"/>
            <rFont val="ＭＳ Ｐゴシック"/>
            <family val="3"/>
          </rPr>
          <t>Ｒ2.12
毎日新聞　島地・八坂・堀　朝日新聞　堀
を統合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M71" authorId="0">
      <text>
        <r>
          <rPr>
            <sz val="9"/>
            <color indexed="14"/>
            <rFont val="ＭＳ Ｐゴシック"/>
            <family val="3"/>
          </rPr>
          <t>4/12/1　付
室積含む</t>
        </r>
      </text>
    </comment>
    <comment ref="G73" authorId="0">
      <text>
        <r>
          <rPr>
            <sz val="9"/>
            <color indexed="14"/>
            <rFont val="ＭＳ Ｐゴシック"/>
            <family val="3"/>
          </rPr>
          <t>4/12/1　付
中国新聞分　光東へ移動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Ｈ２０．１０より　下松東と下松西を統合して店名変更。花岡の一部を吸収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 xml:space="preserve">Ｈ２０．１０より　一部を下松へ譲渡
Ｈ２０．１１より、花岡から店名変更
</t>
        </r>
      </text>
    </comment>
    <comment ref="D24" authorId="1">
      <text>
        <r>
          <rPr>
            <sz val="9"/>
            <rFont val="ＭＳ Ｐゴシック"/>
            <family val="3"/>
          </rPr>
          <t xml:space="preserve">H20.11より、和田を統合
H24.03より、富田東部を吸収
H25.11より、新南陽西を吸収
H28.11より、毎日新聞の和田を吸収
</t>
        </r>
        <r>
          <rPr>
            <b/>
            <sz val="9"/>
            <color indexed="10"/>
            <rFont val="ＭＳ Ｐゴシック"/>
            <family val="3"/>
          </rPr>
          <t>Ｈ30.11～
CG新南陽東から400部、
CG新南陽西から460部吸収</t>
        </r>
      </text>
    </comment>
    <comment ref="D72" authorId="1">
      <text>
        <r>
          <rPr>
            <sz val="9"/>
            <color indexed="10"/>
            <rFont val="ＭＳ Ｐゴシック"/>
            <family val="3"/>
          </rPr>
          <t>Ｈ２１．２より、室積を吸収</t>
        </r>
      </text>
    </comment>
    <comment ref="D9" authorId="1">
      <text>
        <r>
          <rPr>
            <sz val="9"/>
            <rFont val="ＭＳ Ｐゴシック"/>
            <family val="3"/>
          </rPr>
          <t>Ｈ２２．１１より、
徳山中央、徳山西部を統合して、
徳山中央から店名変更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 xml:space="preserve">
Ｈ３０．１１～
CG新南陽東から１５０部吸収</t>
        </r>
      </text>
    </comment>
    <comment ref="D10" authorId="1">
      <text>
        <r>
          <rPr>
            <sz val="9"/>
            <color indexed="10"/>
            <rFont val="ＭＳ Ｐゴシック"/>
            <family val="3"/>
          </rPr>
          <t>Ｈ２２．１１より、周南を統合して、岐山から店名変更
Ｈ２３．６より、一部を富田東部へ譲渡</t>
        </r>
      </text>
    </comment>
    <comment ref="A10" authorId="2">
      <text>
        <r>
          <rPr>
            <sz val="9"/>
            <rFont val="ＭＳ Ｐゴシック"/>
            <family val="3"/>
          </rPr>
          <t>Ｈ２３．１１より、徳山中央から店名変更</t>
        </r>
      </text>
    </comment>
    <comment ref="D11" authorId="2">
      <text>
        <r>
          <rPr>
            <sz val="9"/>
            <rFont val="ＭＳ Ｐゴシック"/>
            <family val="3"/>
          </rPr>
          <t>Ｈ２４．２より、櫛ヶ浜を吸収:
Ｒ1.10
毎日　櫛ヶ浜を統合</t>
        </r>
      </text>
    </comment>
    <comment ref="D47" authorId="2">
      <text>
        <r>
          <rPr>
            <sz val="9"/>
            <rFont val="ＭＳ Ｐゴシック"/>
            <family val="3"/>
          </rPr>
          <t>Ｈ２４．３より、下松西部から店名変更</t>
        </r>
      </text>
    </comment>
    <comment ref="A25" authorId="2">
      <text>
        <r>
          <rPr>
            <sz val="9"/>
            <rFont val="ＭＳ Ｐゴシック"/>
            <family val="3"/>
          </rPr>
          <t>Ｈ２４．５より、福川を吸収して、富田北部から店名変更</t>
        </r>
      </text>
    </comment>
    <comment ref="A48" authorId="2">
      <text>
        <r>
          <rPr>
            <sz val="9"/>
            <rFont val="ＭＳ Ｐゴシック"/>
            <family val="3"/>
          </rPr>
          <t>Ｈ２５．３より、一部を宮前へ譲渡して、花岡から店名変更
Ｒ1.9～
宮前へ（300部）</t>
        </r>
      </text>
    </comment>
    <comment ref="A14" authorId="2">
      <text>
        <r>
          <rPr>
            <sz val="9"/>
            <rFont val="ＭＳ Ｐゴシック"/>
            <family val="3"/>
          </rPr>
          <t>Ｈ２５．３より、宮前へ一部譲渡
H30.8～
日経新聞取扱い廃止のため、
朝日・東周南と読売・花岡（下松市）に振り分け
Ｒ1.10
朝日新聞　東周南へ統合</t>
        </r>
      </text>
    </comment>
    <comment ref="G59" authorId="1">
      <text>
        <r>
          <rPr>
            <sz val="9"/>
            <rFont val="ＭＳ Ｐゴシック"/>
            <family val="3"/>
          </rPr>
          <t>Ｈ25.11より尾国を吸収
H28.11より佐賀を吸収</t>
        </r>
      </text>
    </comment>
    <comment ref="A17" authorId="1">
      <text>
        <r>
          <rPr>
            <b/>
            <sz val="9"/>
            <rFont val="ＭＳ Ｐゴシック"/>
            <family val="3"/>
          </rPr>
          <t>Ｈ２７．４より
須々万から店名変更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3">
      <text>
        <r>
          <rPr>
            <sz val="9"/>
            <rFont val="ＭＳ Ｐゴシック"/>
            <family val="3"/>
          </rPr>
          <t>H28.11より
朝日新聞　新南陽へ統合</t>
        </r>
      </text>
    </comment>
    <comment ref="G60" authorId="3">
      <text>
        <r>
          <rPr>
            <sz val="9"/>
            <rFont val="ＭＳ Ｐゴシック"/>
            <family val="3"/>
          </rPr>
          <t>H28.11より
熊毛平生に統合</t>
        </r>
      </text>
    </comment>
    <comment ref="A58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A59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D58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D59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G50" authorId="3">
      <text>
        <r>
          <rPr>
            <sz val="9"/>
            <rFont val="ＭＳ Ｐゴシック"/>
            <family val="3"/>
          </rPr>
          <t>Ｈ28.12.06～
花岡へ統合</t>
        </r>
      </text>
    </comment>
    <comment ref="G48" authorId="3">
      <text>
        <r>
          <rPr>
            <sz val="9"/>
            <rFont val="ＭＳ Ｐゴシック"/>
            <family val="3"/>
          </rPr>
          <t>Ｈ28.12.06～
米川を吸収</t>
        </r>
      </text>
    </comment>
    <comment ref="A32" authorId="3">
      <text>
        <r>
          <rPr>
            <b/>
            <sz val="9"/>
            <rFont val="ＭＳ Ｐゴシック"/>
            <family val="3"/>
          </rPr>
          <t>H29.6.1～
勝間に統合</t>
        </r>
      </text>
    </comment>
    <comment ref="M24" authorId="3">
      <text>
        <r>
          <rPr>
            <b/>
            <sz val="9"/>
            <color indexed="10"/>
            <rFont val="ＭＳ Ｐゴシック"/>
            <family val="3"/>
          </rPr>
          <t>朝日新聞 徳山へ１５０部・新南陽へ４００部移行</t>
        </r>
      </text>
    </comment>
    <comment ref="M25" authorId="3">
      <text>
        <r>
          <rPr>
            <b/>
            <sz val="9"/>
            <color indexed="10"/>
            <rFont val="ＭＳ Ｐゴシック"/>
            <family val="3"/>
          </rPr>
          <t>朝日新聞 新南陽へ４６０部移行</t>
        </r>
      </text>
    </comment>
    <comment ref="A47" authorId="1">
      <text>
        <r>
          <rPr>
            <b/>
            <sz val="9"/>
            <rFont val="ＭＳ Ｐゴシック"/>
            <family val="3"/>
          </rPr>
          <t xml:space="preserve">R1.9
下松西部を統合
</t>
        </r>
      </text>
    </comment>
    <comment ref="D12" authorId="1">
      <text>
        <r>
          <rPr>
            <b/>
            <sz val="9"/>
            <rFont val="ＭＳ Ｐゴシック"/>
            <family val="3"/>
          </rPr>
          <t>R1.10
鹿野Ｇへ統合
90部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1">
      <text>
        <r>
          <rPr>
            <b/>
            <sz val="9"/>
            <rFont val="ＭＳ Ｐゴシック"/>
            <family val="3"/>
          </rPr>
          <t>Ｒ1.10～
大向を統合　90部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荒尾日出夫</author>
    <author>PC-222_k-fujisao</author>
    <author>MNOC_USER7</author>
  </authors>
  <commentList>
    <comment ref="M27" authorId="0">
      <text>
        <r>
          <rPr>
            <sz val="9"/>
            <rFont val="ＭＳ Ｐゴシック"/>
            <family val="3"/>
          </rPr>
          <t xml:space="preserve">Ｈ２０．６より、毎日由宇を含む
</t>
        </r>
        <r>
          <rPr>
            <sz val="9"/>
            <color indexed="10"/>
            <rFont val="ＭＳ Ｐゴシック"/>
            <family val="3"/>
          </rPr>
          <t>Ｈ２２．７より、朝日由宇３１０枚を含む</t>
        </r>
      </text>
    </comment>
    <comment ref="M29" authorId="0">
      <text>
        <r>
          <rPr>
            <sz val="9"/>
            <color indexed="14"/>
            <rFont val="ＭＳ Ｐゴシック"/>
            <family val="3"/>
          </rPr>
          <t>Ｈ18年5月1日より
南桑と河山を吸収し
店名を美川に変更</t>
        </r>
        <r>
          <rPr>
            <sz val="9"/>
            <rFont val="ＭＳ Ｐゴシック"/>
            <family val="3"/>
          </rPr>
          <t xml:space="preserve">
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>Ｈ２２．１０より、毎日川越１１０枚含む</t>
        </r>
      </text>
    </comment>
    <comment ref="M71" authorId="0">
      <text>
        <r>
          <rPr>
            <sz val="9"/>
            <color indexed="8"/>
            <rFont val="ＭＳ Ｐゴシック"/>
            <family val="3"/>
          </rPr>
          <t>Ｈ２１．１１より、岩国藤生から店名変更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Ｈ２２．２より、毎日藤生の一部１５０枚を吸収</t>
        </r>
        <r>
          <rPr>
            <sz val="9"/>
            <color indexed="10"/>
            <rFont val="ＭＳ Ｐゴシック"/>
            <family val="3"/>
          </rPr>
          <t xml:space="preserve">
Ｈ２２．３より、一部を毎日藤生へ譲渡
Ｈ２３．１１より、通津を統合</t>
        </r>
      </text>
    </comment>
    <comment ref="M69" authorId="0">
      <text>
        <r>
          <rPr>
            <sz val="9"/>
            <color indexed="8"/>
            <rFont val="ＭＳ Ｐゴシック"/>
            <family val="3"/>
          </rPr>
          <t>Ｈ２１．１１より、西岩国から店名変更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Ｈ２２．２より、毎日西岩国から520枚と毎日藤生から50枚吸収
</t>
        </r>
        <r>
          <rPr>
            <sz val="9"/>
            <rFont val="ＭＳ Ｐゴシック"/>
            <family val="3"/>
          </rPr>
          <t xml:space="preserve">
Ｈ２９．１１～
朝日新聞　岩国の一部エリアを吸収</t>
        </r>
      </text>
    </comment>
    <comment ref="M74" authorId="0">
      <text>
        <r>
          <rPr>
            <sz val="9"/>
            <color indexed="10"/>
            <rFont val="ＭＳ Ｐゴシック"/>
            <family val="3"/>
          </rPr>
          <t>Ｈ２２．２より、西岩国の一部４０枚を吸収</t>
        </r>
        <r>
          <rPr>
            <sz val="9"/>
            <rFont val="ＭＳ Ｐゴシック"/>
            <family val="3"/>
          </rPr>
          <t xml:space="preserve">
</t>
        </r>
      </text>
    </comment>
    <comment ref="M72" authorId="0">
      <text>
        <r>
          <rPr>
            <sz val="9"/>
            <color indexed="8"/>
            <rFont val="ＭＳ Ｐゴシック"/>
            <family val="3"/>
          </rPr>
          <t>H17年11月より
御庄を店名変更
Ｈ１９．１１より、御庄から店名変更
Ｈ２１．１１より、岩国北から店名変更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Ｈ２２．２より、西岩国から８０枚吸収</t>
        </r>
      </text>
    </comment>
    <comment ref="A10" authorId="1">
      <text>
        <r>
          <rPr>
            <sz val="9"/>
            <rFont val="ＭＳ Ｐゴシック"/>
            <family val="3"/>
          </rPr>
          <t>Ｈ２４．５より、新庄を吸収</t>
        </r>
      </text>
    </comment>
    <comment ref="M30" authorId="1">
      <text>
        <r>
          <rPr>
            <sz val="9"/>
            <rFont val="ＭＳ Ｐゴシック"/>
            <family val="3"/>
          </rPr>
          <t>Ｈ２４．５より、周防美和から店名変更
Ｈ２４．１２より、秋中を吸収
Ｈ２６．５より
読売坂上を吸収</t>
        </r>
      </text>
    </comment>
    <comment ref="A27" authorId="2">
      <text>
        <r>
          <rPr>
            <sz val="9"/>
            <rFont val="ＭＳ Ｐゴシック"/>
            <family val="3"/>
          </rPr>
          <t xml:space="preserve">Ｈ２８．７.１より
朝日新聞を吸収
Ｈ28.9より
祖生290部を吸収
</t>
        </r>
      </text>
    </comment>
    <comment ref="D68" authorId="3">
      <text>
        <r>
          <rPr>
            <sz val="9"/>
            <rFont val="ＭＳ Ｐゴシック"/>
            <family val="3"/>
          </rPr>
          <t>毎日　南岩国の一部を
吸収</t>
        </r>
      </text>
    </comment>
    <comment ref="A68" authorId="3">
      <text>
        <r>
          <rPr>
            <sz val="9"/>
            <rFont val="ＭＳ Ｐゴシック"/>
            <family val="3"/>
          </rPr>
          <t>Ｈ28.12～
毎日-岩国、朝日-南岩国藤生へ</t>
        </r>
      </text>
    </comment>
    <comment ref="A67" authorId="0">
      <text>
        <r>
          <rPr>
            <b/>
            <sz val="9"/>
            <rFont val="ＭＳ Ｐゴシック"/>
            <family val="3"/>
          </rPr>
          <t>H28.7より
玖珂郡和木町を朝日の岩国販売店に移行
H28.12より
南岩国の一部を吸収
H30.5より
毎日の岩国販売店へ50部・中国の中央今津販売店へ1,620部移行</t>
        </r>
      </text>
    </comment>
    <comment ref="D67" authorId="4">
      <text>
        <r>
          <rPr>
            <b/>
            <sz val="9"/>
            <rFont val="ＭＳ Ｐゴシック"/>
            <family val="3"/>
          </rPr>
          <t>岩国中央から店名変更
H28.7より
玖珂郡和木町を毎日の岩国販売店から委託
H29.11より
中国新聞　一部エリアを中央今津・西岩国に移行
H30.5より
毎日新聞　岩国の一部エリアを吸収</t>
        </r>
      </text>
    </comment>
    <comment ref="M68" authorId="0">
      <text>
        <r>
          <rPr>
            <b/>
            <sz val="9"/>
            <rFont val="ＭＳ Ｐゴシック"/>
            <family val="3"/>
          </rPr>
          <t>H29.11より
朝日新聞　岩国より一部エリアを吸収
H30.5より
毎日新聞　岩国より一部エリアを吸収</t>
        </r>
      </text>
    </comment>
    <comment ref="A47" authorId="3">
      <text>
        <r>
          <rPr>
            <sz val="9"/>
            <color indexed="10"/>
            <rFont val="ＭＳ Ｐゴシック"/>
            <family val="3"/>
          </rPr>
          <t>H30.12.11～
中国新聞 久賀に統合</t>
        </r>
      </text>
    </comment>
    <comment ref="G49" authorId="3">
      <text>
        <r>
          <rPr>
            <sz val="9"/>
            <color indexed="10"/>
            <rFont val="ＭＳ Ｐゴシック"/>
            <family val="3"/>
          </rPr>
          <t>H30.12.11～
中国新聞 久賀に統合</t>
        </r>
      </text>
    </comment>
    <comment ref="G73" authorId="0">
      <text>
        <r>
          <rPr>
            <b/>
            <sz val="9"/>
            <rFont val="ＭＳ Ｐゴシック"/>
            <family val="3"/>
          </rPr>
          <t>Ｒ1.10
＊中国新聞　新岩国・南河内・北河内へ分割統合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<sst xmlns="http://schemas.openxmlformats.org/spreadsheetml/2006/main" count="1420" uniqueCount="658">
  <si>
    <t>広        告         主</t>
  </si>
  <si>
    <t>折   込   日</t>
  </si>
  <si>
    <t>サイズ</t>
  </si>
  <si>
    <t>下関市</t>
  </si>
  <si>
    <t>(折込数）</t>
  </si>
  <si>
    <t>ページ計</t>
  </si>
  <si>
    <t>MM   毎日新聞</t>
  </si>
  <si>
    <t>AA   朝日新聞</t>
  </si>
  <si>
    <t>YY   読売新聞</t>
  </si>
  <si>
    <t>ＣＧ　中国新聞</t>
  </si>
  <si>
    <t>販売店名</t>
  </si>
  <si>
    <t>部     数</t>
  </si>
  <si>
    <t>下関西部</t>
  </si>
  <si>
    <t>上田中</t>
  </si>
  <si>
    <t>新下関</t>
  </si>
  <si>
    <t>一の宮</t>
  </si>
  <si>
    <t>東新下関</t>
  </si>
  <si>
    <t>綾羅木</t>
  </si>
  <si>
    <t>安岡</t>
  </si>
  <si>
    <t>吉見</t>
  </si>
  <si>
    <t>川中</t>
  </si>
  <si>
    <t>彦島南部</t>
  </si>
  <si>
    <t>吉母</t>
  </si>
  <si>
    <t>小月</t>
  </si>
  <si>
    <t>王司</t>
  </si>
  <si>
    <t>地区合計</t>
  </si>
  <si>
    <t>豊浦南</t>
  </si>
  <si>
    <t>川棚</t>
  </si>
  <si>
    <t>小串</t>
  </si>
  <si>
    <t>矢玉＊</t>
  </si>
  <si>
    <t>特牛＊</t>
  </si>
  <si>
    <t>阿川＊</t>
  </si>
  <si>
    <t>粟野＊</t>
  </si>
  <si>
    <t>阿知須</t>
  </si>
  <si>
    <t>岐波</t>
  </si>
  <si>
    <t>床波</t>
  </si>
  <si>
    <t>宇部東部</t>
  </si>
  <si>
    <t>梶返</t>
  </si>
  <si>
    <t>琴芝</t>
  </si>
  <si>
    <t>小羽山</t>
  </si>
  <si>
    <t>藤山</t>
  </si>
  <si>
    <t>宇部西部</t>
  </si>
  <si>
    <t>宇部駅前</t>
  </si>
  <si>
    <t>厚南</t>
  </si>
  <si>
    <t>厚南北部</t>
  </si>
  <si>
    <t>原</t>
  </si>
  <si>
    <t>小野田中央</t>
  </si>
  <si>
    <t>高千帆</t>
  </si>
  <si>
    <t>厚狭</t>
  </si>
  <si>
    <t>宮野</t>
  </si>
  <si>
    <t>山口中央</t>
  </si>
  <si>
    <t>大内</t>
  </si>
  <si>
    <t>湯田</t>
  </si>
  <si>
    <t>平川</t>
  </si>
  <si>
    <t>小鯖</t>
  </si>
  <si>
    <t>二島</t>
  </si>
  <si>
    <t>佐山</t>
  </si>
  <si>
    <t>富海</t>
  </si>
  <si>
    <t>堀</t>
  </si>
  <si>
    <t>島地＊</t>
  </si>
  <si>
    <t>徳山東</t>
  </si>
  <si>
    <t>徳山</t>
  </si>
  <si>
    <t>岐山</t>
  </si>
  <si>
    <t>周南</t>
  </si>
  <si>
    <t>櫛ヶ浜</t>
  </si>
  <si>
    <t>大向＊</t>
  </si>
  <si>
    <t>下松東</t>
  </si>
  <si>
    <t>久保</t>
  </si>
  <si>
    <t>米川</t>
  </si>
  <si>
    <t>新南陽</t>
  </si>
  <si>
    <t>新南陽東</t>
  </si>
  <si>
    <t>富田中央</t>
  </si>
  <si>
    <t>田布施</t>
  </si>
  <si>
    <t>高水＊</t>
  </si>
  <si>
    <t>平生</t>
  </si>
  <si>
    <t>三丘＊</t>
  </si>
  <si>
    <t>岩田</t>
  </si>
  <si>
    <t>佐賀</t>
  </si>
  <si>
    <t>光駅前</t>
  </si>
  <si>
    <t>浅江</t>
  </si>
  <si>
    <t>光東</t>
  </si>
  <si>
    <t>光ヶ丘</t>
  </si>
  <si>
    <t>光中央</t>
  </si>
  <si>
    <t>光西</t>
  </si>
  <si>
    <t>上島田＊</t>
  </si>
  <si>
    <t>小周防＊</t>
  </si>
  <si>
    <t>柳井</t>
  </si>
  <si>
    <t>伊保庄</t>
  </si>
  <si>
    <t>余田</t>
  </si>
  <si>
    <t>新庄</t>
  </si>
  <si>
    <t>伊陸</t>
  </si>
  <si>
    <t>日積</t>
  </si>
  <si>
    <t>鹿野＊</t>
  </si>
  <si>
    <t>玖珂</t>
  </si>
  <si>
    <t>祖生</t>
  </si>
  <si>
    <t>祖生＊</t>
  </si>
  <si>
    <t>岩国東部</t>
  </si>
  <si>
    <t>岩国中央</t>
  </si>
  <si>
    <t>南岩国</t>
  </si>
  <si>
    <t>岩国北</t>
  </si>
  <si>
    <t>仙崎</t>
  </si>
  <si>
    <t>人丸</t>
  </si>
  <si>
    <t>萩</t>
  </si>
  <si>
    <t>広 　　告　 　主</t>
  </si>
  <si>
    <t>折　込　日</t>
  </si>
  <si>
    <t>総　部　数</t>
  </si>
  <si>
    <t>備　　考</t>
  </si>
  <si>
    <t>市　　　郡</t>
  </si>
  <si>
    <t>合　　計</t>
  </si>
  <si>
    <t>35213</t>
  </si>
  <si>
    <t>35460</t>
  </si>
  <si>
    <t>35203</t>
  </si>
  <si>
    <t>35206</t>
  </si>
  <si>
    <t>35207</t>
  </si>
  <si>
    <t>35340</t>
  </si>
  <si>
    <t>35210</t>
  </si>
  <si>
    <t>35212</t>
  </si>
  <si>
    <t>35320</t>
  </si>
  <si>
    <t>35300</t>
  </si>
  <si>
    <t>35208</t>
  </si>
  <si>
    <t>　下関市</t>
  </si>
  <si>
    <t>　熊毛郡</t>
  </si>
  <si>
    <t>　光市</t>
  </si>
  <si>
    <t>　柳井市</t>
  </si>
  <si>
    <t>　玖珂郡</t>
  </si>
  <si>
    <t>　岩国市</t>
  </si>
  <si>
    <t>西分</t>
  </si>
  <si>
    <t>防府南部</t>
  </si>
  <si>
    <t>ＹＳ　山口新聞</t>
  </si>
  <si>
    <t>　下松市</t>
  </si>
  <si>
    <t>　大島郡</t>
  </si>
  <si>
    <t>ＹＳ　山口新聞</t>
  </si>
  <si>
    <t>ＮＫ　日本経済新聞</t>
  </si>
  <si>
    <t>合　計</t>
  </si>
  <si>
    <t>地区部数</t>
  </si>
  <si>
    <t>柳井市</t>
  </si>
  <si>
    <t>阿武郡</t>
  </si>
  <si>
    <t>美祢郡</t>
  </si>
  <si>
    <t>和田</t>
  </si>
  <si>
    <t>出井</t>
  </si>
  <si>
    <t>久賀</t>
  </si>
  <si>
    <t>安下庄</t>
  </si>
  <si>
    <t>玖珂郡</t>
  </si>
  <si>
    <t>大島郡</t>
  </si>
  <si>
    <t>岩国市</t>
  </si>
  <si>
    <t>下松市</t>
  </si>
  <si>
    <t>光市</t>
  </si>
  <si>
    <t>長穂</t>
  </si>
  <si>
    <t>勝間</t>
  </si>
  <si>
    <t>上関</t>
  </si>
  <si>
    <t>新庄</t>
  </si>
  <si>
    <t>阿月</t>
  </si>
  <si>
    <t>大道理</t>
  </si>
  <si>
    <t>防府市</t>
  </si>
  <si>
    <t>萩市</t>
  </si>
  <si>
    <t>秋穂</t>
  </si>
  <si>
    <t>南萩</t>
  </si>
  <si>
    <t>西萩</t>
  </si>
  <si>
    <t>東萩</t>
  </si>
  <si>
    <t>大井</t>
  </si>
  <si>
    <t>須佐</t>
  </si>
  <si>
    <t>江崎</t>
  </si>
  <si>
    <t>三谷＊</t>
  </si>
  <si>
    <t>篠目＊</t>
  </si>
  <si>
    <t>奈古</t>
  </si>
  <si>
    <t>須佐</t>
  </si>
  <si>
    <t>江崎</t>
  </si>
  <si>
    <t>高俣・吉部</t>
  </si>
  <si>
    <t>明木</t>
  </si>
  <si>
    <t>川上</t>
  </si>
  <si>
    <t>生雲</t>
  </si>
  <si>
    <t>佐々並</t>
  </si>
  <si>
    <t>美祢市</t>
  </si>
  <si>
    <t>宇部市</t>
  </si>
  <si>
    <t>山口市</t>
  </si>
  <si>
    <t>於福</t>
  </si>
  <si>
    <t>伊佐</t>
  </si>
  <si>
    <t>於福＊</t>
  </si>
  <si>
    <t>常盤</t>
  </si>
  <si>
    <t>西分</t>
  </si>
  <si>
    <t>長門市</t>
  </si>
  <si>
    <t>吉田＊</t>
  </si>
  <si>
    <t>長府中部</t>
  </si>
  <si>
    <t>長府中央</t>
  </si>
  <si>
    <t>長門</t>
  </si>
  <si>
    <t>長門</t>
  </si>
  <si>
    <t>人丸</t>
  </si>
  <si>
    <t>黄波戸</t>
  </si>
  <si>
    <t>　長門市</t>
  </si>
  <si>
    <t>　宇部市</t>
  </si>
  <si>
    <t>　山口市</t>
  </si>
  <si>
    <t>　防府市</t>
  </si>
  <si>
    <t>　萩市</t>
  </si>
  <si>
    <t>　阿武郡</t>
  </si>
  <si>
    <t>三隅</t>
  </si>
  <si>
    <t>和田＊</t>
  </si>
  <si>
    <t>伊保庄＊</t>
  </si>
  <si>
    <t>豊北</t>
  </si>
  <si>
    <t>下松中央</t>
  </si>
  <si>
    <t>徳山岐山</t>
  </si>
  <si>
    <t>熊毛郡</t>
  </si>
  <si>
    <t>折 込 総 枚 数</t>
  </si>
  <si>
    <t>備　考</t>
  </si>
  <si>
    <t xml:space="preserve"> 　ＴＥＬ　０９２－４７１－１１２２</t>
  </si>
  <si>
    <t>　 ＦＡＸ　０９２－４７４－６４６６</t>
  </si>
  <si>
    <t>　　　　　　ＴＥＬ　 092-471-1122</t>
  </si>
  <si>
    <t>　　　　　　ＦＡＸ　 092-474-6466</t>
  </si>
  <si>
    <t>折 込 総 枚 数</t>
  </si>
  <si>
    <t xml:space="preserve"> 　ＴＥＬ　０９２－４７１－１１２２</t>
  </si>
  <si>
    <t>　 ＦＡＸ　０９２－４７４－６４６６</t>
  </si>
  <si>
    <t xml:space="preserve"> 　ＴＥＬ　０９２－４７１－１１２２</t>
  </si>
  <si>
    <t>　 ＦＡＸ　０９２－４７４－６４６６</t>
  </si>
  <si>
    <t>菊川田部</t>
  </si>
  <si>
    <t>徳山中央</t>
  </si>
  <si>
    <t>徳山東</t>
  </si>
  <si>
    <t>藤生</t>
  </si>
  <si>
    <t>ＮＮ　西日本新聞</t>
  </si>
  <si>
    <t>右田・小野</t>
  </si>
  <si>
    <t>室積</t>
  </si>
  <si>
    <t>35216</t>
  </si>
  <si>
    <t>山陽小野田市</t>
  </si>
  <si>
    <t>大歳吉敷</t>
  </si>
  <si>
    <t>大畠＊</t>
  </si>
  <si>
    <t>由宇神代</t>
  </si>
  <si>
    <t>小　計</t>
  </si>
  <si>
    <t>　　【旧小野田市】</t>
  </si>
  <si>
    <t>新山口東部</t>
  </si>
  <si>
    <t>新山口西部</t>
  </si>
  <si>
    <t>【旧小野田市】</t>
  </si>
  <si>
    <t>柳井平郡</t>
  </si>
  <si>
    <t>岩国西</t>
  </si>
  <si>
    <t>岩国南</t>
  </si>
  <si>
    <t>【旧大津郡】</t>
  </si>
  <si>
    <t>【旧阿武郡】</t>
  </si>
  <si>
    <t>【旧徳山市】</t>
  </si>
  <si>
    <t>35215</t>
  </si>
  <si>
    <t>【旧新南陽市】</t>
  </si>
  <si>
    <t>【旧熊毛郡熊毛町】</t>
  </si>
  <si>
    <t>周南市</t>
  </si>
  <si>
    <t>【旧豊浦郡】</t>
  </si>
  <si>
    <t>【旧厚狭郡山陽町】</t>
  </si>
  <si>
    <t>【旧吉敷郡阿知須町】</t>
  </si>
  <si>
    <t>【旧吉敷郡秋穂町】</t>
  </si>
  <si>
    <t>【旧吉敷郡小郡町】</t>
  </si>
  <si>
    <t>【旧佐波郡徳地町】</t>
  </si>
  <si>
    <t>【旧厚狭郡楠木町】</t>
  </si>
  <si>
    <t>　山陽小野田市</t>
  </si>
  <si>
    <t>　美祢市</t>
  </si>
  <si>
    <t>　美祢郡</t>
  </si>
  <si>
    <t>　周南市</t>
  </si>
  <si>
    <t>【山口市南部地区】</t>
  </si>
  <si>
    <t>【小月地区】</t>
  </si>
  <si>
    <t>【長府地区】</t>
  </si>
  <si>
    <t>【彦島地区】</t>
  </si>
  <si>
    <t>【旧熊毛郡大和町】</t>
  </si>
  <si>
    <t>【旧都濃郡鹿野町】</t>
  </si>
  <si>
    <t>【旧玖珂郡大畠町】</t>
  </si>
  <si>
    <t>山口湯田</t>
  </si>
  <si>
    <t>【萩市旧市内】</t>
  </si>
  <si>
    <t>川下人絹</t>
  </si>
  <si>
    <t>【旧宇部市】</t>
  </si>
  <si>
    <t>【旧山口市】</t>
  </si>
  <si>
    <t>【下関市旧市内】</t>
  </si>
  <si>
    <t>【旧長門市】</t>
  </si>
  <si>
    <t>四郎ヶ原</t>
  </si>
  <si>
    <t>真長田</t>
  </si>
  <si>
    <t>【旧光市】</t>
  </si>
  <si>
    <t>【旧柳井市】</t>
  </si>
  <si>
    <t>【阿武町】</t>
  </si>
  <si>
    <t>豊田</t>
  </si>
  <si>
    <t>大道</t>
  </si>
  <si>
    <t>高水</t>
  </si>
  <si>
    <t>川中南部</t>
  </si>
  <si>
    <t>豊田前</t>
  </si>
  <si>
    <t>伊上</t>
  </si>
  <si>
    <t>【北浦地区】</t>
  </si>
  <si>
    <t>下松</t>
  </si>
  <si>
    <t>柳井西部</t>
  </si>
  <si>
    <t>新山口</t>
  </si>
  <si>
    <t>下松北</t>
  </si>
  <si>
    <t>秋・吉浦＊</t>
  </si>
  <si>
    <t>真長田</t>
  </si>
  <si>
    <t>古市(朝）</t>
  </si>
  <si>
    <t>秋穂東＊</t>
  </si>
  <si>
    <t>新庄＊</t>
  </si>
  <si>
    <t>【旧阿武郡阿東町】</t>
  </si>
  <si>
    <t>Ｈ２２．１より、阿東町は山口市へ編入</t>
  </si>
  <si>
    <t>黄波戸(朝）</t>
  </si>
  <si>
    <t>人丸(朝）</t>
  </si>
  <si>
    <t>伊上(朝）</t>
  </si>
  <si>
    <t>向津具(朝）</t>
  </si>
  <si>
    <t>三隅(朝）</t>
  </si>
  <si>
    <t>彦島中央</t>
  </si>
  <si>
    <t>岩国藤生</t>
  </si>
  <si>
    <t>下松西部</t>
  </si>
  <si>
    <t>栗野</t>
  </si>
  <si>
    <t>Ｈ26.5　坂上　</t>
  </si>
  <si>
    <t>中国新聞　岩国北へ統合</t>
  </si>
  <si>
    <t>吉見</t>
  </si>
  <si>
    <t>吉田（毎）</t>
  </si>
  <si>
    <t>矢玉（毎）</t>
  </si>
  <si>
    <t>特牛（毎）</t>
  </si>
  <si>
    <t>阿川（毎）</t>
  </si>
  <si>
    <t>粟野（毎）</t>
  </si>
  <si>
    <t>伊保庄＊</t>
  </si>
  <si>
    <t>小周防＊</t>
  </si>
  <si>
    <t>山口中央･宮野</t>
  </si>
  <si>
    <t>下関東部</t>
  </si>
  <si>
    <t>新椋野</t>
  </si>
  <si>
    <t>彦島</t>
  </si>
  <si>
    <t>豊浦</t>
  </si>
  <si>
    <t>Ｈ28.7　玖珂　</t>
  </si>
  <si>
    <t>毎日新聞　玖珂へ統合</t>
  </si>
  <si>
    <t>Ｈ28.9　祖生　</t>
  </si>
  <si>
    <t>　萩市　（西日本新聞）</t>
  </si>
  <si>
    <t>小野田港町</t>
  </si>
  <si>
    <t>熊毛平生</t>
  </si>
  <si>
    <t>部   数</t>
  </si>
  <si>
    <t>配布数</t>
  </si>
  <si>
    <t>森野</t>
  </si>
  <si>
    <t>須々万</t>
  </si>
  <si>
    <t>山口南部へ統合</t>
  </si>
  <si>
    <t>毎日奈古へ統合</t>
  </si>
  <si>
    <t>小月</t>
  </si>
  <si>
    <t>豊北</t>
  </si>
  <si>
    <t>※山口南部→新山口南へ店名変更</t>
  </si>
  <si>
    <t>(29.4改定より)</t>
  </si>
  <si>
    <t>安養寺</t>
  </si>
  <si>
    <t>※朝日へ</t>
  </si>
  <si>
    <t>※富田中央に統合</t>
  </si>
  <si>
    <t>※柳井へ統合</t>
  </si>
  <si>
    <t>外入</t>
  </si>
  <si>
    <t>出井</t>
  </si>
  <si>
    <t>地家室</t>
  </si>
  <si>
    <t>菊川</t>
  </si>
  <si>
    <t>矢原</t>
  </si>
  <si>
    <t>下関西部S</t>
  </si>
  <si>
    <t>唐戸S</t>
  </si>
  <si>
    <t>椋野S</t>
  </si>
  <si>
    <t>幡生S</t>
  </si>
  <si>
    <t>新下関S</t>
  </si>
  <si>
    <t>彦島S</t>
  </si>
  <si>
    <t>長府西部S</t>
  </si>
  <si>
    <t>黒井S</t>
  </si>
  <si>
    <t>川棚S</t>
  </si>
  <si>
    <t>小串S</t>
  </si>
  <si>
    <t>厚南へ統合</t>
  </si>
  <si>
    <t>宇部東部CS</t>
  </si>
  <si>
    <t>宇部南部CS</t>
  </si>
  <si>
    <t>上宇部CS</t>
  </si>
  <si>
    <t>宇部中央CS</t>
  </si>
  <si>
    <t>妻崎CS</t>
  </si>
  <si>
    <t>厚南CS</t>
  </si>
  <si>
    <t>厚狭NS</t>
  </si>
  <si>
    <t>埴生NS</t>
  </si>
  <si>
    <t>厚保Y</t>
  </si>
  <si>
    <t>平川S</t>
  </si>
  <si>
    <t>生雲AN</t>
  </si>
  <si>
    <t>大内C</t>
  </si>
  <si>
    <t>秋穂C</t>
  </si>
  <si>
    <t>堀CN</t>
  </si>
  <si>
    <t>防府北部S</t>
  </si>
  <si>
    <t>牟礼・富海S</t>
  </si>
  <si>
    <t>防府西部S</t>
  </si>
  <si>
    <t>華城S</t>
  </si>
  <si>
    <t>三田尻S</t>
  </si>
  <si>
    <t>右田S</t>
  </si>
  <si>
    <t>防府西部C</t>
  </si>
  <si>
    <t>防府宮市</t>
  </si>
  <si>
    <t>中央東部(S)</t>
  </si>
  <si>
    <t>徳山中央S</t>
  </si>
  <si>
    <t>徳山S</t>
  </si>
  <si>
    <t>富田S</t>
  </si>
  <si>
    <t>新南陽西部S</t>
  </si>
  <si>
    <t>勝間ACNS</t>
  </si>
  <si>
    <t>八代G</t>
  </si>
  <si>
    <t>三丘MCN</t>
  </si>
  <si>
    <t>下松S</t>
  </si>
  <si>
    <t>室積S</t>
  </si>
  <si>
    <t>上島田MCS</t>
  </si>
  <si>
    <t>上関C</t>
  </si>
  <si>
    <t>田布施MS</t>
  </si>
  <si>
    <t>田布施N</t>
  </si>
  <si>
    <t>柳井MS</t>
  </si>
  <si>
    <t>久賀NS</t>
  </si>
  <si>
    <t>小松</t>
  </si>
  <si>
    <t>三蒲</t>
  </si>
  <si>
    <t>小松MS</t>
  </si>
  <si>
    <t>三蒲MY</t>
  </si>
  <si>
    <t>椋野MYS</t>
  </si>
  <si>
    <t>小伊保田M</t>
  </si>
  <si>
    <t>小積Y</t>
  </si>
  <si>
    <t>大積</t>
  </si>
  <si>
    <t>沖家室AY</t>
  </si>
  <si>
    <t>南岩国藤生MS</t>
  </si>
  <si>
    <t>高森YS</t>
  </si>
  <si>
    <t>長門(朝)</t>
  </si>
  <si>
    <t>川上(A)(C)(N)</t>
  </si>
  <si>
    <t>三見N</t>
  </si>
  <si>
    <t>大井AN</t>
  </si>
  <si>
    <t>吉部A</t>
  </si>
  <si>
    <t>明木AC</t>
  </si>
  <si>
    <t>朝日新聞　萩に統合</t>
  </si>
  <si>
    <t>江崎N</t>
  </si>
  <si>
    <t>萩(A)</t>
  </si>
  <si>
    <t>大井(M)</t>
  </si>
  <si>
    <t>須佐(M)</t>
  </si>
  <si>
    <t>弥富(M)</t>
  </si>
  <si>
    <t>江崎(A)</t>
  </si>
  <si>
    <t>小川(M)</t>
  </si>
  <si>
    <t>吉部(M)</t>
  </si>
  <si>
    <t>高俣(M)</t>
  </si>
  <si>
    <t>福井(M)</t>
  </si>
  <si>
    <t>紫福(M)</t>
  </si>
  <si>
    <t>明木(M)</t>
  </si>
  <si>
    <t>佐々並(M)</t>
  </si>
  <si>
    <t>川上(M)</t>
  </si>
  <si>
    <t>宇田AN</t>
  </si>
  <si>
    <t>奈古(M)</t>
  </si>
  <si>
    <t>宇田(M)</t>
  </si>
  <si>
    <t>福賀(M)</t>
  </si>
  <si>
    <t>上田中NS</t>
  </si>
  <si>
    <t>下関西部N</t>
  </si>
  <si>
    <t>下関東部N</t>
  </si>
  <si>
    <t>下関東部N</t>
  </si>
  <si>
    <t>幡生N</t>
  </si>
  <si>
    <t>新椋野N</t>
  </si>
  <si>
    <t>山の田NS</t>
  </si>
  <si>
    <t>武久N</t>
  </si>
  <si>
    <t>綾羅木NS</t>
  </si>
  <si>
    <t>綾羅木N</t>
  </si>
  <si>
    <t>川中NS</t>
  </si>
  <si>
    <t>安岡NS</t>
  </si>
  <si>
    <t>吉見NS</t>
  </si>
  <si>
    <t>吉母N</t>
  </si>
  <si>
    <t>彦島N</t>
  </si>
  <si>
    <t>姫の水N</t>
  </si>
  <si>
    <t>彦島N</t>
  </si>
  <si>
    <t>長府西部N</t>
  </si>
  <si>
    <t>長府東部NS</t>
  </si>
  <si>
    <t>長府東部N</t>
  </si>
  <si>
    <t>小月･清末NS</t>
  </si>
  <si>
    <t>小月N</t>
  </si>
  <si>
    <t>豊田N</t>
  </si>
  <si>
    <t>豊浦N</t>
  </si>
  <si>
    <t>室津S</t>
  </si>
  <si>
    <t>滝部NS</t>
  </si>
  <si>
    <t>矢玉ANS</t>
  </si>
  <si>
    <t>特牛ANS</t>
  </si>
  <si>
    <t>阿川MNS</t>
  </si>
  <si>
    <t>粟野G</t>
  </si>
  <si>
    <t>長門NS</t>
  </si>
  <si>
    <t>古市NS</t>
  </si>
  <si>
    <t>黄波戸AN</t>
  </si>
  <si>
    <t>伊上N</t>
  </si>
  <si>
    <t>向津具ANS</t>
  </si>
  <si>
    <t>三隅NS</t>
  </si>
  <si>
    <t>岐波CN</t>
  </si>
  <si>
    <t>西岐波N</t>
  </si>
  <si>
    <t>空港N</t>
  </si>
  <si>
    <t>東新川N</t>
  </si>
  <si>
    <t>琴芝N</t>
  </si>
  <si>
    <t>宇部西部N</t>
  </si>
  <si>
    <t>厚南CN</t>
  </si>
  <si>
    <t>小野G</t>
  </si>
  <si>
    <t>厚東N</t>
  </si>
  <si>
    <t>吉部G</t>
  </si>
  <si>
    <t>船木G</t>
  </si>
  <si>
    <t>万倉G</t>
  </si>
  <si>
    <t>小野田南CNS</t>
  </si>
  <si>
    <t>小野田CN</t>
  </si>
  <si>
    <t>高千帆NS</t>
  </si>
  <si>
    <t>防府中央CN</t>
  </si>
  <si>
    <t>防府西部N</t>
  </si>
  <si>
    <t>防府南部CN</t>
  </si>
  <si>
    <t>右田CN</t>
  </si>
  <si>
    <t>三田尻田島N</t>
  </si>
  <si>
    <t>防府東部CN</t>
  </si>
  <si>
    <t>華城N</t>
  </si>
  <si>
    <t>牟礼N</t>
  </si>
  <si>
    <t>三田尻CN</t>
  </si>
  <si>
    <t>中ノ関N</t>
  </si>
  <si>
    <t>萩NS</t>
  </si>
  <si>
    <t>北萩N</t>
  </si>
  <si>
    <t>東萩NS</t>
  </si>
  <si>
    <t>須佐NS</t>
  </si>
  <si>
    <t>弥富G</t>
  </si>
  <si>
    <t>小川G</t>
  </si>
  <si>
    <t>高俣ACS</t>
  </si>
  <si>
    <t>福井G</t>
  </si>
  <si>
    <t>紫福G</t>
  </si>
  <si>
    <t>佐々並G</t>
  </si>
  <si>
    <t>東・宮野NS</t>
  </si>
  <si>
    <t>山口東部CN</t>
  </si>
  <si>
    <t>山口西NS</t>
  </si>
  <si>
    <t>大内NS</t>
  </si>
  <si>
    <t>湯田NS</t>
  </si>
  <si>
    <t>湯田北部NS</t>
  </si>
  <si>
    <t>吉敷大歳NS</t>
  </si>
  <si>
    <t>大内南部NS</t>
  </si>
  <si>
    <t>仁保NS</t>
  </si>
  <si>
    <t>新山口南NS</t>
  </si>
  <si>
    <t>阿知須CNS佐山NS</t>
  </si>
  <si>
    <t>阿知須N</t>
  </si>
  <si>
    <t>秋穂NS</t>
  </si>
  <si>
    <t>島地G</t>
  </si>
  <si>
    <t>堀S</t>
  </si>
  <si>
    <t>小郡NS</t>
  </si>
  <si>
    <t>小郡南CNS</t>
  </si>
  <si>
    <t>徳佐G</t>
  </si>
  <si>
    <t>地福G</t>
  </si>
  <si>
    <t>長門狭G</t>
  </si>
  <si>
    <t>福賀G</t>
  </si>
  <si>
    <t>厚保NS</t>
  </si>
  <si>
    <t>重安YN</t>
  </si>
  <si>
    <t>美祢N</t>
  </si>
  <si>
    <t>美祢CNS</t>
  </si>
  <si>
    <t>秋吉G</t>
  </si>
  <si>
    <t>堅田AYS</t>
  </si>
  <si>
    <t>絵堂G</t>
  </si>
  <si>
    <t>大田G</t>
  </si>
  <si>
    <t>真長田YCNS</t>
  </si>
  <si>
    <t>徳　山CN</t>
  </si>
  <si>
    <t>徳山西N</t>
  </si>
  <si>
    <t>岐山周南CN</t>
  </si>
  <si>
    <t>大向G</t>
  </si>
  <si>
    <t>櫛ヶ浜N</t>
  </si>
  <si>
    <t>戸田G</t>
  </si>
  <si>
    <t>中須G</t>
  </si>
  <si>
    <t>須金G</t>
  </si>
  <si>
    <t>新南陽MCN</t>
  </si>
  <si>
    <t>鹿野G</t>
  </si>
  <si>
    <t>宮前NS</t>
  </si>
  <si>
    <t>花岡N</t>
  </si>
  <si>
    <t>下松北MNS</t>
  </si>
  <si>
    <t>佐賀CNS</t>
  </si>
  <si>
    <t>室津G</t>
  </si>
  <si>
    <t>光NS</t>
  </si>
  <si>
    <t>光中央N</t>
  </si>
  <si>
    <t>光井N</t>
  </si>
  <si>
    <t>三島N</t>
  </si>
  <si>
    <t>岩田ACNS</t>
  </si>
  <si>
    <t>柳井N</t>
  </si>
  <si>
    <t>伊陸ACNS</t>
  </si>
  <si>
    <t>大畠G</t>
  </si>
  <si>
    <t>玖珂ACNS</t>
  </si>
  <si>
    <t>由宇神代MANS</t>
  </si>
  <si>
    <t>高森AN</t>
  </si>
  <si>
    <t>美川G</t>
  </si>
  <si>
    <t>岩国北G</t>
  </si>
  <si>
    <t>広瀬東G</t>
  </si>
  <si>
    <t>広瀬西G</t>
  </si>
  <si>
    <t>下須川G</t>
  </si>
  <si>
    <t>宇佐郷G</t>
  </si>
  <si>
    <t>本郷G</t>
  </si>
  <si>
    <t>小松N</t>
  </si>
  <si>
    <t>和佐G</t>
  </si>
  <si>
    <t>久賀N</t>
  </si>
  <si>
    <t>日見G</t>
  </si>
  <si>
    <t>小泊G</t>
  </si>
  <si>
    <t>森野MYN</t>
  </si>
  <si>
    <t>和田G</t>
  </si>
  <si>
    <t>家房G</t>
  </si>
  <si>
    <t>油田G</t>
  </si>
  <si>
    <t>日良居G</t>
  </si>
  <si>
    <t>安下庄MANS</t>
  </si>
  <si>
    <t>秋・吉浦AY</t>
  </si>
  <si>
    <t>西方G</t>
  </si>
  <si>
    <t>岩国NS</t>
  </si>
  <si>
    <t>岩国MNS</t>
  </si>
  <si>
    <t>岩国藤生MANS</t>
  </si>
  <si>
    <t>櫛ヶ浜S</t>
  </si>
  <si>
    <t>※勝間に統合</t>
  </si>
  <si>
    <t>※須々万に統合</t>
  </si>
  <si>
    <t>※朝日新聞　東周南へ統合</t>
  </si>
  <si>
    <t>日積CS</t>
  </si>
  <si>
    <t>外入AYNS</t>
  </si>
  <si>
    <t>　　　⇒中国新聞　南岩国・岩国藤生へ統合</t>
  </si>
  <si>
    <t>※岩国⇒中国新聞　東部へ統合</t>
  </si>
  <si>
    <t>※下松・下松北</t>
  </si>
  <si>
    <t>　　　⇒朝日新聞　下松各店へ統合</t>
  </si>
  <si>
    <t>※南岩国藤生</t>
  </si>
  <si>
    <t>※萩に統合</t>
  </si>
  <si>
    <t>萩MCNS</t>
  </si>
  <si>
    <t>下松末武CN</t>
  </si>
  <si>
    <t>下松中央CN</t>
  </si>
  <si>
    <t>下松CN</t>
  </si>
  <si>
    <t>平生MNS</t>
  </si>
  <si>
    <t>上関N</t>
  </si>
  <si>
    <t>岩国東部MANS</t>
  </si>
  <si>
    <t>中央今津MANS</t>
  </si>
  <si>
    <t>南岩国MANS</t>
  </si>
  <si>
    <t>新南陽西</t>
  </si>
  <si>
    <t>朝日新聞 古市に統合</t>
  </si>
  <si>
    <t>※古市(朝)に統合</t>
  </si>
  <si>
    <t>※豊北に統合</t>
  </si>
  <si>
    <t>※中国新聞　岩国藤生へ統合</t>
  </si>
  <si>
    <t>※日経新聞は、取扱店の系統紙部数に含まれています。</t>
  </si>
  <si>
    <t>令和　 　年 　　 月　  　日</t>
  </si>
  <si>
    <t>*朝日新聞へ統合</t>
  </si>
  <si>
    <t>向洋S</t>
  </si>
  <si>
    <t>長府東部</t>
  </si>
  <si>
    <t>*朝日　厚狭へ</t>
  </si>
  <si>
    <t>＊朝日　東周南へ</t>
  </si>
  <si>
    <t>東周南ＭCNＳ</t>
  </si>
  <si>
    <t>久賀MYNS</t>
  </si>
  <si>
    <t>＊中国新聞　新岩国・南河内・北河内へ分割統合</t>
  </si>
  <si>
    <t>豊田前</t>
  </si>
  <si>
    <t>大道CＮ</t>
  </si>
  <si>
    <t>大道S</t>
  </si>
  <si>
    <t>古市MN</t>
  </si>
  <si>
    <r>
      <t>吉田</t>
    </r>
    <r>
      <rPr>
        <sz val="10"/>
        <color indexed="10"/>
        <rFont val="ＭＳ Ｐ明朝"/>
        <family val="1"/>
      </rPr>
      <t>G</t>
    </r>
  </si>
  <si>
    <r>
      <t>厚狭M</t>
    </r>
    <r>
      <rPr>
        <sz val="10"/>
        <color indexed="10"/>
        <rFont val="ＭＳ Ｐ明朝"/>
        <family val="1"/>
      </rPr>
      <t>C</t>
    </r>
    <r>
      <rPr>
        <sz val="10"/>
        <rFont val="ＭＳ Ｐ明朝"/>
        <family val="1"/>
      </rPr>
      <t>NS</t>
    </r>
  </si>
  <si>
    <t>豊田前G</t>
  </si>
  <si>
    <t>嘉万AYN</t>
  </si>
  <si>
    <r>
      <t>西岩国</t>
    </r>
    <r>
      <rPr>
        <sz val="8"/>
        <rFont val="ＭＳ Ｐ明朝"/>
        <family val="1"/>
      </rPr>
      <t>MANS</t>
    </r>
  </si>
  <si>
    <t>長府N</t>
  </si>
  <si>
    <t>長府</t>
  </si>
  <si>
    <t>常盤</t>
  </si>
  <si>
    <t>藤山</t>
  </si>
  <si>
    <r>
      <t>埴生</t>
    </r>
    <r>
      <rPr>
        <sz val="10"/>
        <color indexed="10"/>
        <rFont val="ＭＳ Ｐ明朝"/>
        <family val="1"/>
      </rPr>
      <t>MS</t>
    </r>
  </si>
  <si>
    <r>
      <t>柚木AC</t>
    </r>
    <r>
      <rPr>
        <sz val="10"/>
        <color indexed="10"/>
        <rFont val="ＭＳ Ｐ明朝"/>
        <family val="1"/>
      </rPr>
      <t>N</t>
    </r>
  </si>
  <si>
    <r>
      <t>新山口</t>
    </r>
    <r>
      <rPr>
        <sz val="10"/>
        <color indexed="10"/>
        <rFont val="ＭＳ Ｐ明朝"/>
        <family val="1"/>
      </rPr>
      <t>C</t>
    </r>
    <r>
      <rPr>
        <sz val="10"/>
        <rFont val="ＭＳ Ｐ明朝"/>
        <family val="1"/>
      </rPr>
      <t>N</t>
    </r>
  </si>
  <si>
    <t>湯田西部CN</t>
  </si>
  <si>
    <t>奈古AYN</t>
  </si>
  <si>
    <t>周南北部ACNS</t>
  </si>
  <si>
    <t>下松北部C</t>
  </si>
  <si>
    <r>
      <t>新岩国</t>
    </r>
    <r>
      <rPr>
        <sz val="10"/>
        <color indexed="10"/>
        <rFont val="ＭＳ Ｐ明朝"/>
        <family val="1"/>
      </rPr>
      <t>G</t>
    </r>
  </si>
  <si>
    <r>
      <t>南河内</t>
    </r>
    <r>
      <rPr>
        <sz val="10"/>
        <color indexed="10"/>
        <rFont val="ＭＳ Ｐ明朝"/>
        <family val="1"/>
      </rPr>
      <t>G</t>
    </r>
  </si>
  <si>
    <r>
      <t>北河内</t>
    </r>
    <r>
      <rPr>
        <sz val="10"/>
        <color indexed="10"/>
        <rFont val="ＭＳ Ｐ明朝"/>
        <family val="1"/>
      </rPr>
      <t>G</t>
    </r>
  </si>
  <si>
    <t>美祢北AYNS</t>
  </si>
  <si>
    <t>美祢北(Ｍ)</t>
  </si>
  <si>
    <t>新下関YN</t>
  </si>
  <si>
    <t>豊田ANSY</t>
  </si>
  <si>
    <t>川棚AMS</t>
  </si>
  <si>
    <t>豊北MYNS</t>
  </si>
  <si>
    <t>菊川MYNS</t>
  </si>
  <si>
    <t>豊北西AMNS</t>
  </si>
  <si>
    <t>川棚（読）</t>
  </si>
  <si>
    <t>豊北西（読）</t>
  </si>
  <si>
    <t>豊浦南（読）</t>
  </si>
  <si>
    <t>上宇部西部</t>
  </si>
  <si>
    <t>美祢ACNS</t>
  </si>
  <si>
    <t>厚保A</t>
  </si>
  <si>
    <t>美祢(Y)</t>
  </si>
  <si>
    <t>厚保(Y)</t>
  </si>
  <si>
    <t>仙崎YNS</t>
  </si>
  <si>
    <t>大内中央C</t>
  </si>
  <si>
    <t>山口中央CN</t>
  </si>
  <si>
    <t>平川CN</t>
  </si>
  <si>
    <t>上宇部</t>
  </si>
  <si>
    <t>嘉川N</t>
  </si>
  <si>
    <t>（02.10）</t>
  </si>
  <si>
    <t>菊 川S</t>
  </si>
  <si>
    <t>八坂G</t>
  </si>
  <si>
    <t>徳地G</t>
  </si>
  <si>
    <t>（02.12）</t>
  </si>
  <si>
    <t>（03.02）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</si>
</sst>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</numFmts>
  <fonts count="6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sz val="10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ashed"/>
      <bottom style="thin"/>
    </border>
    <border>
      <left style="thin"/>
      <right style="hair"/>
      <top style="dashed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medium"/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ashed"/>
      <right style="medium"/>
      <top style="dashed"/>
      <bottom style="dashed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medium"/>
      <right style="thin"/>
      <top style="dott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hair"/>
      <top>
        <color indexed="63"/>
      </top>
      <bottom style="dashed"/>
    </border>
    <border>
      <left style="hair"/>
      <right style="medium"/>
      <top style="dashed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dashed"/>
    </border>
    <border>
      <left style="thin"/>
      <right style="hair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534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2" fillId="0" borderId="0" xfId="0" applyNumberFormat="1" applyFont="1" applyFill="1" applyAlignment="1">
      <alignment horizontal="center" vertical="center"/>
    </xf>
    <xf numFmtId="185" fontId="13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15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 horizontal="centerContinuous" vertical="center"/>
    </xf>
    <xf numFmtId="185" fontId="16" fillId="0" borderId="14" xfId="0" applyNumberFormat="1" applyFont="1" applyFill="1" applyBorder="1" applyAlignment="1">
      <alignment/>
    </xf>
    <xf numFmtId="185" fontId="16" fillId="0" borderId="15" xfId="0" applyNumberFormat="1" applyFont="1" applyFill="1" applyBorder="1" applyAlignment="1">
      <alignment/>
    </xf>
    <xf numFmtId="185" fontId="16" fillId="0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Continuous" vertical="center"/>
    </xf>
    <xf numFmtId="185" fontId="0" fillId="0" borderId="17" xfId="0" applyNumberFormat="1" applyFont="1" applyFill="1" applyBorder="1" applyAlignment="1">
      <alignment horizontal="centerContinuous" vertical="center"/>
    </xf>
    <xf numFmtId="185" fontId="0" fillId="0" borderId="18" xfId="48" applyNumberFormat="1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/>
    </xf>
    <xf numFmtId="185" fontId="17" fillId="0" borderId="21" xfId="0" applyNumberFormat="1" applyFont="1" applyFill="1" applyBorder="1" applyAlignment="1">
      <alignment/>
    </xf>
    <xf numFmtId="185" fontId="17" fillId="0" borderId="22" xfId="0" applyNumberFormat="1" applyFont="1" applyFill="1" applyBorder="1" applyAlignment="1">
      <alignment/>
    </xf>
    <xf numFmtId="185" fontId="17" fillId="0" borderId="23" xfId="0" applyNumberFormat="1" applyFont="1" applyFill="1" applyBorder="1" applyAlignment="1">
      <alignment/>
    </xf>
    <xf numFmtId="185" fontId="17" fillId="0" borderId="24" xfId="0" applyNumberFormat="1" applyFont="1" applyFill="1" applyBorder="1" applyAlignment="1">
      <alignment/>
    </xf>
    <xf numFmtId="185" fontId="11" fillId="0" borderId="25" xfId="0" applyNumberFormat="1" applyFont="1" applyFill="1" applyBorder="1" applyAlignment="1">
      <alignment/>
    </xf>
    <xf numFmtId="185" fontId="11" fillId="0" borderId="26" xfId="0" applyNumberFormat="1" applyFont="1" applyFill="1" applyBorder="1" applyAlignment="1">
      <alignment horizontal="centerContinuous" vertical="center"/>
    </xf>
    <xf numFmtId="185" fontId="18" fillId="0" borderId="17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1" fillId="0" borderId="18" xfId="0" applyNumberFormat="1" applyFont="1" applyFill="1" applyBorder="1" applyAlignment="1">
      <alignment horizontal="centerContinuous" vertical="center"/>
    </xf>
    <xf numFmtId="185" fontId="11" fillId="0" borderId="17" xfId="0" applyNumberFormat="1" applyFont="1" applyFill="1" applyBorder="1" applyAlignment="1">
      <alignment horizontal="centerContinuous" vertical="center"/>
    </xf>
    <xf numFmtId="185" fontId="18" fillId="0" borderId="13" xfId="0" applyNumberFormat="1" applyFont="1" applyFill="1" applyBorder="1" applyAlignment="1">
      <alignment horizontal="centerContinuous" vertical="center"/>
    </xf>
    <xf numFmtId="185" fontId="18" fillId="0" borderId="28" xfId="48" applyNumberFormat="1" applyFont="1" applyFill="1" applyBorder="1" applyAlignment="1">
      <alignment horizontal="centerContinuous" vertical="center"/>
    </xf>
    <xf numFmtId="185" fontId="0" fillId="0" borderId="29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 vertical="center"/>
    </xf>
    <xf numFmtId="185" fontId="1" fillId="0" borderId="31" xfId="48" applyNumberFormat="1" applyFont="1" applyFill="1" applyBorder="1" applyAlignment="1">
      <alignment horizontal="centerContinuous" vertical="center"/>
    </xf>
    <xf numFmtId="185" fontId="0" fillId="0" borderId="30" xfId="0" applyNumberFormat="1" applyFont="1" applyBorder="1" applyAlignment="1">
      <alignment horizontal="centerContinuous" vertical="center"/>
    </xf>
    <xf numFmtId="185" fontId="1" fillId="0" borderId="31" xfId="49" applyNumberFormat="1" applyFont="1" applyFill="1" applyBorder="1" applyAlignment="1">
      <alignment horizontal="centerContinuous" vertical="center"/>
    </xf>
    <xf numFmtId="185" fontId="0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center"/>
    </xf>
    <xf numFmtId="185" fontId="19" fillId="0" borderId="0" xfId="48" applyNumberFormat="1" applyFont="1" applyFill="1" applyAlignment="1">
      <alignment vertical="top"/>
    </xf>
    <xf numFmtId="185" fontId="1" fillId="0" borderId="0" xfId="48" applyNumberFormat="1" applyFont="1" applyFill="1" applyAlignment="1">
      <alignment vertical="top"/>
    </xf>
    <xf numFmtId="185" fontId="11" fillId="0" borderId="33" xfId="0" applyNumberFormat="1" applyFont="1" applyFill="1" applyBorder="1" applyAlignment="1">
      <alignment/>
    </xf>
    <xf numFmtId="185" fontId="11" fillId="0" borderId="34" xfId="0" applyNumberFormat="1" applyFont="1" applyFill="1" applyBorder="1" applyAlignment="1">
      <alignment/>
    </xf>
    <xf numFmtId="185" fontId="11" fillId="0" borderId="35" xfId="0" applyNumberFormat="1" applyFont="1" applyFill="1" applyBorder="1" applyAlignment="1">
      <alignment/>
    </xf>
    <xf numFmtId="185" fontId="17" fillId="0" borderId="36" xfId="0" applyNumberFormat="1" applyFont="1" applyFill="1" applyBorder="1" applyAlignment="1">
      <alignment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0" fillId="0" borderId="17" xfId="48" applyNumberFormat="1" applyFont="1" applyBorder="1" applyAlignment="1">
      <alignment horizontal="centerContinuous" vertical="center"/>
    </xf>
    <xf numFmtId="185" fontId="16" fillId="0" borderId="39" xfId="0" applyNumberFormat="1" applyFont="1" applyFill="1" applyBorder="1" applyAlignment="1">
      <alignment horizontal="centerContinuous" vertical="center"/>
    </xf>
    <xf numFmtId="185" fontId="11" fillId="0" borderId="40" xfId="0" applyNumberFormat="1" applyFont="1" applyFill="1" applyBorder="1" applyAlignment="1">
      <alignment/>
    </xf>
    <xf numFmtId="185" fontId="0" fillId="0" borderId="14" xfId="0" applyNumberFormat="1" applyFill="1" applyBorder="1" applyAlignment="1">
      <alignment/>
    </xf>
    <xf numFmtId="185" fontId="11" fillId="0" borderId="29" xfId="0" applyNumberFormat="1" applyFont="1" applyFill="1" applyBorder="1" applyAlignment="1">
      <alignment/>
    </xf>
    <xf numFmtId="185" fontId="11" fillId="0" borderId="41" xfId="0" applyNumberFormat="1" applyFont="1" applyFill="1" applyBorder="1" applyAlignment="1">
      <alignment/>
    </xf>
    <xf numFmtId="185" fontId="16" fillId="33" borderId="14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distributed"/>
    </xf>
    <xf numFmtId="185" fontId="5" fillId="0" borderId="42" xfId="48" applyNumberFormat="1" applyFont="1" applyFill="1" applyBorder="1" applyAlignment="1">
      <alignment/>
    </xf>
    <xf numFmtId="185" fontId="5" fillId="0" borderId="43" xfId="48" applyNumberFormat="1" applyFont="1" applyFill="1" applyBorder="1" applyAlignment="1">
      <alignment/>
    </xf>
    <xf numFmtId="185" fontId="9" fillId="0" borderId="44" xfId="48" applyNumberFormat="1" applyFont="1" applyFill="1" applyBorder="1" applyAlignment="1">
      <alignment horizontal="centerContinuous"/>
    </xf>
    <xf numFmtId="185" fontId="4" fillId="0" borderId="17" xfId="48" applyNumberFormat="1" applyFont="1" applyFill="1" applyBorder="1" applyAlignment="1">
      <alignment horizontal="centerContinuous"/>
    </xf>
    <xf numFmtId="185" fontId="5" fillId="0" borderId="18" xfId="48" applyNumberFormat="1" applyFont="1" applyFill="1" applyBorder="1" applyAlignment="1">
      <alignment horizontal="centerContinuous"/>
    </xf>
    <xf numFmtId="185" fontId="9" fillId="0" borderId="17" xfId="48" applyNumberFormat="1" applyFont="1" applyFill="1" applyBorder="1" applyAlignment="1">
      <alignment horizontal="centerContinuous"/>
    </xf>
    <xf numFmtId="185" fontId="9" fillId="0" borderId="18" xfId="48" applyNumberFormat="1" applyFont="1" applyFill="1" applyBorder="1" applyAlignment="1">
      <alignment horizontal="centerContinuous"/>
    </xf>
    <xf numFmtId="185" fontId="5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/>
    </xf>
    <xf numFmtId="185" fontId="1" fillId="0" borderId="0" xfId="48" applyNumberFormat="1" applyFont="1" applyFill="1" applyBorder="1" applyAlignment="1">
      <alignment/>
    </xf>
    <xf numFmtId="185" fontId="1" fillId="0" borderId="45" xfId="48" applyNumberFormat="1" applyFont="1" applyFill="1" applyBorder="1" applyAlignment="1">
      <alignment horizontal="centerContinuous" vertical="center"/>
    </xf>
    <xf numFmtId="185" fontId="1" fillId="0" borderId="46" xfId="48" applyNumberFormat="1" applyFont="1" applyFill="1" applyBorder="1" applyAlignment="1">
      <alignment horizontal="centerContinuous" vertical="center"/>
    </xf>
    <xf numFmtId="185" fontId="5" fillId="0" borderId="45" xfId="48" applyNumberFormat="1" applyFont="1" applyFill="1" applyBorder="1" applyAlignment="1">
      <alignment horizontal="centerContinuous" vertical="center"/>
    </xf>
    <xf numFmtId="185" fontId="0" fillId="0" borderId="46" xfId="48" applyNumberFormat="1" applyFont="1" applyFill="1" applyBorder="1" applyAlignment="1">
      <alignment/>
    </xf>
    <xf numFmtId="185" fontId="11" fillId="0" borderId="47" xfId="48" applyNumberFormat="1" applyFont="1" applyFill="1" applyBorder="1" applyAlignment="1">
      <alignment/>
    </xf>
    <xf numFmtId="185" fontId="4" fillId="0" borderId="0" xfId="48" applyNumberFormat="1" applyFont="1" applyFill="1">
      <alignment/>
    </xf>
    <xf numFmtId="49" fontId="1" fillId="0" borderId="48" xfId="48" applyNumberFormat="1" applyFont="1" applyFill="1" applyBorder="1" applyAlignment="1">
      <alignment horizontal="centerContinuous"/>
    </xf>
    <xf numFmtId="185" fontId="0" fillId="0" borderId="49" xfId="48" applyNumberFormat="1" applyFont="1" applyFill="1" applyBorder="1" applyAlignment="1">
      <alignment horizontal="centerContinuous"/>
    </xf>
    <xf numFmtId="185" fontId="1" fillId="0" borderId="49" xfId="48" applyNumberFormat="1" applyFont="1" applyFill="1" applyBorder="1" applyAlignment="1">
      <alignment horizontal="centerContinuous"/>
    </xf>
    <xf numFmtId="185" fontId="7" fillId="0" borderId="49" xfId="48" applyNumberFormat="1" applyFont="1" applyFill="1" applyBorder="1">
      <alignment/>
    </xf>
    <xf numFmtId="185" fontId="1" fillId="0" borderId="50" xfId="48" applyNumberFormat="1" applyFont="1" applyFill="1" applyBorder="1">
      <alignment/>
    </xf>
    <xf numFmtId="185" fontId="0" fillId="0" borderId="51" xfId="48" applyNumberFormat="1" applyFont="1" applyFill="1" applyBorder="1" applyAlignment="1">
      <alignment horizontal="centerContinuous"/>
    </xf>
    <xf numFmtId="185" fontId="1" fillId="0" borderId="52" xfId="48" applyNumberFormat="1" applyFont="1" applyFill="1" applyBorder="1">
      <alignment/>
    </xf>
    <xf numFmtId="185" fontId="1" fillId="0" borderId="0" xfId="48" applyNumberFormat="1" applyFont="1" applyFill="1" applyBorder="1">
      <alignment/>
    </xf>
    <xf numFmtId="185" fontId="8" fillId="0" borderId="51" xfId="48" applyNumberFormat="1" applyFont="1" applyFill="1" applyBorder="1" applyAlignment="1">
      <alignment vertical="center"/>
    </xf>
    <xf numFmtId="185" fontId="9" fillId="0" borderId="52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>
      <alignment/>
    </xf>
    <xf numFmtId="185" fontId="1" fillId="0" borderId="53" xfId="48" applyNumberFormat="1" applyFont="1" applyFill="1" applyBorder="1" applyAlignment="1">
      <alignment horizontal="centerContinuous"/>
    </xf>
    <xf numFmtId="185" fontId="1" fillId="0" borderId="54" xfId="48" applyNumberFormat="1" applyFont="1" applyFill="1" applyBorder="1" applyAlignment="1">
      <alignment horizontal="centerContinuous"/>
    </xf>
    <xf numFmtId="185" fontId="1" fillId="0" borderId="55" xfId="48" applyNumberFormat="1" applyFont="1" applyFill="1" applyBorder="1" applyAlignment="1">
      <alignment horizontal="centerContinuous"/>
    </xf>
    <xf numFmtId="185" fontId="1" fillId="0" borderId="53" xfId="48" applyNumberFormat="1" applyFont="1" applyFill="1" applyBorder="1" applyAlignment="1">
      <alignment horizontal="centerContinuous" vertical="center"/>
    </xf>
    <xf numFmtId="185" fontId="1" fillId="0" borderId="54" xfId="48" applyNumberFormat="1" applyFont="1" applyFill="1" applyBorder="1" applyAlignment="1">
      <alignment horizontal="centerContinuous" vertical="center"/>
    </xf>
    <xf numFmtId="185" fontId="1" fillId="0" borderId="56" xfId="48" applyNumberFormat="1" applyFont="1" applyFill="1" applyBorder="1" applyAlignment="1">
      <alignment horizontal="centerContinuous" vertical="center"/>
    </xf>
    <xf numFmtId="185" fontId="0" fillId="0" borderId="57" xfId="48" applyNumberFormat="1" applyFont="1" applyFill="1" applyBorder="1" applyAlignment="1">
      <alignment horizontal="center"/>
    </xf>
    <xf numFmtId="185" fontId="0" fillId="0" borderId="58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185" fontId="5" fillId="0" borderId="25" xfId="48" applyNumberFormat="1" applyFont="1" applyFill="1" applyBorder="1" applyAlignment="1">
      <alignment/>
    </xf>
    <xf numFmtId="185" fontId="5" fillId="0" borderId="60" xfId="48" applyNumberFormat="1" applyFont="1" applyFill="1" applyBorder="1" applyAlignment="1">
      <alignment/>
    </xf>
    <xf numFmtId="185" fontId="5" fillId="0" borderId="61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 horizontal="distributed"/>
    </xf>
    <xf numFmtId="185" fontId="5" fillId="0" borderId="63" xfId="48" applyNumberFormat="1" applyFont="1" applyFill="1" applyBorder="1" applyAlignment="1">
      <alignment/>
    </xf>
    <xf numFmtId="185" fontId="5" fillId="0" borderId="64" xfId="48" applyNumberFormat="1" applyFont="1" applyFill="1" applyBorder="1" applyAlignment="1">
      <alignment/>
    </xf>
    <xf numFmtId="185" fontId="5" fillId="0" borderId="41" xfId="48" applyNumberFormat="1" applyFont="1" applyFill="1" applyBorder="1" applyAlignment="1">
      <alignment/>
    </xf>
    <xf numFmtId="185" fontId="5" fillId="0" borderId="29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distributed"/>
    </xf>
    <xf numFmtId="185" fontId="5" fillId="0" borderId="0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horizontal="distributed"/>
    </xf>
    <xf numFmtId="185" fontId="4" fillId="0" borderId="62" xfId="0" applyNumberFormat="1" applyFont="1" applyFill="1" applyBorder="1" applyAlignment="1">
      <alignment horizontal="distributed"/>
    </xf>
    <xf numFmtId="185" fontId="18" fillId="0" borderId="66" xfId="48" applyNumberFormat="1" applyFont="1" applyFill="1" applyBorder="1" applyAlignment="1">
      <alignment horizontal="centerContinuous" vertical="center"/>
    </xf>
    <xf numFmtId="185" fontId="5" fillId="0" borderId="15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/>
    </xf>
    <xf numFmtId="185" fontId="4" fillId="0" borderId="68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horizontal="distributed"/>
    </xf>
    <xf numFmtId="185" fontId="5" fillId="0" borderId="59" xfId="48" applyNumberFormat="1" applyFont="1" applyFill="1" applyBorder="1" applyAlignment="1">
      <alignment/>
    </xf>
    <xf numFmtId="185" fontId="5" fillId="0" borderId="14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distributed"/>
    </xf>
    <xf numFmtId="185" fontId="5" fillId="0" borderId="71" xfId="48" applyNumberFormat="1" applyFont="1" applyFill="1" applyBorder="1" applyAlignment="1">
      <alignment/>
    </xf>
    <xf numFmtId="185" fontId="5" fillId="0" borderId="32" xfId="48" applyNumberFormat="1" applyFont="1" applyFill="1" applyBorder="1" applyAlignment="1">
      <alignment/>
    </xf>
    <xf numFmtId="185" fontId="5" fillId="0" borderId="72" xfId="48" applyNumberFormat="1" applyFont="1" applyFill="1" applyBorder="1">
      <alignment/>
    </xf>
    <xf numFmtId="185" fontId="0" fillId="0" borderId="71" xfId="48" applyNumberFormat="1" applyFont="1" applyFill="1" applyBorder="1" applyAlignment="1">
      <alignment horizontal="center"/>
    </xf>
    <xf numFmtId="185" fontId="0" fillId="0" borderId="20" xfId="48" applyNumberFormat="1" applyFont="1" applyFill="1" applyBorder="1" applyAlignment="1">
      <alignment horizontal="center"/>
    </xf>
    <xf numFmtId="185" fontId="4" fillId="0" borderId="73" xfId="48" applyNumberFormat="1" applyFont="1" applyFill="1" applyBorder="1" applyAlignment="1">
      <alignment horizontal="center"/>
    </xf>
    <xf numFmtId="185" fontId="4" fillId="0" borderId="74" xfId="48" applyNumberFormat="1" applyFont="1" applyFill="1" applyBorder="1" applyAlignment="1">
      <alignment horizontal="center"/>
    </xf>
    <xf numFmtId="185" fontId="5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 horizontal="center"/>
    </xf>
    <xf numFmtId="185" fontId="7" fillId="0" borderId="0" xfId="48" applyNumberFormat="1" applyFont="1" applyFill="1" applyAlignment="1">
      <alignment vertical="top"/>
    </xf>
    <xf numFmtId="185" fontId="4" fillId="0" borderId="68" xfId="0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/>
    </xf>
    <xf numFmtId="185" fontId="4" fillId="0" borderId="77" xfId="0" applyNumberFormat="1" applyFont="1" applyFill="1" applyBorder="1" applyAlignment="1">
      <alignment horizontal="distributed"/>
    </xf>
    <xf numFmtId="185" fontId="5" fillId="0" borderId="78" xfId="48" applyNumberFormat="1" applyFont="1" applyFill="1" applyBorder="1" applyAlignment="1">
      <alignment/>
    </xf>
    <xf numFmtId="185" fontId="4" fillId="0" borderId="79" xfId="0" applyNumberFormat="1" applyFont="1" applyFill="1" applyBorder="1" applyAlignment="1">
      <alignment horizontal="distributed"/>
    </xf>
    <xf numFmtId="185" fontId="5" fillId="0" borderId="80" xfId="48" applyNumberFormat="1" applyFont="1" applyFill="1" applyBorder="1" applyAlignment="1">
      <alignment/>
    </xf>
    <xf numFmtId="185" fontId="9" fillId="0" borderId="81" xfId="48" applyNumberFormat="1" applyFont="1" applyFill="1" applyBorder="1" applyAlignment="1">
      <alignment horizontal="centerContinuous"/>
    </xf>
    <xf numFmtId="185" fontId="1" fillId="0" borderId="82" xfId="48" applyNumberFormat="1" applyFont="1" applyFill="1" applyBorder="1" applyAlignment="1">
      <alignment horizontal="centerContinuous" vertical="center"/>
    </xf>
    <xf numFmtId="185" fontId="9" fillId="0" borderId="17" xfId="48" applyNumberFormat="1" applyFont="1" applyFill="1" applyBorder="1" applyAlignment="1">
      <alignment horizontal="centerContinuous" vertical="center"/>
    </xf>
    <xf numFmtId="0" fontId="18" fillId="0" borderId="45" xfId="0" applyFont="1" applyFill="1" applyBorder="1" applyAlignment="1">
      <alignment horizontal="centerContinuous" vertical="center"/>
    </xf>
    <xf numFmtId="58" fontId="1" fillId="0" borderId="83" xfId="48" applyNumberFormat="1" applyFont="1" applyFill="1" applyBorder="1" applyAlignment="1">
      <alignment horizontal="centerContinuous" vertical="center"/>
    </xf>
    <xf numFmtId="185" fontId="5" fillId="0" borderId="59" xfId="0" applyNumberFormat="1" applyFont="1" applyFill="1" applyBorder="1" applyAlignment="1">
      <alignment/>
    </xf>
    <xf numFmtId="185" fontId="4" fillId="0" borderId="84" xfId="0" applyNumberFormat="1" applyFont="1" applyFill="1" applyBorder="1" applyAlignment="1">
      <alignment horizontal="distributed"/>
    </xf>
    <xf numFmtId="185" fontId="4" fillId="0" borderId="14" xfId="48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/>
    </xf>
    <xf numFmtId="0" fontId="17" fillId="0" borderId="24" xfId="0" applyNumberFormat="1" applyFont="1" applyFill="1" applyBorder="1" applyAlignment="1">
      <alignment/>
    </xf>
    <xf numFmtId="0" fontId="17" fillId="0" borderId="23" xfId="0" applyNumberFormat="1" applyFont="1" applyFill="1" applyBorder="1" applyAlignment="1">
      <alignment/>
    </xf>
    <xf numFmtId="0" fontId="5" fillId="0" borderId="42" xfId="48" applyNumberFormat="1" applyFont="1" applyFill="1" applyBorder="1" applyAlignment="1">
      <alignment/>
    </xf>
    <xf numFmtId="185" fontId="4" fillId="0" borderId="16" xfId="48" applyNumberFormat="1" applyFont="1" applyFill="1" applyBorder="1" applyAlignment="1">
      <alignment horizontal="center"/>
    </xf>
    <xf numFmtId="185" fontId="0" fillId="0" borderId="85" xfId="48" applyNumberFormat="1" applyFont="1" applyFill="1" applyBorder="1" applyAlignment="1">
      <alignment horizontal="center"/>
    </xf>
    <xf numFmtId="185" fontId="4" fillId="0" borderId="30" xfId="48" applyNumberFormat="1" applyFont="1" applyFill="1" applyBorder="1" applyAlignment="1">
      <alignment horizontal="center"/>
    </xf>
    <xf numFmtId="185" fontId="0" fillId="0" borderId="17" xfId="48" applyNumberFormat="1" applyFont="1" applyFill="1" applyBorder="1" applyAlignment="1">
      <alignment horizontal="centerContinuous"/>
    </xf>
    <xf numFmtId="185" fontId="0" fillId="0" borderId="27" xfId="48" applyNumberFormat="1" applyFont="1" applyFill="1" applyBorder="1" applyAlignment="1">
      <alignment horizontal="centerContinuous"/>
    </xf>
    <xf numFmtId="185" fontId="0" fillId="0" borderId="86" xfId="48" applyNumberFormat="1" applyFont="1" applyFill="1" applyBorder="1" applyAlignment="1">
      <alignment horizontal="centerContinuous"/>
    </xf>
    <xf numFmtId="185" fontId="0" fillId="0" borderId="58" xfId="48" applyNumberFormat="1" applyFont="1" applyFill="1" applyBorder="1">
      <alignment/>
    </xf>
    <xf numFmtId="185" fontId="0" fillId="0" borderId="87" xfId="48" applyNumberFormat="1" applyFont="1" applyFill="1" applyBorder="1">
      <alignment/>
    </xf>
    <xf numFmtId="185" fontId="0" fillId="0" borderId="81" xfId="48" applyNumberFormat="1" applyFont="1" applyFill="1" applyBorder="1" applyAlignment="1">
      <alignment horizontal="centerContinuous"/>
    </xf>
    <xf numFmtId="185" fontId="0" fillId="0" borderId="88" xfId="48" applyNumberFormat="1" applyFont="1" applyFill="1" applyBorder="1">
      <alignment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185" fontId="4" fillId="0" borderId="37" xfId="48" applyNumberFormat="1" applyFont="1" applyFill="1" applyBorder="1" applyAlignment="1">
      <alignment/>
    </xf>
    <xf numFmtId="185" fontId="4" fillId="0" borderId="20" xfId="48" applyNumberFormat="1" applyFont="1" applyFill="1" applyBorder="1" applyAlignment="1">
      <alignment/>
    </xf>
    <xf numFmtId="185" fontId="4" fillId="0" borderId="21" xfId="48" applyNumberFormat="1" applyFont="1" applyFill="1" applyBorder="1" applyAlignment="1">
      <alignment/>
    </xf>
    <xf numFmtId="185" fontId="4" fillId="0" borderId="89" xfId="48" applyNumberFormat="1" applyFont="1" applyFill="1" applyBorder="1" applyAlignment="1">
      <alignment/>
    </xf>
    <xf numFmtId="185" fontId="4" fillId="0" borderId="90" xfId="48" applyNumberFormat="1" applyFont="1" applyFill="1" applyBorder="1" applyAlignment="1">
      <alignment/>
    </xf>
    <xf numFmtId="185" fontId="4" fillId="0" borderId="91" xfId="48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/>
    </xf>
    <xf numFmtId="185" fontId="4" fillId="0" borderId="22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/>
    </xf>
    <xf numFmtId="185" fontId="4" fillId="0" borderId="20" xfId="48" applyNumberFormat="1" applyFont="1" applyFill="1" applyBorder="1">
      <alignment/>
    </xf>
    <xf numFmtId="185" fontId="4" fillId="0" borderId="36" xfId="48" applyNumberFormat="1" applyFont="1" applyFill="1" applyBorder="1">
      <alignment/>
    </xf>
    <xf numFmtId="185" fontId="0" fillId="0" borderId="42" xfId="48" applyNumberFormat="1" applyFont="1" applyFill="1" applyBorder="1">
      <alignment/>
    </xf>
    <xf numFmtId="185" fontId="0" fillId="0" borderId="20" xfId="48" applyNumberFormat="1" applyFont="1" applyFill="1" applyBorder="1">
      <alignment/>
    </xf>
    <xf numFmtId="0" fontId="4" fillId="0" borderId="90" xfId="48" applyNumberFormat="1" applyFont="1" applyFill="1" applyBorder="1" applyAlignment="1">
      <alignment/>
    </xf>
    <xf numFmtId="185" fontId="4" fillId="0" borderId="93" xfId="48" applyNumberFormat="1" applyFont="1" applyFill="1" applyBorder="1" applyAlignment="1">
      <alignment/>
    </xf>
    <xf numFmtId="185" fontId="4" fillId="0" borderId="94" xfId="48" applyNumberFormat="1" applyFont="1" applyFill="1" applyBorder="1" applyAlignment="1">
      <alignment/>
    </xf>
    <xf numFmtId="0" fontId="4" fillId="0" borderId="93" xfId="48" applyNumberFormat="1" applyFont="1" applyFill="1" applyBorder="1" applyAlignment="1">
      <alignment/>
    </xf>
    <xf numFmtId="0" fontId="4" fillId="0" borderId="38" xfId="48" applyNumberFormat="1" applyFont="1" applyFill="1" applyBorder="1" applyAlignment="1">
      <alignment/>
    </xf>
    <xf numFmtId="185" fontId="0" fillId="0" borderId="0" xfId="48" applyNumberFormat="1" applyFont="1" applyFill="1" applyBorder="1">
      <alignment/>
    </xf>
    <xf numFmtId="185" fontId="0" fillId="0" borderId="0" xfId="48" applyNumberFormat="1" applyFont="1" applyFill="1" applyAlignment="1">
      <alignment horizontal="center"/>
    </xf>
    <xf numFmtId="185" fontId="0" fillId="0" borderId="95" xfId="48" applyNumberFormat="1" applyFont="1" applyFill="1" applyBorder="1" applyAlignment="1">
      <alignment horizontal="center"/>
    </xf>
    <xf numFmtId="0" fontId="4" fillId="0" borderId="37" xfId="48" applyNumberFormat="1" applyFont="1" applyFill="1" applyBorder="1" applyAlignment="1">
      <alignment/>
    </xf>
    <xf numFmtId="185" fontId="0" fillId="0" borderId="96" xfId="48" applyNumberFormat="1" applyFont="1" applyFill="1" applyBorder="1" applyAlignment="1">
      <alignment horizontal="center"/>
    </xf>
    <xf numFmtId="185" fontId="0" fillId="0" borderId="97" xfId="48" applyNumberFormat="1" applyFont="1" applyFill="1" applyBorder="1" applyAlignment="1">
      <alignment horizontal="center"/>
    </xf>
    <xf numFmtId="185" fontId="4" fillId="0" borderId="68" xfId="48" applyNumberFormat="1" applyFont="1" applyFill="1" applyBorder="1" applyAlignment="1">
      <alignment horizontal="centerContinuous" shrinkToFit="1"/>
    </xf>
    <xf numFmtId="185" fontId="4" fillId="0" borderId="89" xfId="48" applyNumberFormat="1" applyFont="1" applyFill="1" applyBorder="1">
      <alignment/>
    </xf>
    <xf numFmtId="185" fontId="4" fillId="0" borderId="68" xfId="0" applyNumberFormat="1" applyFont="1" applyFill="1" applyBorder="1" applyAlignment="1">
      <alignment horizontal="centerContinuous" shrinkToFit="1"/>
    </xf>
    <xf numFmtId="185" fontId="4" fillId="0" borderId="36" xfId="48" applyNumberFormat="1" applyFont="1" applyFill="1" applyBorder="1" applyAlignment="1">
      <alignment/>
    </xf>
    <xf numFmtId="185" fontId="5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distributed" shrinkToFit="1"/>
    </xf>
    <xf numFmtId="185" fontId="4" fillId="0" borderId="69" xfId="48" applyNumberFormat="1" applyFont="1" applyFill="1" applyBorder="1" applyAlignment="1">
      <alignment horizontal="centerContinuous" shrinkToFit="1"/>
    </xf>
    <xf numFmtId="185" fontId="5" fillId="0" borderId="33" xfId="48" applyNumberFormat="1" applyFont="1" applyFill="1" applyBorder="1" applyAlignment="1">
      <alignment/>
    </xf>
    <xf numFmtId="185" fontId="0" fillId="0" borderId="36" xfId="48" applyNumberFormat="1" applyFont="1" applyFill="1" applyBorder="1">
      <alignment/>
    </xf>
    <xf numFmtId="185" fontId="4" fillId="0" borderId="21" xfId="48" applyNumberFormat="1" applyFont="1" applyFill="1" applyBorder="1">
      <alignment/>
    </xf>
    <xf numFmtId="185" fontId="7" fillId="0" borderId="14" xfId="48" applyNumberFormat="1" applyFont="1" applyFill="1" applyBorder="1" applyAlignment="1">
      <alignment/>
    </xf>
    <xf numFmtId="185" fontId="4" fillId="0" borderId="98" xfId="48" applyNumberFormat="1" applyFont="1" applyFill="1" applyBorder="1" applyAlignment="1">
      <alignment horizontal="center"/>
    </xf>
    <xf numFmtId="185" fontId="4" fillId="0" borderId="99" xfId="48" applyNumberFormat="1" applyFont="1" applyFill="1" applyBorder="1">
      <alignment/>
    </xf>
    <xf numFmtId="185" fontId="5" fillId="0" borderId="100" xfId="48" applyNumberFormat="1" applyFont="1" applyFill="1" applyBorder="1" applyAlignment="1">
      <alignment/>
    </xf>
    <xf numFmtId="185" fontId="4" fillId="0" borderId="101" xfId="48" applyNumberFormat="1" applyFont="1" applyFill="1" applyBorder="1" applyAlignment="1">
      <alignment horizontal="center"/>
    </xf>
    <xf numFmtId="185" fontId="5" fillId="0" borderId="102" xfId="48" applyNumberFormat="1" applyFont="1" applyFill="1" applyBorder="1" applyAlignment="1">
      <alignment/>
    </xf>
    <xf numFmtId="185" fontId="5" fillId="0" borderId="67" xfId="48" applyNumberFormat="1" applyFont="1" applyFill="1" applyBorder="1" applyAlignment="1">
      <alignment/>
    </xf>
    <xf numFmtId="185" fontId="4" fillId="0" borderId="37" xfId="48" applyNumberFormat="1" applyFont="1" applyFill="1" applyBorder="1">
      <alignment/>
    </xf>
    <xf numFmtId="185" fontId="4" fillId="0" borderId="90" xfId="48" applyNumberFormat="1" applyFont="1" applyFill="1" applyBorder="1">
      <alignment/>
    </xf>
    <xf numFmtId="185" fontId="4" fillId="0" borderId="68" xfId="48" applyNumberFormat="1" applyFont="1" applyFill="1" applyBorder="1" applyAlignment="1">
      <alignment horizontal="distributed" shrinkToFit="1"/>
    </xf>
    <xf numFmtId="185" fontId="4" fillId="0" borderId="99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 shrinkToFit="1"/>
    </xf>
    <xf numFmtId="185" fontId="4" fillId="0" borderId="103" xfId="48" applyNumberFormat="1" applyFont="1" applyFill="1" applyBorder="1" applyAlignment="1">
      <alignment horizontal="distributed"/>
    </xf>
    <xf numFmtId="185" fontId="4" fillId="0" borderId="104" xfId="48" applyNumberFormat="1" applyFont="1" applyFill="1" applyBorder="1">
      <alignment/>
    </xf>
    <xf numFmtId="185" fontId="4" fillId="0" borderId="105" xfId="48" applyNumberFormat="1" applyFont="1" applyFill="1" applyBorder="1" applyAlignment="1">
      <alignment horizontal="distributed"/>
    </xf>
    <xf numFmtId="185" fontId="4" fillId="0" borderId="106" xfId="48" applyNumberFormat="1" applyFont="1" applyFill="1" applyBorder="1">
      <alignment/>
    </xf>
    <xf numFmtId="185" fontId="4" fillId="0" borderId="107" xfId="48" applyNumberFormat="1" applyFont="1" applyFill="1" applyBorder="1">
      <alignment/>
    </xf>
    <xf numFmtId="185" fontId="5" fillId="0" borderId="100" xfId="48" applyNumberFormat="1" applyFont="1" applyFill="1" applyBorder="1">
      <alignment/>
    </xf>
    <xf numFmtId="185" fontId="5" fillId="0" borderId="108" xfId="48" applyNumberFormat="1" applyFont="1" applyFill="1" applyBorder="1" applyAlignment="1">
      <alignment/>
    </xf>
    <xf numFmtId="185" fontId="4" fillId="0" borderId="109" xfId="48" applyNumberFormat="1" applyFont="1" applyFill="1" applyBorder="1">
      <alignment/>
    </xf>
    <xf numFmtId="185" fontId="5" fillId="0" borderId="110" xfId="48" applyNumberFormat="1" applyFont="1" applyFill="1" applyBorder="1" applyAlignment="1">
      <alignment/>
    </xf>
    <xf numFmtId="185" fontId="5" fillId="0" borderId="111" xfId="48" applyNumberFormat="1" applyFont="1" applyFill="1" applyBorder="1" applyAlignment="1">
      <alignment/>
    </xf>
    <xf numFmtId="185" fontId="4" fillId="0" borderId="112" xfId="48" applyNumberFormat="1" applyFont="1" applyFill="1" applyBorder="1">
      <alignment/>
    </xf>
    <xf numFmtId="185" fontId="5" fillId="0" borderId="35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distributed" shrinkToFit="1"/>
    </xf>
    <xf numFmtId="185" fontId="4" fillId="0" borderId="105" xfId="0" applyNumberFormat="1" applyFont="1" applyFill="1" applyBorder="1" applyAlignment="1">
      <alignment horizontal="distributed"/>
    </xf>
    <xf numFmtId="185" fontId="4" fillId="0" borderId="105" xfId="48" applyNumberFormat="1" applyFont="1" applyFill="1" applyBorder="1" applyAlignment="1">
      <alignment horizontal="centerContinuous" shrinkToFit="1"/>
    </xf>
    <xf numFmtId="185" fontId="4" fillId="0" borderId="113" xfId="48" applyNumberFormat="1" applyFont="1" applyFill="1" applyBorder="1">
      <alignment/>
    </xf>
    <xf numFmtId="185" fontId="5" fillId="0" borderId="114" xfId="48" applyNumberFormat="1" applyFont="1" applyFill="1" applyBorder="1" applyAlignment="1">
      <alignment/>
    </xf>
    <xf numFmtId="185" fontId="4" fillId="0" borderId="105" xfId="0" applyNumberFormat="1" applyFont="1" applyFill="1" applyBorder="1" applyAlignment="1">
      <alignment horizontal="distributed" shrinkToFit="1"/>
    </xf>
    <xf numFmtId="185" fontId="4" fillId="0" borderId="115" xfId="48" applyNumberFormat="1" applyFont="1" applyFill="1" applyBorder="1" applyAlignment="1">
      <alignment/>
    </xf>
    <xf numFmtId="185" fontId="5" fillId="0" borderId="116" xfId="48" applyNumberFormat="1" applyFont="1" applyFill="1" applyBorder="1" applyAlignment="1">
      <alignment/>
    </xf>
    <xf numFmtId="185" fontId="4" fillId="0" borderId="117" xfId="0" applyNumberFormat="1" applyFont="1" applyFill="1" applyBorder="1" applyAlignment="1">
      <alignment horizontal="distributed"/>
    </xf>
    <xf numFmtId="185" fontId="4" fillId="0" borderId="118" xfId="48" applyNumberFormat="1" applyFont="1" applyFill="1" applyBorder="1" applyAlignment="1">
      <alignment/>
    </xf>
    <xf numFmtId="185" fontId="4" fillId="0" borderId="119" xfId="48" applyNumberFormat="1" applyFont="1" applyFill="1" applyBorder="1" applyAlignment="1">
      <alignment horizontal="distributed"/>
    </xf>
    <xf numFmtId="185" fontId="4" fillId="0" borderId="115" xfId="48" applyNumberFormat="1" applyFont="1" applyFill="1" applyBorder="1">
      <alignment/>
    </xf>
    <xf numFmtId="185" fontId="5" fillId="0" borderId="120" xfId="48" applyNumberFormat="1" applyFont="1" applyFill="1" applyBorder="1" applyAlignment="1">
      <alignment/>
    </xf>
    <xf numFmtId="185" fontId="4" fillId="0" borderId="121" xfId="48" applyNumberFormat="1" applyFont="1" applyFill="1" applyBorder="1">
      <alignment/>
    </xf>
    <xf numFmtId="185" fontId="5" fillId="0" borderId="122" xfId="48" applyNumberFormat="1" applyFont="1" applyFill="1" applyBorder="1" applyAlignment="1">
      <alignment/>
    </xf>
    <xf numFmtId="185" fontId="4" fillId="0" borderId="123" xfId="48" applyNumberFormat="1" applyFont="1" applyFill="1" applyBorder="1">
      <alignment/>
    </xf>
    <xf numFmtId="185" fontId="5" fillId="0" borderId="124" xfId="48" applyNumberFormat="1" applyFont="1" applyFill="1" applyBorder="1" applyAlignment="1">
      <alignment/>
    </xf>
    <xf numFmtId="185" fontId="4" fillId="0" borderId="111" xfId="48" applyNumberFormat="1" applyFont="1" applyFill="1" applyBorder="1" applyAlignment="1">
      <alignment horizontal="center"/>
    </xf>
    <xf numFmtId="185" fontId="5" fillId="0" borderId="125" xfId="48" applyNumberFormat="1" applyFont="1" applyFill="1" applyBorder="1" applyAlignment="1">
      <alignment/>
    </xf>
    <xf numFmtId="185" fontId="4" fillId="0" borderId="126" xfId="48" applyNumberFormat="1" applyFont="1" applyFill="1" applyBorder="1">
      <alignment/>
    </xf>
    <xf numFmtId="185" fontId="4" fillId="0" borderId="67" xfId="48" applyNumberFormat="1" applyFont="1" applyFill="1" applyBorder="1" applyAlignment="1">
      <alignment horizontal="center"/>
    </xf>
    <xf numFmtId="185" fontId="4" fillId="0" borderId="105" xfId="48" applyNumberFormat="1" applyFont="1" applyFill="1" applyBorder="1" applyAlignment="1">
      <alignment horizontal="center"/>
    </xf>
    <xf numFmtId="185" fontId="5" fillId="0" borderId="127" xfId="48" applyNumberFormat="1" applyFont="1" applyFill="1" applyBorder="1" applyAlignment="1">
      <alignment/>
    </xf>
    <xf numFmtId="185" fontId="5" fillId="0" borderId="128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/>
    </xf>
    <xf numFmtId="185" fontId="4" fillId="0" borderId="129" xfId="48" applyNumberFormat="1" applyFont="1" applyFill="1" applyBorder="1">
      <alignment/>
    </xf>
    <xf numFmtId="185" fontId="5" fillId="0" borderId="34" xfId="48" applyNumberFormat="1" applyFont="1" applyFill="1" applyBorder="1" applyAlignment="1">
      <alignment/>
    </xf>
    <xf numFmtId="185" fontId="4" fillId="0" borderId="106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5" fillId="0" borderId="130" xfId="48" applyNumberFormat="1" applyFont="1" applyFill="1" applyBorder="1" applyAlignment="1">
      <alignment/>
    </xf>
    <xf numFmtId="185" fontId="5" fillId="0" borderId="131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/>
    </xf>
    <xf numFmtId="185" fontId="4" fillId="0" borderId="132" xfId="48" applyNumberFormat="1" applyFont="1" applyFill="1" applyBorder="1">
      <alignment/>
    </xf>
    <xf numFmtId="185" fontId="5" fillId="0" borderId="133" xfId="48" applyNumberFormat="1" applyFont="1" applyFill="1" applyBorder="1" applyAlignment="1">
      <alignment/>
    </xf>
    <xf numFmtId="185" fontId="4" fillId="0" borderId="134" xfId="48" applyNumberFormat="1" applyFont="1" applyFill="1" applyBorder="1" applyAlignment="1">
      <alignment horizontal="distributed"/>
    </xf>
    <xf numFmtId="185" fontId="4" fillId="0" borderId="135" xfId="48" applyNumberFormat="1" applyFont="1" applyFill="1" applyBorder="1">
      <alignment/>
    </xf>
    <xf numFmtId="185" fontId="5" fillId="0" borderId="136" xfId="48" applyNumberFormat="1" applyFont="1" applyFill="1" applyBorder="1" applyAlignment="1">
      <alignment/>
    </xf>
    <xf numFmtId="185" fontId="4" fillId="0" borderId="137" xfId="48" applyNumberFormat="1" applyFont="1" applyFill="1" applyBorder="1" applyAlignment="1">
      <alignment horizontal="distributed"/>
    </xf>
    <xf numFmtId="185" fontId="4" fillId="0" borderId="138" xfId="48" applyNumberFormat="1" applyFont="1" applyFill="1" applyBorder="1">
      <alignment/>
    </xf>
    <xf numFmtId="185" fontId="5" fillId="0" borderId="139" xfId="48" applyNumberFormat="1" applyFont="1" applyFill="1" applyBorder="1" applyAlignment="1">
      <alignment/>
    </xf>
    <xf numFmtId="185" fontId="7" fillId="0" borderId="137" xfId="48" applyNumberFormat="1" applyFont="1" applyFill="1" applyBorder="1" applyAlignment="1">
      <alignment horizontal="distributed"/>
    </xf>
    <xf numFmtId="185" fontId="5" fillId="0" borderId="140" xfId="48" applyNumberFormat="1" applyFont="1" applyFill="1" applyBorder="1" applyAlignment="1">
      <alignment/>
    </xf>
    <xf numFmtId="185" fontId="4" fillId="0" borderId="66" xfId="48" applyNumberFormat="1" applyFont="1" applyFill="1" applyBorder="1" applyAlignment="1">
      <alignment horizontal="center"/>
    </xf>
    <xf numFmtId="185" fontId="4" fillId="0" borderId="31" xfId="48" applyNumberFormat="1" applyFont="1" applyFill="1" applyBorder="1">
      <alignment/>
    </xf>
    <xf numFmtId="185" fontId="5" fillId="0" borderId="141" xfId="48" applyNumberFormat="1" applyFont="1" applyFill="1" applyBorder="1" applyAlignment="1">
      <alignment/>
    </xf>
    <xf numFmtId="185" fontId="4" fillId="0" borderId="38" xfId="48" applyNumberFormat="1" applyFont="1" applyFill="1" applyBorder="1">
      <alignment/>
    </xf>
    <xf numFmtId="185" fontId="1" fillId="0" borderId="26" xfId="48" applyNumberFormat="1" applyFont="1" applyFill="1" applyBorder="1" applyAlignment="1">
      <alignment horizontal="centerContinuous"/>
    </xf>
    <xf numFmtId="185" fontId="1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1" fillId="0" borderId="142" xfId="48" applyNumberFormat="1" applyFont="1" applyFill="1" applyBorder="1" applyAlignment="1">
      <alignment horizontal="centerContinuous"/>
    </xf>
    <xf numFmtId="185" fontId="4" fillId="0" borderId="59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 horizontal="center"/>
    </xf>
    <xf numFmtId="185" fontId="4" fillId="0" borderId="59" xfId="48" applyNumberFormat="1" applyFont="1" applyFill="1" applyBorder="1" applyAlignment="1">
      <alignment horizontal="distributed"/>
    </xf>
    <xf numFmtId="185" fontId="0" fillId="0" borderId="143" xfId="48" applyNumberFormat="1" applyFont="1" applyFill="1" applyBorder="1" applyAlignment="1">
      <alignment horizontal="center"/>
    </xf>
    <xf numFmtId="185" fontId="0" fillId="0" borderId="14" xfId="48" applyNumberFormat="1" applyFont="1" applyFill="1" applyBorder="1">
      <alignment/>
    </xf>
    <xf numFmtId="185" fontId="0" fillId="0" borderId="103" xfId="48" applyNumberFormat="1" applyFont="1" applyFill="1" applyBorder="1">
      <alignment/>
    </xf>
    <xf numFmtId="185" fontId="0" fillId="0" borderId="106" xfId="48" applyNumberFormat="1" applyFont="1" applyFill="1" applyBorder="1">
      <alignment/>
    </xf>
    <xf numFmtId="185" fontId="4" fillId="0" borderId="79" xfId="48" applyNumberFormat="1" applyFont="1" applyFill="1" applyBorder="1" applyAlignment="1">
      <alignment horizontal="distributed"/>
    </xf>
    <xf numFmtId="185" fontId="4" fillId="0" borderId="144" xfId="48" applyNumberFormat="1" applyFont="1" applyFill="1" applyBorder="1" applyAlignment="1">
      <alignment horizontal="center"/>
    </xf>
    <xf numFmtId="185" fontId="4" fillId="0" borderId="65" xfId="48" applyNumberFormat="1" applyFont="1" applyFill="1" applyBorder="1" applyAlignment="1">
      <alignment/>
    </xf>
    <xf numFmtId="185" fontId="5" fillId="0" borderId="88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centerContinuous" shrinkToFit="1"/>
    </xf>
    <xf numFmtId="185" fontId="4" fillId="0" borderId="15" xfId="48" applyNumberFormat="1" applyFont="1" applyFill="1" applyBorder="1" applyAlignment="1">
      <alignment horizontal="distributed" shrinkToFit="1"/>
    </xf>
    <xf numFmtId="185" fontId="4" fillId="0" borderId="62" xfId="48" applyNumberFormat="1" applyFont="1" applyFill="1" applyBorder="1" applyAlignment="1">
      <alignment horizontal="distributed" shrinkToFit="1"/>
    </xf>
    <xf numFmtId="185" fontId="4" fillId="0" borderId="22" xfId="48" applyNumberFormat="1" applyFont="1" applyFill="1" applyBorder="1">
      <alignment/>
    </xf>
    <xf numFmtId="185" fontId="0" fillId="0" borderId="0" xfId="48" applyNumberFormat="1" applyFont="1" applyFill="1" applyBorder="1" applyAlignment="1">
      <alignment horizontal="center"/>
    </xf>
    <xf numFmtId="185" fontId="0" fillId="0" borderId="45" xfId="48" applyNumberFormat="1" applyFont="1" applyFill="1" applyBorder="1" applyAlignment="1">
      <alignment horizontal="center"/>
    </xf>
    <xf numFmtId="185" fontId="0" fillId="0" borderId="54" xfId="48" applyNumberFormat="1" applyFont="1" applyFill="1" applyBorder="1">
      <alignment/>
    </xf>
    <xf numFmtId="185" fontId="8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>
      <alignment/>
    </xf>
    <xf numFmtId="185" fontId="4" fillId="0" borderId="145" xfId="0" applyNumberFormat="1" applyFont="1" applyFill="1" applyBorder="1" applyAlignment="1">
      <alignment horizontal="distributed"/>
    </xf>
    <xf numFmtId="185" fontId="4" fillId="0" borderId="59" xfId="0" applyNumberFormat="1" applyFont="1" applyFill="1" applyBorder="1" applyAlignment="1">
      <alignment horizontal="distributed"/>
    </xf>
    <xf numFmtId="185" fontId="5" fillId="0" borderId="87" xfId="48" applyNumberFormat="1" applyFont="1" applyFill="1" applyBorder="1" applyAlignment="1">
      <alignment/>
    </xf>
    <xf numFmtId="0" fontId="5" fillId="0" borderId="15" xfId="48" applyNumberFormat="1" applyFont="1" applyFill="1" applyBorder="1" applyAlignment="1">
      <alignment/>
    </xf>
    <xf numFmtId="185" fontId="4" fillId="0" borderId="94" xfId="48" applyNumberFormat="1" applyFont="1" applyFill="1" applyBorder="1">
      <alignment/>
    </xf>
    <xf numFmtId="185" fontId="4" fillId="0" borderId="73" xfId="48" applyNumberFormat="1" applyFont="1" applyFill="1" applyBorder="1" applyAlignment="1">
      <alignment horizontal="distributed"/>
    </xf>
    <xf numFmtId="185" fontId="4" fillId="0" borderId="93" xfId="48" applyNumberFormat="1" applyFont="1" applyFill="1" applyBorder="1">
      <alignment/>
    </xf>
    <xf numFmtId="185" fontId="5" fillId="0" borderId="68" xfId="48" applyNumberFormat="1" applyFont="1" applyFill="1" applyBorder="1" applyAlignment="1">
      <alignment/>
    </xf>
    <xf numFmtId="185" fontId="4" fillId="0" borderId="117" xfId="48" applyNumberFormat="1" applyFont="1" applyFill="1" applyBorder="1" applyAlignment="1">
      <alignment horizontal="distributed"/>
    </xf>
    <xf numFmtId="185" fontId="4" fillId="0" borderId="118" xfId="48" applyNumberFormat="1" applyFont="1" applyFill="1" applyBorder="1">
      <alignment/>
    </xf>
    <xf numFmtId="185" fontId="7" fillId="0" borderId="103" xfId="48" applyNumberFormat="1" applyFont="1" applyFill="1" applyBorder="1" applyAlignment="1">
      <alignment horizontal="distributed"/>
    </xf>
    <xf numFmtId="185" fontId="7" fillId="0" borderId="73" xfId="48" applyNumberFormat="1" applyFont="1" applyFill="1" applyBorder="1" applyAlignment="1">
      <alignment horizontal="distributed"/>
    </xf>
    <xf numFmtId="185" fontId="4" fillId="0" borderId="105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 vertical="top"/>
    </xf>
    <xf numFmtId="185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center" vertical="top"/>
    </xf>
    <xf numFmtId="0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distributed" shrinkToFit="1"/>
    </xf>
    <xf numFmtId="185" fontId="5" fillId="0" borderId="146" xfId="48" applyNumberFormat="1" applyFont="1" applyFill="1" applyBorder="1" applyAlignment="1">
      <alignment/>
    </xf>
    <xf numFmtId="185" fontId="4" fillId="0" borderId="128" xfId="48" applyNumberFormat="1" applyFont="1" applyFill="1" applyBorder="1" applyAlignment="1">
      <alignment horizontal="distributed"/>
    </xf>
    <xf numFmtId="185" fontId="4" fillId="0" borderId="71" xfId="48" applyNumberFormat="1" applyFont="1" applyFill="1" applyBorder="1" applyAlignment="1">
      <alignment horizontal="distributed"/>
    </xf>
    <xf numFmtId="185" fontId="4" fillId="0" borderId="14" xfId="48" applyNumberFormat="1" applyFont="1" applyFill="1" applyBorder="1">
      <alignment/>
    </xf>
    <xf numFmtId="185" fontId="4" fillId="0" borderId="103" xfId="48" applyNumberFormat="1" applyFont="1" applyFill="1" applyBorder="1">
      <alignment/>
    </xf>
    <xf numFmtId="185" fontId="4" fillId="0" borderId="100" xfId="48" applyNumberFormat="1" applyFont="1" applyFill="1" applyBorder="1" applyAlignment="1">
      <alignment/>
    </xf>
    <xf numFmtId="185" fontId="5" fillId="0" borderId="147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59" xfId="48" applyNumberFormat="1" applyFont="1" applyFill="1" applyBorder="1" applyAlignment="1">
      <alignment horizontal="left"/>
    </xf>
    <xf numFmtId="185" fontId="4" fillId="0" borderId="58" xfId="48" applyNumberFormat="1" applyFont="1" applyFill="1" applyBorder="1" applyAlignment="1">
      <alignment horizontal="left"/>
    </xf>
    <xf numFmtId="185" fontId="4" fillId="0" borderId="87" xfId="48" applyNumberFormat="1" applyFont="1" applyFill="1" applyBorder="1" applyAlignment="1">
      <alignment horizontal="left"/>
    </xf>
    <xf numFmtId="0" fontId="5" fillId="0" borderId="59" xfId="48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centerContinuous" shrinkToFit="1"/>
    </xf>
    <xf numFmtId="185" fontId="6" fillId="0" borderId="15" xfId="48" applyNumberFormat="1" applyFont="1" applyFill="1" applyBorder="1" applyAlignment="1">
      <alignment horizontal="center"/>
    </xf>
    <xf numFmtId="49" fontId="4" fillId="0" borderId="15" xfId="48" applyNumberFormat="1" applyFont="1" applyFill="1" applyBorder="1" applyAlignment="1">
      <alignment horizontal="centerContinuous" shrinkToFit="1"/>
    </xf>
    <xf numFmtId="185" fontId="4" fillId="0" borderId="42" xfId="48" applyNumberFormat="1" applyFont="1" applyFill="1" applyBorder="1" applyAlignment="1">
      <alignment/>
    </xf>
    <xf numFmtId="185" fontId="4" fillId="0" borderId="128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 horizontal="centerContinuous" shrinkToFit="1"/>
    </xf>
    <xf numFmtId="49" fontId="5" fillId="0" borderId="14" xfId="48" applyNumberFormat="1" applyFont="1" applyFill="1" applyBorder="1" applyAlignment="1">
      <alignment horizontal="left" shrinkToFit="1"/>
    </xf>
    <xf numFmtId="185" fontId="4" fillId="0" borderId="37" xfId="48" applyNumberFormat="1" applyFont="1" applyFill="1" applyBorder="1" applyAlignment="1">
      <alignment horizontal="left"/>
    </xf>
    <xf numFmtId="185" fontId="5" fillId="0" borderId="43" xfId="48" applyNumberFormat="1" applyFont="1" applyFill="1" applyBorder="1" applyAlignment="1">
      <alignment horizontal="left"/>
    </xf>
    <xf numFmtId="185" fontId="4" fillId="0" borderId="42" xfId="48" applyNumberFormat="1" applyFont="1" applyFill="1" applyBorder="1" applyAlignment="1">
      <alignment horizontal="left"/>
    </xf>
    <xf numFmtId="185" fontId="5" fillId="0" borderId="25" xfId="48" applyNumberFormat="1" applyFont="1" applyFill="1" applyBorder="1" applyAlignment="1">
      <alignment horizontal="left"/>
    </xf>
    <xf numFmtId="49" fontId="4" fillId="0" borderId="15" xfId="48" applyNumberFormat="1" applyFont="1" applyFill="1" applyBorder="1" applyAlignment="1">
      <alignment shrinkToFit="1"/>
    </xf>
    <xf numFmtId="49" fontId="5" fillId="0" borderId="15" xfId="48" applyNumberFormat="1" applyFont="1" applyFill="1" applyBorder="1" applyAlignment="1">
      <alignment horizontal="left" shrinkToFit="1"/>
    </xf>
    <xf numFmtId="185" fontId="5" fillId="0" borderId="33" xfId="48" applyNumberFormat="1" applyFont="1" applyFill="1" applyBorder="1" applyAlignment="1">
      <alignment horizontal="left"/>
    </xf>
    <xf numFmtId="0" fontId="4" fillId="0" borderId="15" xfId="48" applyNumberFormat="1" applyFont="1" applyFill="1" applyBorder="1" applyAlignment="1">
      <alignment horizontal="distributed"/>
    </xf>
    <xf numFmtId="0" fontId="5" fillId="0" borderId="43" xfId="48" applyNumberFormat="1" applyFont="1" applyFill="1" applyBorder="1" applyAlignment="1">
      <alignment/>
    </xf>
    <xf numFmtId="49" fontId="5" fillId="0" borderId="103" xfId="48" applyNumberFormat="1" applyFont="1" applyFill="1" applyBorder="1" applyAlignment="1">
      <alignment horizontal="left" shrinkToFit="1"/>
    </xf>
    <xf numFmtId="185" fontId="4" fillId="0" borderId="103" xfId="48" applyNumberFormat="1" applyFont="1" applyFill="1" applyBorder="1" applyAlignment="1">
      <alignment horizontal="centerContinuous" shrinkToFit="1"/>
    </xf>
    <xf numFmtId="185" fontId="4" fillId="0" borderId="103" xfId="48" applyNumberFormat="1" applyFont="1" applyFill="1" applyBorder="1" applyAlignment="1">
      <alignment/>
    </xf>
    <xf numFmtId="185" fontId="4" fillId="0" borderId="127" xfId="48" applyNumberFormat="1" applyFont="1" applyFill="1" applyBorder="1" applyAlignment="1">
      <alignment/>
    </xf>
    <xf numFmtId="185" fontId="5" fillId="0" borderId="148" xfId="48" applyNumberFormat="1" applyFont="1" applyFill="1" applyBorder="1" applyAlignment="1">
      <alignment/>
    </xf>
    <xf numFmtId="185" fontId="4" fillId="0" borderId="116" xfId="48" applyNumberFormat="1" applyFont="1" applyFill="1" applyBorder="1" applyAlignment="1">
      <alignment/>
    </xf>
    <xf numFmtId="185" fontId="5" fillId="0" borderId="149" xfId="48" applyNumberFormat="1" applyFont="1" applyFill="1" applyBorder="1" applyAlignment="1">
      <alignment/>
    </xf>
    <xf numFmtId="185" fontId="4" fillId="0" borderId="150" xfId="0" applyNumberFormat="1" applyFont="1" applyFill="1" applyBorder="1" applyAlignment="1">
      <alignment horizontal="center"/>
    </xf>
    <xf numFmtId="185" fontId="4" fillId="0" borderId="151" xfId="48" applyNumberFormat="1" applyFont="1" applyFill="1" applyBorder="1" applyAlignment="1">
      <alignment/>
    </xf>
    <xf numFmtId="185" fontId="5" fillId="0" borderId="152" xfId="48" applyNumberFormat="1" applyFont="1" applyFill="1" applyBorder="1" applyAlignment="1">
      <alignment/>
    </xf>
    <xf numFmtId="185" fontId="4" fillId="0" borderId="153" xfId="48" applyNumberFormat="1" applyFont="1" applyFill="1" applyBorder="1" applyAlignment="1">
      <alignment/>
    </xf>
    <xf numFmtId="185" fontId="4" fillId="0" borderId="154" xfId="48" applyNumberFormat="1" applyFont="1" applyFill="1" applyBorder="1" applyAlignment="1">
      <alignment/>
    </xf>
    <xf numFmtId="185" fontId="5" fillId="0" borderId="154" xfId="48" applyNumberFormat="1" applyFont="1" applyFill="1" applyBorder="1" applyAlignment="1">
      <alignment/>
    </xf>
    <xf numFmtId="185" fontId="4" fillId="0" borderId="101" xfId="0" applyNumberFormat="1" applyFont="1" applyFill="1" applyBorder="1" applyAlignment="1">
      <alignment horizontal="center"/>
    </xf>
    <xf numFmtId="185" fontId="4" fillId="0" borderId="155" xfId="0" applyNumberFormat="1" applyFont="1" applyFill="1" applyBorder="1" applyAlignment="1">
      <alignment horizontal="center"/>
    </xf>
    <xf numFmtId="185" fontId="4" fillId="0" borderId="132" xfId="48" applyNumberFormat="1" applyFont="1" applyFill="1" applyBorder="1" applyAlignment="1">
      <alignment/>
    </xf>
    <xf numFmtId="185" fontId="4" fillId="0" borderId="156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/>
    </xf>
    <xf numFmtId="185" fontId="4" fillId="0" borderId="29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 horizontal="centerContinuous"/>
    </xf>
    <xf numFmtId="185" fontId="4" fillId="0" borderId="103" xfId="0" applyNumberFormat="1" applyFont="1" applyFill="1" applyBorder="1" applyAlignment="1">
      <alignment horizontal="distributed"/>
    </xf>
    <xf numFmtId="185" fontId="4" fillId="0" borderId="157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0" fontId="5" fillId="0" borderId="122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/>
    </xf>
    <xf numFmtId="185" fontId="4" fillId="0" borderId="112" xfId="48" applyNumberFormat="1" applyFont="1" applyFill="1" applyBorder="1" applyAlignment="1">
      <alignment/>
    </xf>
    <xf numFmtId="185" fontId="4" fillId="0" borderId="122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centerContinuous" shrinkToFit="1"/>
    </xf>
    <xf numFmtId="185" fontId="4" fillId="0" borderId="15" xfId="0" applyNumberFormat="1" applyFont="1" applyFill="1" applyBorder="1" applyAlignment="1">
      <alignment horizontal="centerContinuous" shrinkToFit="1"/>
    </xf>
    <xf numFmtId="185" fontId="4" fillId="0" borderId="150" xfId="0" applyNumberFormat="1" applyFont="1" applyFill="1" applyBorder="1" applyAlignment="1">
      <alignment horizontal="distributed"/>
    </xf>
    <xf numFmtId="185" fontId="5" fillId="0" borderId="153" xfId="48" applyNumberFormat="1" applyFont="1" applyFill="1" applyBorder="1" applyAlignment="1">
      <alignment/>
    </xf>
    <xf numFmtId="185" fontId="4" fillId="0" borderId="62" xfId="0" applyNumberFormat="1" applyFont="1" applyFill="1" applyBorder="1" applyAlignment="1">
      <alignment horizontal="center"/>
    </xf>
    <xf numFmtId="185" fontId="4" fillId="0" borderId="73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distributed" shrinkToFit="1"/>
    </xf>
    <xf numFmtId="185" fontId="4" fillId="0" borderId="103" xfId="0" applyNumberFormat="1" applyFont="1" applyFill="1" applyBorder="1" applyAlignment="1">
      <alignment horizontal="centerContinuous" shrinkToFit="1"/>
    </xf>
    <xf numFmtId="185" fontId="4" fillId="0" borderId="103" xfId="48" applyNumberFormat="1" applyFont="1" applyFill="1" applyBorder="1" applyAlignment="1">
      <alignment horizontal="distributed" shrinkToFit="1"/>
    </xf>
    <xf numFmtId="185" fontId="4" fillId="0" borderId="14" xfId="48" applyNumberFormat="1" applyFont="1" applyFill="1" applyBorder="1" applyAlignment="1">
      <alignment shrinkToFit="1"/>
    </xf>
    <xf numFmtId="185" fontId="4" fillId="0" borderId="74" xfId="48" applyNumberFormat="1" applyFont="1" applyFill="1" applyBorder="1" applyAlignment="1">
      <alignment horizontal="distributed"/>
    </xf>
    <xf numFmtId="185" fontId="4" fillId="0" borderId="73" xfId="48" applyNumberFormat="1" applyFont="1" applyFill="1" applyBorder="1" applyAlignment="1">
      <alignment horizontal="centerContinuous" shrinkToFit="1"/>
    </xf>
    <xf numFmtId="185" fontId="4" fillId="0" borderId="14" xfId="48" applyNumberFormat="1" applyFont="1" applyFill="1" applyBorder="1" applyAlignment="1">
      <alignment horizontal="center" shrinkToFit="1"/>
    </xf>
    <xf numFmtId="185" fontId="4" fillId="0" borderId="14" xfId="0" applyNumberFormat="1" applyFont="1" applyFill="1" applyBorder="1" applyAlignment="1">
      <alignment horizontal="center" shrinkToFit="1"/>
    </xf>
    <xf numFmtId="38" fontId="4" fillId="0" borderId="37" xfId="48" applyNumberFormat="1" applyFont="1" applyFill="1" applyBorder="1" applyAlignment="1">
      <alignment/>
    </xf>
    <xf numFmtId="185" fontId="4" fillId="0" borderId="103" xfId="48" applyNumberFormat="1" applyFont="1" applyFill="1" applyBorder="1" applyAlignment="1">
      <alignment shrinkToFit="1"/>
    </xf>
    <xf numFmtId="185" fontId="4" fillId="0" borderId="0" xfId="48" applyNumberFormat="1" applyFont="1" applyFill="1" applyBorder="1" applyAlignment="1">
      <alignment horizontal="distributed"/>
    </xf>
    <xf numFmtId="185" fontId="4" fillId="0" borderId="0" xfId="48" applyNumberFormat="1" applyFont="1" applyFill="1" applyBorder="1">
      <alignment/>
    </xf>
    <xf numFmtId="185" fontId="5" fillId="0" borderId="0" xfId="48" applyNumberFormat="1" applyFont="1" applyFill="1" applyBorder="1">
      <alignment/>
    </xf>
    <xf numFmtId="185" fontId="4" fillId="0" borderId="45" xfId="48" applyNumberFormat="1" applyFont="1" applyFill="1" applyBorder="1" applyAlignment="1">
      <alignment horizontal="distributed"/>
    </xf>
    <xf numFmtId="185" fontId="4" fillId="0" borderId="45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>
      <alignment/>
    </xf>
    <xf numFmtId="3" fontId="4" fillId="0" borderId="37" xfId="48" applyNumberFormat="1" applyFont="1" applyFill="1" applyBorder="1" applyAlignment="1">
      <alignment/>
    </xf>
    <xf numFmtId="185" fontId="5" fillId="0" borderId="40" xfId="48" applyNumberFormat="1" applyFont="1" applyFill="1" applyBorder="1" applyAlignment="1">
      <alignment/>
    </xf>
    <xf numFmtId="185" fontId="7" fillId="0" borderId="14" xfId="48" applyNumberFormat="1" applyFont="1" applyFill="1" applyBorder="1" applyAlignment="1">
      <alignment horizontal="distributed"/>
    </xf>
    <xf numFmtId="185" fontId="7" fillId="0" borderId="15" xfId="48" applyNumberFormat="1" applyFont="1" applyFill="1" applyBorder="1" applyAlignment="1">
      <alignment horizontal="distributed"/>
    </xf>
    <xf numFmtId="185" fontId="7" fillId="0" borderId="62" xfId="48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 shrinkToFit="1"/>
    </xf>
    <xf numFmtId="185" fontId="7" fillId="0" borderId="69" xfId="0" applyNumberFormat="1" applyFont="1" applyFill="1" applyBorder="1" applyAlignment="1">
      <alignment horizontal="distributed"/>
    </xf>
    <xf numFmtId="185" fontId="5" fillId="0" borderId="36" xfId="48" applyNumberFormat="1" applyFont="1" applyFill="1" applyBorder="1" applyAlignment="1">
      <alignment/>
    </xf>
    <xf numFmtId="185" fontId="4" fillId="0" borderId="111" xfId="48" applyNumberFormat="1" applyFont="1" applyFill="1" applyBorder="1" applyAlignment="1">
      <alignment horizontal="distributed"/>
    </xf>
    <xf numFmtId="185" fontId="4" fillId="0" borderId="111" xfId="0" applyNumberFormat="1" applyFont="1" applyFill="1" applyBorder="1" applyAlignment="1">
      <alignment horizontal="distributed"/>
    </xf>
    <xf numFmtId="185" fontId="4" fillId="0" borderId="122" xfId="48" applyNumberFormat="1" applyFont="1" applyFill="1" applyBorder="1" applyAlignment="1">
      <alignment horizontal="distributed"/>
    </xf>
    <xf numFmtId="185" fontId="5" fillId="0" borderId="122" xfId="0" applyNumberFormat="1" applyFont="1" applyFill="1" applyBorder="1" applyAlignment="1">
      <alignment/>
    </xf>
    <xf numFmtId="185" fontId="4" fillId="0" borderId="122" xfId="48" applyNumberFormat="1" applyFont="1" applyFill="1" applyBorder="1" applyAlignment="1">
      <alignment horizontal="distributed" shrinkToFit="1"/>
    </xf>
    <xf numFmtId="185" fontId="5" fillId="0" borderId="158" xfId="48" applyNumberFormat="1" applyFont="1" applyFill="1" applyBorder="1" applyAlignment="1">
      <alignment/>
    </xf>
    <xf numFmtId="185" fontId="5" fillId="0" borderId="74" xfId="48" applyNumberFormat="1" applyFont="1" applyFill="1" applyBorder="1" applyAlignment="1">
      <alignment horizontal="distributed"/>
    </xf>
    <xf numFmtId="185" fontId="4" fillId="0" borderId="94" xfId="48" applyNumberFormat="1" applyFont="1" applyFill="1" applyBorder="1" applyAlignment="1">
      <alignment horizontal="distributed"/>
    </xf>
    <xf numFmtId="185" fontId="5" fillId="0" borderId="94" xfId="48" applyNumberFormat="1" applyFont="1" applyFill="1" applyBorder="1">
      <alignment/>
    </xf>
    <xf numFmtId="185" fontId="4" fillId="0" borderId="159" xfId="0" applyNumberFormat="1" applyFont="1" applyFill="1" applyBorder="1" applyAlignment="1">
      <alignment horizontal="distributed"/>
    </xf>
    <xf numFmtId="185" fontId="5" fillId="0" borderId="11" xfId="48" applyNumberFormat="1" applyFont="1" applyFill="1" applyBorder="1" applyAlignment="1">
      <alignment/>
    </xf>
    <xf numFmtId="185" fontId="5" fillId="0" borderId="10" xfId="48" applyNumberFormat="1" applyFont="1" applyFill="1" applyBorder="1" applyAlignment="1">
      <alignment/>
    </xf>
    <xf numFmtId="185" fontId="4" fillId="0" borderId="159" xfId="0" applyNumberFormat="1" applyFont="1" applyFill="1" applyBorder="1" applyAlignment="1">
      <alignment horizontal="centerContinuous" shrinkToFit="1"/>
    </xf>
    <xf numFmtId="0" fontId="4" fillId="0" borderId="69" xfId="0" applyNumberFormat="1" applyFont="1" applyFill="1" applyBorder="1" applyAlignment="1">
      <alignment horizontal="distributed"/>
    </xf>
    <xf numFmtId="0" fontId="4" fillId="0" borderId="36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centerContinuous" shrinkToFit="1"/>
    </xf>
    <xf numFmtId="185" fontId="7" fillId="0" borderId="69" xfId="48" applyNumberFormat="1" applyFont="1" applyFill="1" applyBorder="1" applyAlignment="1">
      <alignment horizontal="centerContinuous" shrinkToFit="1"/>
    </xf>
    <xf numFmtId="185" fontId="7" fillId="0" borderId="68" xfId="48" applyNumberFormat="1" applyFont="1" applyFill="1" applyBorder="1" applyAlignment="1">
      <alignment horizontal="centerContinuous" shrinkToFit="1"/>
    </xf>
    <xf numFmtId="185" fontId="0" fillId="0" borderId="68" xfId="48" applyNumberFormat="1" applyFont="1" applyFill="1" applyBorder="1">
      <alignment/>
    </xf>
    <xf numFmtId="49" fontId="4" fillId="0" borderId="15" xfId="48" applyNumberFormat="1" applyFont="1" applyFill="1" applyBorder="1" applyAlignment="1">
      <alignment horizontal="distributed" shrinkToFit="1"/>
    </xf>
    <xf numFmtId="185" fontId="4" fillId="0" borderId="15" xfId="48" applyNumberFormat="1" applyFont="1" applyFill="1" applyBorder="1" applyAlignment="1">
      <alignment/>
    </xf>
    <xf numFmtId="185" fontId="4" fillId="0" borderId="159" xfId="48" applyNumberFormat="1" applyFont="1" applyFill="1" applyBorder="1" applyAlignment="1">
      <alignment horizontal="distributed" shrinkToFit="1"/>
    </xf>
    <xf numFmtId="185" fontId="7" fillId="0" borderId="14" xfId="0" applyNumberFormat="1" applyFont="1" applyFill="1" applyBorder="1" applyAlignment="1">
      <alignment horizontal="distributed" shrinkToFit="1"/>
    </xf>
    <xf numFmtId="185" fontId="4" fillId="0" borderId="69" xfId="0" applyNumberFormat="1" applyFont="1" applyFill="1" applyBorder="1" applyAlignment="1">
      <alignment shrinkToFit="1"/>
    </xf>
    <xf numFmtId="185" fontId="4" fillId="0" borderId="159" xfId="0" applyNumberFormat="1" applyFont="1" applyFill="1" applyBorder="1" applyAlignment="1">
      <alignment horizontal="distributed" shrinkToFit="1"/>
    </xf>
    <xf numFmtId="185" fontId="7" fillId="0" borderId="15" xfId="48" applyNumberFormat="1" applyFont="1" applyFill="1" applyBorder="1" applyAlignment="1">
      <alignment/>
    </xf>
    <xf numFmtId="185" fontId="6" fillId="0" borderId="0" xfId="48" applyNumberFormat="1" applyFont="1" applyFill="1" applyBorder="1">
      <alignment/>
    </xf>
    <xf numFmtId="185" fontId="6" fillId="0" borderId="0" xfId="48" applyNumberFormat="1" applyFont="1" applyFill="1">
      <alignment/>
    </xf>
    <xf numFmtId="185" fontId="7" fillId="0" borderId="103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/>
    </xf>
    <xf numFmtId="185" fontId="0" fillId="0" borderId="128" xfId="48" applyNumberFormat="1" applyFont="1" applyFill="1" applyBorder="1">
      <alignment/>
    </xf>
    <xf numFmtId="185" fontId="7" fillId="0" borderId="69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vertical="top"/>
    </xf>
    <xf numFmtId="0" fontId="4" fillId="0" borderId="159" xfId="0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 wrapText="1" shrinkToFit="1"/>
    </xf>
    <xf numFmtId="185" fontId="63" fillId="0" borderId="42" xfId="48" applyNumberFormat="1" applyFont="1" applyFill="1" applyBorder="1" applyAlignment="1">
      <alignment/>
    </xf>
    <xf numFmtId="185" fontId="10" fillId="0" borderId="36" xfId="48" applyNumberFormat="1" applyFont="1" applyFill="1" applyBorder="1" applyAlignment="1">
      <alignment/>
    </xf>
    <xf numFmtId="49" fontId="1" fillId="0" borderId="0" xfId="48" applyNumberFormat="1" applyFont="1" applyFill="1">
      <alignment/>
    </xf>
    <xf numFmtId="0" fontId="27" fillId="0" borderId="0" xfId="0" applyFont="1" applyFill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0" borderId="0" xfId="0" applyNumberForma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shrinkToFit="1"/>
    </xf>
    <xf numFmtId="185" fontId="4" fillId="0" borderId="109" xfId="48" applyNumberFormat="1" applyFont="1" applyFill="1" applyBorder="1" applyAlignment="1">
      <alignment/>
    </xf>
    <xf numFmtId="185" fontId="4" fillId="0" borderId="160" xfId="48" applyNumberFormat="1" applyFont="1" applyFill="1" applyBorder="1" applyAlignment="1">
      <alignment/>
    </xf>
    <xf numFmtId="185" fontId="4" fillId="34" borderId="69" xfId="48" applyNumberFormat="1" applyFont="1" applyFill="1" applyBorder="1" applyAlignment="1">
      <alignment horizontal="distributed"/>
    </xf>
    <xf numFmtId="185" fontId="6" fillId="0" borderId="37" xfId="48" applyNumberFormat="1" applyFont="1" applyFill="1" applyBorder="1" applyAlignment="1">
      <alignment/>
    </xf>
    <xf numFmtId="185" fontId="64" fillId="0" borderId="15" xfId="48" applyNumberFormat="1" applyFont="1" applyFill="1" applyBorder="1" applyAlignment="1">
      <alignment horizontal="distributed"/>
    </xf>
    <xf numFmtId="185" fontId="64" fillId="0" borderId="67" xfId="48" applyNumberFormat="1" applyFont="1" applyFill="1" applyBorder="1" applyAlignment="1">
      <alignment horizontal="distributed"/>
    </xf>
    <xf numFmtId="185" fontId="4" fillId="0" borderId="159" xfId="0" applyNumberFormat="1" applyFont="1" applyFill="1" applyBorder="1" applyAlignment="1">
      <alignment shrinkToFit="1"/>
    </xf>
    <xf numFmtId="185" fontId="4" fillId="0" borderId="84" xfId="0" applyNumberFormat="1" applyFont="1" applyFill="1" applyBorder="1" applyAlignment="1">
      <alignment horizontal="center" shrinkToFit="1"/>
    </xf>
    <xf numFmtId="185" fontId="5" fillId="0" borderId="161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shrinkToFit="1"/>
    </xf>
    <xf numFmtId="185" fontId="4" fillId="0" borderId="105" xfId="48" applyNumberFormat="1" applyFont="1" applyFill="1" applyBorder="1" applyAlignment="1">
      <alignment shrinkToFit="1"/>
    </xf>
    <xf numFmtId="0" fontId="4" fillId="0" borderId="68" xfId="0" applyNumberFormat="1" applyFont="1" applyFill="1" applyBorder="1" applyAlignment="1">
      <alignment horizontal="center" shrinkToFit="1"/>
    </xf>
    <xf numFmtId="185" fontId="4" fillId="0" borderId="67" xfId="48" applyNumberFormat="1" applyFont="1" applyFill="1" applyBorder="1" applyAlignment="1">
      <alignment shrinkToFit="1"/>
    </xf>
    <xf numFmtId="185" fontId="4" fillId="0" borderId="69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center"/>
    </xf>
    <xf numFmtId="185" fontId="4" fillId="0" borderId="15" xfId="48" applyNumberFormat="1" applyFont="1" applyFill="1" applyBorder="1" applyAlignment="1">
      <alignment shrinkToFit="1"/>
    </xf>
    <xf numFmtId="0" fontId="4" fillId="0" borderId="15" xfId="48" applyNumberFormat="1" applyFont="1" applyFill="1" applyBorder="1" applyAlignment="1">
      <alignment shrinkToFit="1"/>
    </xf>
    <xf numFmtId="185" fontId="4" fillId="0" borderId="145" xfId="48" applyNumberFormat="1" applyFont="1" applyFill="1" applyBorder="1" applyAlignment="1">
      <alignment/>
    </xf>
    <xf numFmtId="185" fontId="4" fillId="0" borderId="77" xfId="48" applyNumberFormat="1" applyFont="1" applyFill="1" applyBorder="1" applyAlignment="1">
      <alignment horizontal="distributed"/>
    </xf>
    <xf numFmtId="185" fontId="5" fillId="0" borderId="109" xfId="48" applyNumberFormat="1" applyFont="1" applyFill="1" applyBorder="1" applyAlignment="1">
      <alignment/>
    </xf>
    <xf numFmtId="185" fontId="5" fillId="0" borderId="121" xfId="48" applyNumberFormat="1" applyFont="1" applyFill="1" applyBorder="1" applyAlignment="1">
      <alignment/>
    </xf>
    <xf numFmtId="185" fontId="4" fillId="7" borderId="67" xfId="48" applyNumberFormat="1" applyFont="1" applyFill="1" applyBorder="1" applyAlignment="1">
      <alignment horizontal="distributed"/>
    </xf>
    <xf numFmtId="185" fontId="7" fillId="7" borderId="67" xfId="48" applyNumberFormat="1" applyFont="1" applyFill="1" applyBorder="1" applyAlignment="1">
      <alignment horizontal="distributed"/>
    </xf>
    <xf numFmtId="185" fontId="4" fillId="0" borderId="162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 horizontal="distributed"/>
    </xf>
    <xf numFmtId="185" fontId="1" fillId="0" borderId="17" xfId="48" applyNumberFormat="1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85" fontId="0" fillId="0" borderId="163" xfId="48" applyNumberFormat="1" applyFont="1" applyFill="1" applyBorder="1" applyAlignment="1">
      <alignment horizontal="center"/>
    </xf>
    <xf numFmtId="185" fontId="4" fillId="0" borderId="128" xfId="0" applyNumberFormat="1" applyFont="1" applyFill="1" applyBorder="1" applyAlignment="1">
      <alignment horizontal="distributed"/>
    </xf>
    <xf numFmtId="185" fontId="4" fillId="0" borderId="128" xfId="0" applyNumberFormat="1" applyFont="1" applyFill="1" applyBorder="1" applyAlignment="1">
      <alignment horizontal="distributed" shrinkToFit="1"/>
    </xf>
    <xf numFmtId="0" fontId="0" fillId="0" borderId="37" xfId="0" applyFont="1" applyFill="1" applyBorder="1" applyAlignment="1">
      <alignment/>
    </xf>
    <xf numFmtId="185" fontId="4" fillId="0" borderId="164" xfId="48" applyNumberFormat="1" applyFont="1" applyFill="1" applyBorder="1" applyAlignment="1">
      <alignment horizontal="distributed"/>
    </xf>
    <xf numFmtId="185" fontId="4" fillId="0" borderId="164" xfId="0" applyNumberFormat="1" applyFont="1" applyFill="1" applyBorder="1" applyAlignment="1">
      <alignment horizontal="distributed"/>
    </xf>
    <xf numFmtId="185" fontId="5" fillId="0" borderId="165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 horizontal="distributed"/>
    </xf>
    <xf numFmtId="185" fontId="4" fillId="7" borderId="14" xfId="48" applyNumberFormat="1" applyFont="1" applyFill="1" applyBorder="1" applyAlignment="1">
      <alignment horizontal="distributed"/>
    </xf>
    <xf numFmtId="185" fontId="4" fillId="7" borderId="119" xfId="48" applyNumberFormat="1" applyFont="1" applyFill="1" applyBorder="1" applyAlignment="1">
      <alignment horizontal="distributed"/>
    </xf>
    <xf numFmtId="185" fontId="4" fillId="7" borderId="69" xfId="48" applyNumberFormat="1" applyFont="1" applyFill="1" applyBorder="1" applyAlignment="1">
      <alignment horizontal="distributed"/>
    </xf>
    <xf numFmtId="185" fontId="4" fillId="7" borderId="68" xfId="48" applyNumberFormat="1" applyFont="1" applyFill="1" applyBorder="1" applyAlignment="1">
      <alignment horizontal="distributed"/>
    </xf>
    <xf numFmtId="58" fontId="1" fillId="0" borderId="31" xfId="48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185" fontId="18" fillId="0" borderId="66" xfId="48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185" fontId="1" fillId="0" borderId="53" xfId="48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85" fontId="0" fillId="0" borderId="31" xfId="48" applyNumberFormat="1" applyFont="1" applyFill="1" applyBorder="1" applyAlignment="1">
      <alignment horizontal="center" vertical="center"/>
    </xf>
    <xf numFmtId="185" fontId="0" fillId="0" borderId="32" xfId="48" applyNumberFormat="1" applyFont="1" applyFill="1" applyBorder="1" applyAlignment="1">
      <alignment horizontal="center" vertical="center"/>
    </xf>
    <xf numFmtId="185" fontId="1" fillId="0" borderId="166" xfId="48" applyNumberFormat="1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85" fontId="1" fillId="0" borderId="26" xfId="48" applyNumberFormat="1" applyFont="1" applyFill="1" applyBorder="1" applyAlignment="1">
      <alignment horizontal="center" vertical="center"/>
    </xf>
    <xf numFmtId="185" fontId="1" fillId="0" borderId="17" xfId="48" applyNumberFormat="1" applyFont="1" applyFill="1" applyBorder="1" applyAlignment="1">
      <alignment horizontal="center" vertical="center"/>
    </xf>
    <xf numFmtId="185" fontId="1" fillId="0" borderId="13" xfId="48" applyNumberFormat="1" applyFont="1" applyFill="1" applyBorder="1" applyAlignment="1">
      <alignment horizontal="center" vertical="center"/>
    </xf>
    <xf numFmtId="58" fontId="0" fillId="0" borderId="29" xfId="0" applyNumberFormat="1" applyFont="1" applyFill="1" applyBorder="1" applyAlignment="1">
      <alignment horizontal="distributed" vertical="center"/>
    </xf>
    <xf numFmtId="58" fontId="0" fillId="0" borderId="30" xfId="0" applyNumberFormat="1" applyFont="1" applyFill="1" applyBorder="1" applyAlignment="1">
      <alignment horizontal="distributed" vertical="center"/>
    </xf>
    <xf numFmtId="185" fontId="4" fillId="0" borderId="129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128" xfId="48" applyNumberFormat="1" applyFont="1" applyFill="1" applyBorder="1" applyAlignment="1">
      <alignment horizontal="center" shrinkToFit="1"/>
    </xf>
    <xf numFmtId="185" fontId="4" fillId="0" borderId="72" xfId="48" applyNumberFormat="1" applyFont="1" applyFill="1" applyBorder="1" applyAlignment="1">
      <alignment horizontal="center" shrinkToFit="1"/>
    </xf>
    <xf numFmtId="185" fontId="4" fillId="0" borderId="69" xfId="48" applyNumberFormat="1" applyFont="1" applyFill="1" applyBorder="1" applyAlignment="1">
      <alignment vertical="top"/>
    </xf>
    <xf numFmtId="185" fontId="4" fillId="0" borderId="128" xfId="48" applyNumberFormat="1" applyFont="1" applyFill="1" applyBorder="1" applyAlignment="1">
      <alignment vertical="top"/>
    </xf>
    <xf numFmtId="185" fontId="4" fillId="0" borderId="72" xfId="48" applyNumberFormat="1" applyFont="1" applyFill="1" applyBorder="1" applyAlignment="1">
      <alignment vertical="top"/>
    </xf>
    <xf numFmtId="185" fontId="1" fillId="0" borderId="26" xfId="48" applyNumberFormat="1" applyFont="1" applyFill="1" applyBorder="1" applyAlignment="1">
      <alignment horizontal="center"/>
    </xf>
    <xf numFmtId="185" fontId="1" fillId="0" borderId="17" xfId="48" applyNumberFormat="1" applyFont="1" applyFill="1" applyBorder="1" applyAlignment="1">
      <alignment horizontal="center"/>
    </xf>
    <xf numFmtId="185" fontId="1" fillId="0" borderId="13" xfId="48" applyNumberFormat="1" applyFont="1" applyFill="1" applyBorder="1" applyAlignment="1">
      <alignment horizontal="center"/>
    </xf>
    <xf numFmtId="185" fontId="4" fillId="0" borderId="69" xfId="0" applyNumberFormat="1" applyFont="1" applyFill="1" applyBorder="1" applyAlignment="1">
      <alignment/>
    </xf>
    <xf numFmtId="185" fontId="4" fillId="0" borderId="128" xfId="0" applyNumberFormat="1" applyFont="1" applyFill="1" applyBorder="1" applyAlignment="1">
      <alignment/>
    </xf>
    <xf numFmtId="185" fontId="4" fillId="0" borderId="72" xfId="0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shrinkToFit="1"/>
    </xf>
    <xf numFmtId="185" fontId="4" fillId="0" borderId="128" xfId="0" applyNumberFormat="1" applyFont="1" applyFill="1" applyBorder="1" applyAlignment="1">
      <alignment shrinkToFit="1"/>
    </xf>
    <xf numFmtId="185" fontId="4" fillId="0" borderId="72" xfId="0" applyNumberFormat="1" applyFont="1" applyFill="1" applyBorder="1" applyAlignment="1">
      <alignment shrinkToFit="1"/>
    </xf>
    <xf numFmtId="185" fontId="7" fillId="0" borderId="105" xfId="0" applyNumberFormat="1" applyFont="1" applyFill="1" applyBorder="1" applyAlignment="1">
      <alignment horizontal="center"/>
    </xf>
    <xf numFmtId="185" fontId="7" fillId="0" borderId="127" xfId="0" applyNumberFormat="1" applyFont="1" applyFill="1" applyBorder="1" applyAlignment="1">
      <alignment horizontal="center"/>
    </xf>
    <xf numFmtId="185" fontId="7" fillId="0" borderId="131" xfId="0" applyNumberFormat="1" applyFont="1" applyFill="1" applyBorder="1" applyAlignment="1">
      <alignment horizontal="center"/>
    </xf>
    <xf numFmtId="185" fontId="7" fillId="0" borderId="67" xfId="0" applyNumberFormat="1" applyFont="1" applyFill="1" applyBorder="1" applyAlignment="1">
      <alignment horizontal="center"/>
    </xf>
    <xf numFmtId="185" fontId="7" fillId="0" borderId="42" xfId="0" applyNumberFormat="1" applyFont="1" applyFill="1" applyBorder="1" applyAlignment="1">
      <alignment horizontal="center"/>
    </xf>
    <xf numFmtId="185" fontId="7" fillId="0" borderId="43" xfId="0" applyNumberFormat="1" applyFont="1" applyFill="1" applyBorder="1" applyAlignment="1">
      <alignment horizontal="center"/>
    </xf>
    <xf numFmtId="58" fontId="18" fillId="0" borderId="31" xfId="48" applyNumberFormat="1" applyFont="1" applyFill="1" applyBorder="1" applyAlignment="1">
      <alignment horizontal="distributed" vertical="center"/>
    </xf>
    <xf numFmtId="58" fontId="12" fillId="0" borderId="29" xfId="0" applyNumberFormat="1" applyFont="1" applyBorder="1" applyAlignment="1">
      <alignment horizontal="distributed" vertical="center"/>
    </xf>
    <xf numFmtId="58" fontId="12" fillId="0" borderId="30" xfId="0" applyNumberFormat="1" applyFont="1" applyBorder="1" applyAlignment="1">
      <alignment horizontal="distributed" vertical="center"/>
    </xf>
    <xf numFmtId="185" fontId="16" fillId="0" borderId="18" xfId="0" applyNumberFormat="1" applyFont="1" applyFill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5" fontId="4" fillId="35" borderId="14" xfId="48" applyNumberFormat="1" applyFont="1" applyFill="1" applyBorder="1" applyAlignment="1">
      <alignment shrinkToFit="1"/>
    </xf>
    <xf numFmtId="185" fontId="4" fillId="35" borderId="67" xfId="48" applyNumberFormat="1" applyFont="1" applyFill="1" applyBorder="1" applyAlignment="1">
      <alignment horizontal="distributed"/>
    </xf>
    <xf numFmtId="185" fontId="4" fillId="35" borderId="14" xfId="48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1</xdr:row>
      <xdr:rowOff>76200</xdr:rowOff>
    </xdr:from>
    <xdr:to>
      <xdr:col>17</xdr:col>
      <xdr:colOff>523875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1</xdr:row>
      <xdr:rowOff>76200</xdr:rowOff>
    </xdr:from>
    <xdr:to>
      <xdr:col>17</xdr:col>
      <xdr:colOff>514350</xdr:colOff>
      <xdr:row>1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1</xdr:row>
      <xdr:rowOff>95250</xdr:rowOff>
    </xdr:from>
    <xdr:to>
      <xdr:col>17</xdr:col>
      <xdr:colOff>504825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85725</xdr:rowOff>
    </xdr:from>
    <xdr:to>
      <xdr:col>17</xdr:col>
      <xdr:colOff>495300</xdr:colOff>
      <xdr:row>1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47650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95250</xdr:rowOff>
    </xdr:from>
    <xdr:to>
      <xdr:col>17</xdr:col>
      <xdr:colOff>495300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1</xdr:row>
      <xdr:rowOff>95250</xdr:rowOff>
    </xdr:from>
    <xdr:to>
      <xdr:col>14</xdr:col>
      <xdr:colOff>876300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285750"/>
          <a:ext cx="21431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tabSelected="1" zoomScale="90" zoomScaleNormal="90" zoomScalePageLayoutView="0" workbookViewId="0" topLeftCell="A1">
      <pane ySplit="2" topLeftCell="A3" activePane="bottomLeft" state="frozen"/>
      <selection pane="topLeft" activeCell="U39" sqref="U39"/>
      <selection pane="bottomLeft" activeCell="P16" sqref="P16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69" t="s">
        <v>2</v>
      </c>
      <c r="J1" s="70" t="s">
        <v>207</v>
      </c>
      <c r="K1" s="153"/>
      <c r="L1" s="71"/>
      <c r="M1" s="68" t="s">
        <v>202</v>
      </c>
      <c r="N1" s="72"/>
      <c r="O1" s="73"/>
    </row>
    <row r="2" spans="1:16" ht="28.5" customHeight="1" thickBot="1">
      <c r="A2" s="487"/>
      <c r="B2" s="488"/>
      <c r="C2" s="488"/>
      <c r="D2" s="488"/>
      <c r="E2" s="489"/>
      <c r="F2" s="484" t="s">
        <v>598</v>
      </c>
      <c r="G2" s="485"/>
      <c r="H2" s="486"/>
      <c r="I2" s="74"/>
      <c r="J2" s="75">
        <f>M4+'宇部市・山陽小野田市・防府市・萩市'!M4+'山口市・阿武郡・美祢市・美祢郡'!M4+'周南市・下松市・熊毛郡・光市'!M4+'柳井市・玖珂郡・大島郡・岩国市'!M4</f>
        <v>0</v>
      </c>
      <c r="K2" s="76"/>
      <c r="L2" s="74"/>
      <c r="M2" s="493"/>
      <c r="N2" s="494"/>
      <c r="O2" s="425"/>
      <c r="P2" s="426"/>
    </row>
    <row r="3" spans="14:16" ht="14.25" customHeight="1" thickBot="1">
      <c r="N3" s="79"/>
      <c r="O3" s="79"/>
      <c r="P3" s="79" t="s">
        <v>210</v>
      </c>
    </row>
    <row r="4" spans="1:17" ht="14.25" customHeight="1" thickBot="1">
      <c r="A4" s="437" t="s">
        <v>652</v>
      </c>
      <c r="C4" s="80">
        <v>35201</v>
      </c>
      <c r="D4" s="81" t="s">
        <v>3</v>
      </c>
      <c r="E4" s="82"/>
      <c r="F4" s="83" t="s">
        <v>134</v>
      </c>
      <c r="G4" s="84">
        <f>SUM(B70,E70,H70,K70,N70,Q70)</f>
        <v>79980</v>
      </c>
      <c r="H4" s="85" t="s">
        <v>4</v>
      </c>
      <c r="I4" s="155"/>
      <c r="J4" s="86">
        <f>SUM(C70,F70,I70,L70,O70,R70)</f>
        <v>0</v>
      </c>
      <c r="K4" s="87"/>
      <c r="L4" s="88" t="s">
        <v>5</v>
      </c>
      <c r="M4" s="89">
        <f>SUM(J4,J72)</f>
        <v>0</v>
      </c>
      <c r="O4" s="90"/>
      <c r="P4" s="90" t="s">
        <v>211</v>
      </c>
      <c r="Q4" s="15"/>
    </row>
    <row r="5" spans="1:16" ht="4.5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128</v>
      </c>
      <c r="K6" s="93"/>
      <c r="L6" s="93"/>
      <c r="M6" s="95" t="s">
        <v>9</v>
      </c>
      <c r="N6" s="93"/>
      <c r="O6" s="93"/>
      <c r="P6" s="490"/>
      <c r="Q6" s="491"/>
      <c r="R6" s="492"/>
    </row>
    <row r="7" spans="1:18" ht="14.25" customHeight="1">
      <c r="A7" s="184" t="s">
        <v>10</v>
      </c>
      <c r="B7" s="98" t="s">
        <v>317</v>
      </c>
      <c r="C7" s="151" t="s">
        <v>318</v>
      </c>
      <c r="D7" s="185" t="s">
        <v>10</v>
      </c>
      <c r="E7" s="98" t="s">
        <v>317</v>
      </c>
      <c r="F7" s="151" t="s">
        <v>318</v>
      </c>
      <c r="G7" s="185" t="s">
        <v>10</v>
      </c>
      <c r="H7" s="98" t="s">
        <v>317</v>
      </c>
      <c r="I7" s="151" t="s">
        <v>318</v>
      </c>
      <c r="J7" s="184" t="s">
        <v>10</v>
      </c>
      <c r="K7" s="98" t="s">
        <v>317</v>
      </c>
      <c r="L7" s="151" t="s">
        <v>318</v>
      </c>
      <c r="M7" s="184" t="s">
        <v>10</v>
      </c>
      <c r="N7" s="98" t="s">
        <v>317</v>
      </c>
      <c r="O7" s="151" t="s">
        <v>318</v>
      </c>
      <c r="P7" s="184"/>
      <c r="Q7" s="98"/>
      <c r="R7" s="151"/>
    </row>
    <row r="8" spans="1:18" ht="14.25" customHeight="1">
      <c r="A8" s="321" t="s">
        <v>262</v>
      </c>
      <c r="B8" s="322"/>
      <c r="C8" s="323"/>
      <c r="D8" s="321" t="s">
        <v>262</v>
      </c>
      <c r="E8" s="322"/>
      <c r="F8" s="323"/>
      <c r="G8" s="321" t="s">
        <v>262</v>
      </c>
      <c r="H8" s="322"/>
      <c r="I8" s="323"/>
      <c r="J8" s="321" t="s">
        <v>262</v>
      </c>
      <c r="K8" s="322"/>
      <c r="L8" s="323"/>
      <c r="M8" s="100"/>
      <c r="N8" s="274"/>
      <c r="O8" s="99"/>
      <c r="P8" s="324"/>
      <c r="Q8" s="274"/>
      <c r="R8" s="159"/>
    </row>
    <row r="9" spans="1:18" ht="14.25" customHeight="1">
      <c r="A9" s="63" t="s">
        <v>421</v>
      </c>
      <c r="B9" s="189">
        <v>2030</v>
      </c>
      <c r="C9" s="65"/>
      <c r="D9" s="63" t="s">
        <v>422</v>
      </c>
      <c r="E9" s="189">
        <v>2700</v>
      </c>
      <c r="F9" s="65"/>
      <c r="G9" s="63" t="s">
        <v>422</v>
      </c>
      <c r="H9" s="162">
        <v>1120</v>
      </c>
      <c r="I9" s="65"/>
      <c r="J9" s="63" t="s">
        <v>12</v>
      </c>
      <c r="K9" s="189">
        <v>850</v>
      </c>
      <c r="L9" s="65"/>
      <c r="M9" s="63"/>
      <c r="N9" s="163"/>
      <c r="O9" s="64"/>
      <c r="P9" s="325"/>
      <c r="Q9" s="189"/>
      <c r="R9" s="190"/>
    </row>
    <row r="10" spans="1:18" ht="14.25" customHeight="1">
      <c r="A10" s="283" t="s">
        <v>336</v>
      </c>
      <c r="B10" s="162">
        <v>1560</v>
      </c>
      <c r="C10" s="65"/>
      <c r="D10" s="63" t="s">
        <v>424</v>
      </c>
      <c r="E10" s="162"/>
      <c r="F10" s="65"/>
      <c r="G10" s="63" t="s">
        <v>423</v>
      </c>
      <c r="H10" s="162">
        <v>1140</v>
      </c>
      <c r="I10" s="65"/>
      <c r="J10" s="63" t="s">
        <v>307</v>
      </c>
      <c r="K10" s="162"/>
      <c r="L10" s="65"/>
      <c r="M10" s="63"/>
      <c r="N10" s="163"/>
      <c r="O10" s="243"/>
      <c r="P10" s="325"/>
      <c r="Q10" s="162"/>
      <c r="R10" s="65"/>
    </row>
    <row r="11" spans="1:18" ht="14.25" customHeight="1">
      <c r="A11" s="63" t="s">
        <v>600</v>
      </c>
      <c r="B11" s="162">
        <v>390</v>
      </c>
      <c r="C11" s="65"/>
      <c r="D11" s="63" t="s">
        <v>426</v>
      </c>
      <c r="E11" s="162">
        <v>3050</v>
      </c>
      <c r="F11" s="65"/>
      <c r="G11" s="63" t="s">
        <v>13</v>
      </c>
      <c r="H11" s="162">
        <v>390</v>
      </c>
      <c r="I11" s="65"/>
      <c r="J11" s="63" t="s">
        <v>308</v>
      </c>
      <c r="K11" s="162">
        <v>790</v>
      </c>
      <c r="L11" s="65"/>
      <c r="M11" s="63"/>
      <c r="N11" s="163"/>
      <c r="O11" s="243"/>
      <c r="P11" s="63"/>
      <c r="Q11" s="162"/>
      <c r="R11" s="65"/>
    </row>
    <row r="12" spans="1:18" ht="14.25" customHeight="1">
      <c r="A12" s="63" t="s">
        <v>337</v>
      </c>
      <c r="B12" s="162">
        <v>1540</v>
      </c>
      <c r="C12" s="65"/>
      <c r="D12" s="63" t="s">
        <v>632</v>
      </c>
      <c r="E12" s="162">
        <v>3500</v>
      </c>
      <c r="F12" s="65"/>
      <c r="G12" s="63" t="s">
        <v>425</v>
      </c>
      <c r="H12" s="162">
        <v>2040</v>
      </c>
      <c r="I12" s="65"/>
      <c r="J12" s="63" t="s">
        <v>14</v>
      </c>
      <c r="K12" s="162">
        <v>640</v>
      </c>
      <c r="L12" s="65"/>
      <c r="M12" s="63"/>
      <c r="N12" s="163"/>
      <c r="O12" s="243"/>
      <c r="P12" s="325"/>
      <c r="Q12" s="162"/>
      <c r="R12" s="65"/>
    </row>
    <row r="13" spans="1:18" ht="14.25" customHeight="1">
      <c r="A13" s="63" t="s">
        <v>338</v>
      </c>
      <c r="B13" s="162">
        <v>600</v>
      </c>
      <c r="C13" s="65"/>
      <c r="D13" s="63"/>
      <c r="E13" s="162"/>
      <c r="F13" s="65"/>
      <c r="G13" s="63" t="s">
        <v>428</v>
      </c>
      <c r="H13" s="162">
        <v>1370</v>
      </c>
      <c r="I13" s="65"/>
      <c r="J13" s="63"/>
      <c r="K13" s="162"/>
      <c r="L13" s="65"/>
      <c r="M13" s="63"/>
      <c r="N13" s="163"/>
      <c r="O13" s="243"/>
      <c r="P13" s="63"/>
      <c r="Q13" s="162"/>
      <c r="R13" s="65"/>
    </row>
    <row r="14" spans="1:18" ht="14.25" customHeight="1">
      <c r="A14" s="63" t="s">
        <v>339</v>
      </c>
      <c r="B14" s="162">
        <v>1320</v>
      </c>
      <c r="C14" s="65"/>
      <c r="D14" s="63"/>
      <c r="E14" s="162"/>
      <c r="F14" s="65"/>
      <c r="G14" s="63" t="s">
        <v>14</v>
      </c>
      <c r="H14" s="162"/>
      <c r="I14" s="65"/>
      <c r="J14" s="63"/>
      <c r="K14" s="162"/>
      <c r="L14" s="65"/>
      <c r="M14" s="63"/>
      <c r="N14" s="163"/>
      <c r="O14" s="243"/>
      <c r="P14" s="325"/>
      <c r="Q14" s="189"/>
      <c r="R14" s="190"/>
    </row>
    <row r="15" spans="1:18" ht="14.25" customHeight="1">
      <c r="A15" s="63" t="s">
        <v>427</v>
      </c>
      <c r="B15" s="162">
        <v>2390</v>
      </c>
      <c r="C15" s="65"/>
      <c r="D15" s="63"/>
      <c r="E15" s="162"/>
      <c r="F15" s="65"/>
      <c r="G15" s="63" t="s">
        <v>15</v>
      </c>
      <c r="H15" s="162">
        <v>1820</v>
      </c>
      <c r="I15" s="65"/>
      <c r="J15" s="63"/>
      <c r="K15" s="162"/>
      <c r="L15" s="65"/>
      <c r="M15" s="63"/>
      <c r="N15" s="163"/>
      <c r="O15" s="243"/>
      <c r="P15" s="325"/>
      <c r="Q15" s="162"/>
      <c r="R15" s="65"/>
    </row>
    <row r="16" spans="1:18" ht="14.25" customHeight="1">
      <c r="A16" s="63" t="s">
        <v>340</v>
      </c>
      <c r="B16" s="162">
        <v>2610</v>
      </c>
      <c r="C16" s="65"/>
      <c r="D16" s="63"/>
      <c r="E16" s="162"/>
      <c r="F16" s="65"/>
      <c r="G16" s="63" t="s">
        <v>16</v>
      </c>
      <c r="H16" s="162"/>
      <c r="I16" s="65"/>
      <c r="J16" s="63"/>
      <c r="K16" s="162"/>
      <c r="L16" s="65"/>
      <c r="M16" s="63"/>
      <c r="N16" s="163"/>
      <c r="O16" s="243"/>
      <c r="P16" s="63"/>
      <c r="Q16" s="162"/>
      <c r="R16" s="65"/>
    </row>
    <row r="17" spans="1:18" ht="14.25" customHeight="1">
      <c r="A17" s="63"/>
      <c r="B17" s="162"/>
      <c r="C17" s="65"/>
      <c r="D17" s="63"/>
      <c r="E17" s="162"/>
      <c r="F17" s="65"/>
      <c r="G17" s="63"/>
      <c r="H17" s="162"/>
      <c r="I17" s="65"/>
      <c r="J17" s="63"/>
      <c r="K17" s="162"/>
      <c r="L17" s="65"/>
      <c r="M17" s="63"/>
      <c r="N17" s="163"/>
      <c r="O17" s="243"/>
      <c r="P17" s="325"/>
      <c r="Q17" s="162"/>
      <c r="R17" s="65"/>
    </row>
    <row r="18" spans="1:20" ht="14.25" customHeight="1">
      <c r="A18" s="63"/>
      <c r="B18" s="162"/>
      <c r="C18" s="65"/>
      <c r="D18" s="63"/>
      <c r="E18" s="162"/>
      <c r="F18" s="65"/>
      <c r="G18" s="63"/>
      <c r="H18" s="162"/>
      <c r="I18" s="65"/>
      <c r="J18" s="63"/>
      <c r="K18" s="162"/>
      <c r="L18" s="65"/>
      <c r="M18" s="63"/>
      <c r="N18" s="163"/>
      <c r="O18" s="243"/>
      <c r="P18" s="325"/>
      <c r="Q18" s="162"/>
      <c r="R18" s="65"/>
      <c r="T18" s="180"/>
    </row>
    <row r="19" spans="1:18" ht="14.25" customHeight="1">
      <c r="A19" s="326"/>
      <c r="B19" s="162"/>
      <c r="C19" s="65"/>
      <c r="D19" s="63"/>
      <c r="E19" s="162"/>
      <c r="F19" s="65"/>
      <c r="G19" s="63"/>
      <c r="H19" s="162"/>
      <c r="I19" s="65"/>
      <c r="J19" s="326"/>
      <c r="K19" s="162"/>
      <c r="L19" s="65"/>
      <c r="M19" s="63"/>
      <c r="N19" s="163"/>
      <c r="O19" s="243"/>
      <c r="P19" s="63"/>
      <c r="Q19" s="162"/>
      <c r="R19" s="65"/>
    </row>
    <row r="20" spans="1:18" ht="14.25" customHeight="1">
      <c r="A20" s="63"/>
      <c r="B20" s="162"/>
      <c r="C20" s="65"/>
      <c r="D20" s="63"/>
      <c r="E20" s="162"/>
      <c r="F20" s="65"/>
      <c r="G20" s="63"/>
      <c r="H20" s="162"/>
      <c r="I20" s="65"/>
      <c r="J20" s="63"/>
      <c r="K20" s="162"/>
      <c r="L20" s="65"/>
      <c r="M20" s="63"/>
      <c r="N20" s="163"/>
      <c r="O20" s="243"/>
      <c r="P20" s="327"/>
      <c r="Q20" s="162"/>
      <c r="R20" s="65"/>
    </row>
    <row r="21" spans="1:18" ht="14.25" customHeight="1">
      <c r="A21" s="63"/>
      <c r="B21" s="328"/>
      <c r="C21" s="101"/>
      <c r="D21" s="325"/>
      <c r="E21" s="328"/>
      <c r="F21" s="101"/>
      <c r="G21" s="145"/>
      <c r="H21" s="329"/>
      <c r="I21" s="101"/>
      <c r="J21" s="63"/>
      <c r="K21" s="162"/>
      <c r="L21" s="65"/>
      <c r="M21" s="63"/>
      <c r="N21" s="163"/>
      <c r="O21" s="243"/>
      <c r="P21" s="325"/>
      <c r="Q21" s="162"/>
      <c r="R21" s="65"/>
    </row>
    <row r="22" spans="1:18" ht="14.25" customHeight="1">
      <c r="A22" s="63"/>
      <c r="B22" s="328"/>
      <c r="C22" s="101"/>
      <c r="D22" s="63"/>
      <c r="E22" s="328"/>
      <c r="F22" s="101"/>
      <c r="G22" s="208"/>
      <c r="H22" s="328"/>
      <c r="I22" s="101"/>
      <c r="K22" s="162"/>
      <c r="L22" s="65"/>
      <c r="M22" s="63"/>
      <c r="N22" s="163"/>
      <c r="O22" s="243"/>
      <c r="P22" s="330"/>
      <c r="Q22" s="162"/>
      <c r="R22" s="65"/>
    </row>
    <row r="23" spans="1:18" ht="14.25" customHeight="1">
      <c r="A23" s="331" t="s">
        <v>275</v>
      </c>
      <c r="B23" s="332"/>
      <c r="C23" s="333"/>
      <c r="D23" s="331" t="s">
        <v>275</v>
      </c>
      <c r="E23" s="334"/>
      <c r="F23" s="335"/>
      <c r="G23" s="331" t="s">
        <v>275</v>
      </c>
      <c r="H23" s="334"/>
      <c r="I23" s="335"/>
      <c r="J23" s="331" t="s">
        <v>275</v>
      </c>
      <c r="K23" s="332"/>
      <c r="L23" s="333"/>
      <c r="M23" s="63"/>
      <c r="N23" s="163"/>
      <c r="O23" s="243"/>
      <c r="P23" s="63"/>
      <c r="Q23" s="162"/>
      <c r="R23" s="65"/>
    </row>
    <row r="24" spans="1:18" ht="14.25" customHeight="1">
      <c r="A24" s="63" t="s">
        <v>429</v>
      </c>
      <c r="B24" s="162">
        <v>1250</v>
      </c>
      <c r="C24" s="65"/>
      <c r="D24" s="63" t="s">
        <v>430</v>
      </c>
      <c r="E24" s="189">
        <v>3500</v>
      </c>
      <c r="F24" s="65"/>
      <c r="G24" s="63" t="s">
        <v>17</v>
      </c>
      <c r="H24" s="162">
        <v>620</v>
      </c>
      <c r="I24" s="65"/>
      <c r="J24" s="63" t="s">
        <v>17</v>
      </c>
      <c r="K24" s="162">
        <v>630</v>
      </c>
      <c r="L24" s="65"/>
      <c r="M24" s="336"/>
      <c r="N24" s="163"/>
      <c r="O24" s="243"/>
      <c r="P24" s="63"/>
      <c r="Q24" s="162"/>
      <c r="R24" s="65"/>
    </row>
    <row r="25" spans="1:18" ht="14.25" customHeight="1">
      <c r="A25" s="63" t="s">
        <v>431</v>
      </c>
      <c r="B25" s="162">
        <v>2200</v>
      </c>
      <c r="C25" s="65"/>
      <c r="D25" s="63" t="s">
        <v>18</v>
      </c>
      <c r="E25" s="162">
        <v>1330</v>
      </c>
      <c r="F25" s="65"/>
      <c r="G25" s="63" t="s">
        <v>20</v>
      </c>
      <c r="H25" s="162">
        <v>790</v>
      </c>
      <c r="I25" s="65"/>
      <c r="J25" s="63" t="s">
        <v>18</v>
      </c>
      <c r="K25" s="162">
        <v>500</v>
      </c>
      <c r="L25" s="65"/>
      <c r="M25" s="325"/>
      <c r="N25" s="163"/>
      <c r="O25" s="243"/>
      <c r="P25" s="63"/>
      <c r="Q25" s="162"/>
      <c r="R25" s="65"/>
    </row>
    <row r="26" spans="1:18" ht="14.25" customHeight="1">
      <c r="A26" s="63" t="s">
        <v>432</v>
      </c>
      <c r="B26" s="162">
        <v>1090</v>
      </c>
      <c r="C26" s="65"/>
      <c r="D26" s="63" t="s">
        <v>19</v>
      </c>
      <c r="E26" s="162"/>
      <c r="F26" s="65"/>
      <c r="G26" s="63" t="s">
        <v>272</v>
      </c>
      <c r="H26" s="162"/>
      <c r="I26" s="65"/>
      <c r="J26" s="63" t="s">
        <v>298</v>
      </c>
      <c r="K26" s="162"/>
      <c r="L26" s="65"/>
      <c r="M26" s="63"/>
      <c r="N26" s="163"/>
      <c r="O26" s="243"/>
      <c r="P26" s="63"/>
      <c r="Q26" s="162"/>
      <c r="R26" s="65"/>
    </row>
    <row r="27" spans="1:18" ht="14.25" customHeight="1">
      <c r="A27" s="63" t="s">
        <v>433</v>
      </c>
      <c r="B27" s="162">
        <v>460</v>
      </c>
      <c r="C27" s="65"/>
      <c r="D27" s="145"/>
      <c r="E27" s="329"/>
      <c r="F27" s="193"/>
      <c r="G27" s="63" t="s">
        <v>18</v>
      </c>
      <c r="H27" s="162">
        <v>1170</v>
      </c>
      <c r="I27" s="65"/>
      <c r="J27" s="145"/>
      <c r="K27" s="329"/>
      <c r="L27" s="193"/>
      <c r="M27" s="63"/>
      <c r="N27" s="163"/>
      <c r="O27" s="243"/>
      <c r="P27" s="63"/>
      <c r="Q27" s="162"/>
      <c r="R27" s="65"/>
    </row>
    <row r="28" spans="1:18" ht="14.25" customHeight="1">
      <c r="A28" s="63" t="s">
        <v>434</v>
      </c>
      <c r="B28" s="162">
        <v>50</v>
      </c>
      <c r="C28" s="65"/>
      <c r="D28" s="145"/>
      <c r="E28" s="329"/>
      <c r="F28" s="193"/>
      <c r="G28" s="63" t="s">
        <v>19</v>
      </c>
      <c r="H28" s="162">
        <v>370</v>
      </c>
      <c r="I28" s="65"/>
      <c r="J28" s="145"/>
      <c r="K28" s="329"/>
      <c r="L28" s="193"/>
      <c r="M28" s="63"/>
      <c r="N28" s="163"/>
      <c r="O28" s="243"/>
      <c r="P28" s="337"/>
      <c r="Q28" s="162"/>
      <c r="R28" s="65"/>
    </row>
    <row r="29" spans="1:18" ht="14.25" customHeight="1">
      <c r="A29" s="427"/>
      <c r="B29" s="162"/>
      <c r="C29" s="193"/>
      <c r="D29" s="145"/>
      <c r="E29" s="162"/>
      <c r="F29" s="193"/>
      <c r="G29" s="63" t="s">
        <v>22</v>
      </c>
      <c r="H29" s="162"/>
      <c r="I29" s="65"/>
      <c r="J29" s="145"/>
      <c r="K29" s="329"/>
      <c r="L29" s="193"/>
      <c r="M29" s="63"/>
      <c r="N29" s="163"/>
      <c r="O29" s="243"/>
      <c r="P29" s="325"/>
      <c r="Q29" s="189"/>
      <c r="R29" s="65"/>
    </row>
    <row r="30" spans="1:20" ht="14.25" customHeight="1">
      <c r="A30" s="208"/>
      <c r="B30" s="162"/>
      <c r="C30" s="193"/>
      <c r="D30" s="63"/>
      <c r="E30" s="162"/>
      <c r="F30" s="65"/>
      <c r="G30" s="145"/>
      <c r="H30" s="329"/>
      <c r="I30" s="193"/>
      <c r="J30" s="63"/>
      <c r="K30" s="162"/>
      <c r="L30" s="65"/>
      <c r="M30" s="336"/>
      <c r="N30" s="163"/>
      <c r="O30" s="243"/>
      <c r="P30" s="145"/>
      <c r="Q30" s="162"/>
      <c r="R30" s="65"/>
      <c r="T30" s="181"/>
    </row>
    <row r="31" spans="1:20" ht="14.25" customHeight="1">
      <c r="A31" s="331" t="s">
        <v>253</v>
      </c>
      <c r="B31" s="332"/>
      <c r="C31" s="338"/>
      <c r="D31" s="331" t="s">
        <v>253</v>
      </c>
      <c r="E31" s="332"/>
      <c r="F31" s="333"/>
      <c r="G31" s="331" t="s">
        <v>253</v>
      </c>
      <c r="H31" s="332"/>
      <c r="I31" s="333"/>
      <c r="J31" s="331" t="s">
        <v>253</v>
      </c>
      <c r="K31" s="334"/>
      <c r="L31" s="335"/>
      <c r="M31" s="325"/>
      <c r="N31" s="163"/>
      <c r="O31" s="243"/>
      <c r="P31" s="63"/>
      <c r="Q31" s="162"/>
      <c r="R31" s="65"/>
      <c r="T31" s="181"/>
    </row>
    <row r="32" spans="1:20" ht="14.25" customHeight="1">
      <c r="A32" s="63" t="s">
        <v>341</v>
      </c>
      <c r="B32" s="162">
        <v>1700</v>
      </c>
      <c r="C32" s="65"/>
      <c r="D32" s="63" t="s">
        <v>435</v>
      </c>
      <c r="E32" s="162">
        <v>1750</v>
      </c>
      <c r="F32" s="65"/>
      <c r="G32" s="63" t="s">
        <v>436</v>
      </c>
      <c r="H32" s="189">
        <v>1470</v>
      </c>
      <c r="I32" s="65"/>
      <c r="J32" s="63" t="s">
        <v>309</v>
      </c>
      <c r="K32" s="189">
        <v>540</v>
      </c>
      <c r="L32" s="65"/>
      <c r="M32" s="325"/>
      <c r="N32" s="163"/>
      <c r="O32" s="243"/>
      <c r="P32" s="63"/>
      <c r="Q32" s="162"/>
      <c r="R32" s="65"/>
      <c r="T32" s="181"/>
    </row>
    <row r="33" spans="1:20" ht="14.25" customHeight="1">
      <c r="A33" s="63"/>
      <c r="B33" s="162"/>
      <c r="C33" s="65"/>
      <c r="D33" s="63" t="s">
        <v>292</v>
      </c>
      <c r="E33" s="162"/>
      <c r="F33" s="65"/>
      <c r="G33" s="63" t="s">
        <v>437</v>
      </c>
      <c r="H33" s="162">
        <v>1890</v>
      </c>
      <c r="I33" s="65"/>
      <c r="J33" s="63" t="s">
        <v>292</v>
      </c>
      <c r="K33" s="162"/>
      <c r="L33" s="65"/>
      <c r="M33" s="336"/>
      <c r="N33" s="163"/>
      <c r="O33" s="243"/>
      <c r="P33" s="145"/>
      <c r="Q33" s="162"/>
      <c r="R33" s="65"/>
      <c r="T33" s="181"/>
    </row>
    <row r="34" spans="1:18" ht="14.25" customHeight="1">
      <c r="A34" s="145"/>
      <c r="B34" s="329"/>
      <c r="C34" s="193"/>
      <c r="D34" s="145"/>
      <c r="E34" s="329"/>
      <c r="F34" s="193"/>
      <c r="G34" s="63" t="s">
        <v>21</v>
      </c>
      <c r="H34" s="162"/>
      <c r="I34" s="65"/>
      <c r="J34" s="145"/>
      <c r="K34" s="329"/>
      <c r="L34" s="193"/>
      <c r="M34" s="325"/>
      <c r="N34" s="163"/>
      <c r="O34" s="243"/>
      <c r="P34" s="337"/>
      <c r="Q34" s="162"/>
      <c r="R34" s="65"/>
    </row>
    <row r="35" spans="1:18" ht="14.25" customHeight="1">
      <c r="A35" s="145"/>
      <c r="B35" s="329"/>
      <c r="C35" s="193"/>
      <c r="D35" s="145"/>
      <c r="E35" s="329"/>
      <c r="F35" s="193"/>
      <c r="G35" s="145"/>
      <c r="H35" s="329"/>
      <c r="I35" s="193"/>
      <c r="J35" s="145"/>
      <c r="K35" s="329"/>
      <c r="L35" s="193"/>
      <c r="M35" s="325"/>
      <c r="N35" s="163"/>
      <c r="O35" s="243"/>
      <c r="P35" s="283"/>
      <c r="Q35" s="162"/>
      <c r="R35" s="65"/>
    </row>
    <row r="36" spans="1:18" ht="14.25" customHeight="1">
      <c r="A36" s="331" t="s">
        <v>252</v>
      </c>
      <c r="B36" s="332"/>
      <c r="C36" s="333"/>
      <c r="D36" s="331" t="s">
        <v>252</v>
      </c>
      <c r="E36" s="332"/>
      <c r="F36" s="333"/>
      <c r="G36" s="331" t="s">
        <v>252</v>
      </c>
      <c r="H36" s="332"/>
      <c r="I36" s="333"/>
      <c r="J36" s="331" t="s">
        <v>252</v>
      </c>
      <c r="K36" s="332"/>
      <c r="L36" s="333"/>
      <c r="M36" s="325"/>
      <c r="N36" s="163"/>
      <c r="O36" s="243"/>
      <c r="P36" s="325"/>
      <c r="Q36" s="162"/>
      <c r="R36" s="65"/>
    </row>
    <row r="37" spans="1:18" ht="14.25" customHeight="1">
      <c r="A37" s="283" t="s">
        <v>342</v>
      </c>
      <c r="B37" s="162">
        <v>1030</v>
      </c>
      <c r="C37" s="65"/>
      <c r="D37" s="63" t="s">
        <v>616</v>
      </c>
      <c r="E37" s="162">
        <v>2600</v>
      </c>
      <c r="F37" s="65"/>
      <c r="G37" s="63" t="s">
        <v>438</v>
      </c>
      <c r="H37" s="162">
        <v>1740</v>
      </c>
      <c r="I37" s="65"/>
      <c r="J37" s="447" t="s">
        <v>617</v>
      </c>
      <c r="K37" s="162">
        <v>660</v>
      </c>
      <c r="L37" s="65"/>
      <c r="M37" s="325"/>
      <c r="N37" s="163"/>
      <c r="O37" s="243"/>
      <c r="P37" s="418"/>
      <c r="Q37" s="162"/>
      <c r="R37" s="65"/>
    </row>
    <row r="38" spans="1:18" ht="14.25" customHeight="1">
      <c r="A38" s="325" t="s">
        <v>439</v>
      </c>
      <c r="B38" s="162">
        <v>1960</v>
      </c>
      <c r="C38" s="65"/>
      <c r="D38" s="339" t="s">
        <v>182</v>
      </c>
      <c r="E38" s="162"/>
      <c r="F38" s="65"/>
      <c r="G38" s="63" t="s">
        <v>183</v>
      </c>
      <c r="H38" s="183"/>
      <c r="I38" s="340"/>
      <c r="J38" s="63" t="s">
        <v>182</v>
      </c>
      <c r="K38" s="162"/>
      <c r="L38" s="65"/>
      <c r="M38" s="336"/>
      <c r="N38" s="163"/>
      <c r="O38" s="243"/>
      <c r="P38" s="145"/>
      <c r="Q38" s="162"/>
      <c r="R38" s="65"/>
    </row>
    <row r="39" spans="1:18" ht="14.25" customHeight="1">
      <c r="A39" s="63"/>
      <c r="B39" s="162"/>
      <c r="C39" s="65"/>
      <c r="D39" s="339" t="s">
        <v>440</v>
      </c>
      <c r="E39" s="162"/>
      <c r="F39" s="65"/>
      <c r="G39" s="63" t="s">
        <v>440</v>
      </c>
      <c r="H39" s="162">
        <v>1560</v>
      </c>
      <c r="I39" s="65"/>
      <c r="J39" s="339" t="s">
        <v>601</v>
      </c>
      <c r="K39" s="162"/>
      <c r="L39" s="65"/>
      <c r="M39" s="63"/>
      <c r="N39" s="163"/>
      <c r="O39" s="243"/>
      <c r="P39" s="325"/>
      <c r="Q39" s="162"/>
      <c r="R39" s="65"/>
    </row>
    <row r="40" spans="1:18" ht="14.25" customHeight="1">
      <c r="A40" s="145"/>
      <c r="B40" s="329"/>
      <c r="C40" s="193"/>
      <c r="D40" s="145"/>
      <c r="E40" s="329"/>
      <c r="F40" s="193"/>
      <c r="G40" s="145"/>
      <c r="H40" s="329"/>
      <c r="I40" s="193"/>
      <c r="J40" s="145"/>
      <c r="K40" s="329"/>
      <c r="L40" s="193"/>
      <c r="M40" s="145"/>
      <c r="N40" s="164"/>
      <c r="O40" s="243"/>
      <c r="P40" s="63"/>
      <c r="Q40" s="162"/>
      <c r="R40" s="65"/>
    </row>
    <row r="41" spans="1:18" ht="14.25" customHeight="1">
      <c r="A41" s="337" t="s">
        <v>251</v>
      </c>
      <c r="B41" s="332"/>
      <c r="C41" s="333"/>
      <c r="D41" s="331" t="s">
        <v>251</v>
      </c>
      <c r="E41" s="332"/>
      <c r="F41" s="333"/>
      <c r="G41" s="331" t="s">
        <v>251</v>
      </c>
      <c r="H41" s="332"/>
      <c r="I41" s="333"/>
      <c r="J41" s="331" t="s">
        <v>251</v>
      </c>
      <c r="K41" s="332"/>
      <c r="L41" s="333"/>
      <c r="M41" s="208"/>
      <c r="N41" s="248"/>
      <c r="O41" s="242"/>
      <c r="P41" s="341"/>
      <c r="Q41" s="247"/>
      <c r="R41" s="102"/>
    </row>
    <row r="42" spans="1:18" ht="14.25" customHeight="1">
      <c r="A42" s="325" t="s">
        <v>441</v>
      </c>
      <c r="B42" s="162">
        <v>1280</v>
      </c>
      <c r="C42" s="65"/>
      <c r="D42" s="339" t="s">
        <v>24</v>
      </c>
      <c r="E42" s="162">
        <v>3170</v>
      </c>
      <c r="F42" s="65"/>
      <c r="G42" s="63" t="s">
        <v>442</v>
      </c>
      <c r="H42" s="162"/>
      <c r="I42" s="65"/>
      <c r="J42" s="63" t="s">
        <v>24</v>
      </c>
      <c r="K42" s="162">
        <v>690</v>
      </c>
      <c r="L42" s="65"/>
      <c r="M42" s="208"/>
      <c r="N42" s="248"/>
      <c r="O42" s="242"/>
      <c r="P42" s="342"/>
      <c r="Q42" s="189"/>
      <c r="R42" s="190"/>
    </row>
    <row r="43" spans="1:18" ht="14.25" customHeight="1">
      <c r="A43" s="63" t="s">
        <v>323</v>
      </c>
      <c r="B43" s="162"/>
      <c r="C43" s="65"/>
      <c r="D43" s="339" t="s">
        <v>23</v>
      </c>
      <c r="E43" s="162"/>
      <c r="F43" s="65"/>
      <c r="G43" s="63"/>
      <c r="H43" s="162"/>
      <c r="I43" s="65"/>
      <c r="J43" s="63" t="s">
        <v>23</v>
      </c>
      <c r="K43" s="162"/>
      <c r="L43" s="65"/>
      <c r="M43" s="208"/>
      <c r="N43" s="248"/>
      <c r="O43" s="242"/>
      <c r="P43" s="342"/>
      <c r="Q43" s="189"/>
      <c r="R43" s="190"/>
    </row>
    <row r="44" spans="1:18" ht="14.25" customHeight="1">
      <c r="A44" s="145" t="s">
        <v>611</v>
      </c>
      <c r="B44" s="162">
        <v>310</v>
      </c>
      <c r="C44" s="65"/>
      <c r="D44" s="63" t="s">
        <v>181</v>
      </c>
      <c r="E44" s="162"/>
      <c r="F44" s="65"/>
      <c r="G44" s="63"/>
      <c r="H44" s="328"/>
      <c r="I44" s="101"/>
      <c r="J44" s="63" t="s">
        <v>299</v>
      </c>
      <c r="K44" s="189">
        <v>80</v>
      </c>
      <c r="L44" s="65"/>
      <c r="M44" s="208"/>
      <c r="N44" s="248"/>
      <c r="O44" s="242"/>
      <c r="P44" s="342"/>
      <c r="Q44" s="189"/>
      <c r="R44" s="190"/>
    </row>
    <row r="45" spans="1:18" ht="14.25" customHeight="1">
      <c r="A45" s="208"/>
      <c r="B45" s="247"/>
      <c r="C45" s="102"/>
      <c r="D45" s="63"/>
      <c r="E45" s="162"/>
      <c r="F45" s="65"/>
      <c r="G45" s="145"/>
      <c r="H45" s="329"/>
      <c r="I45" s="193"/>
      <c r="J45" s="63"/>
      <c r="K45" s="328"/>
      <c r="L45" s="101"/>
      <c r="M45" s="208"/>
      <c r="N45" s="248"/>
      <c r="O45" s="242"/>
      <c r="P45" s="342"/>
      <c r="Q45" s="189"/>
      <c r="R45" s="190"/>
    </row>
    <row r="46" spans="1:18" ht="14.25" customHeight="1">
      <c r="A46" s="208"/>
      <c r="B46" s="247"/>
      <c r="C46" s="190"/>
      <c r="D46" s="145"/>
      <c r="E46" s="329"/>
      <c r="F46" s="193"/>
      <c r="G46" s="145"/>
      <c r="H46" s="329"/>
      <c r="I46" s="193"/>
      <c r="J46" s="208"/>
      <c r="K46" s="329"/>
      <c r="L46" s="193"/>
      <c r="M46" s="208"/>
      <c r="N46" s="248"/>
      <c r="O46" s="242"/>
      <c r="P46" s="343"/>
      <c r="Q46" s="189"/>
      <c r="R46" s="190"/>
    </row>
    <row r="47" spans="1:18" ht="14.25" customHeight="1">
      <c r="A47" s="208"/>
      <c r="B47" s="344"/>
      <c r="C47" s="193"/>
      <c r="D47" s="208"/>
      <c r="E47" s="329"/>
      <c r="F47" s="193"/>
      <c r="G47" s="145"/>
      <c r="H47" s="329"/>
      <c r="I47" s="193"/>
      <c r="J47" s="208"/>
      <c r="K47" s="329"/>
      <c r="L47" s="193"/>
      <c r="M47" s="208"/>
      <c r="N47" s="248"/>
      <c r="O47" s="242"/>
      <c r="P47" s="343"/>
      <c r="Q47" s="189"/>
      <c r="R47" s="190"/>
    </row>
    <row r="48" spans="1:18" ht="14.25" customHeight="1">
      <c r="A48" s="208"/>
      <c r="B48" s="344"/>
      <c r="C48" s="193"/>
      <c r="D48" s="145"/>
      <c r="E48" s="329"/>
      <c r="F48" s="193"/>
      <c r="G48" s="145"/>
      <c r="H48" s="329"/>
      <c r="I48" s="193"/>
      <c r="J48" s="145"/>
      <c r="K48" s="329"/>
      <c r="L48" s="193"/>
      <c r="M48" s="208"/>
      <c r="N48" s="248"/>
      <c r="O48" s="242"/>
      <c r="P48" s="341"/>
      <c r="Q48" s="189"/>
      <c r="R48" s="190"/>
    </row>
    <row r="49" spans="1:18" ht="14.25" customHeight="1">
      <c r="A49" s="208"/>
      <c r="B49" s="344"/>
      <c r="C49" s="193"/>
      <c r="D49" s="145"/>
      <c r="E49" s="329"/>
      <c r="F49" s="193"/>
      <c r="G49" s="145"/>
      <c r="H49" s="329"/>
      <c r="I49" s="193"/>
      <c r="J49" s="145"/>
      <c r="K49" s="329"/>
      <c r="L49" s="193"/>
      <c r="M49" s="208"/>
      <c r="N49" s="248"/>
      <c r="O49" s="242"/>
      <c r="P49" s="342"/>
      <c r="Q49" s="189"/>
      <c r="R49" s="190"/>
    </row>
    <row r="50" spans="1:18" ht="14.25" customHeight="1">
      <c r="A50" s="208"/>
      <c r="B50" s="344"/>
      <c r="C50" s="193"/>
      <c r="D50" s="145"/>
      <c r="E50" s="329"/>
      <c r="F50" s="193"/>
      <c r="G50" s="145"/>
      <c r="H50" s="329"/>
      <c r="I50" s="193"/>
      <c r="J50" s="145"/>
      <c r="K50" s="329"/>
      <c r="L50" s="193"/>
      <c r="M50" s="208"/>
      <c r="N50" s="248"/>
      <c r="O50" s="242"/>
      <c r="P50" s="208"/>
      <c r="Q50" s="189"/>
      <c r="R50" s="190"/>
    </row>
    <row r="51" spans="1:18" ht="14.25" customHeight="1">
      <c r="A51" s="208"/>
      <c r="B51" s="344"/>
      <c r="C51" s="193"/>
      <c r="D51" s="145"/>
      <c r="E51" s="329"/>
      <c r="F51" s="193"/>
      <c r="G51" s="145"/>
      <c r="H51" s="329"/>
      <c r="I51" s="193"/>
      <c r="J51" s="145"/>
      <c r="K51" s="329"/>
      <c r="L51" s="193"/>
      <c r="M51" s="208"/>
      <c r="N51" s="248"/>
      <c r="O51" s="242"/>
      <c r="P51" s="208"/>
      <c r="Q51" s="189"/>
      <c r="R51" s="190"/>
    </row>
    <row r="52" spans="1:18" ht="14.25" customHeight="1">
      <c r="A52" s="208"/>
      <c r="B52" s="344"/>
      <c r="C52" s="345"/>
      <c r="D52" s="208"/>
      <c r="E52" s="344"/>
      <c r="F52" s="345"/>
      <c r="G52" s="208"/>
      <c r="H52" s="344"/>
      <c r="I52" s="345"/>
      <c r="J52" s="208"/>
      <c r="K52" s="344"/>
      <c r="L52" s="345"/>
      <c r="M52" s="208"/>
      <c r="N52" s="248"/>
      <c r="O52" s="242"/>
      <c r="P52" s="208"/>
      <c r="Q52" s="247"/>
      <c r="R52" s="250"/>
    </row>
    <row r="53" spans="1:18" ht="14.25" customHeight="1">
      <c r="A53" s="299"/>
      <c r="B53" s="346"/>
      <c r="C53" s="347"/>
      <c r="D53" s="299"/>
      <c r="E53" s="346"/>
      <c r="F53" s="347"/>
      <c r="G53" s="299"/>
      <c r="H53" s="346"/>
      <c r="I53" s="347"/>
      <c r="J53" s="299"/>
      <c r="K53" s="346"/>
      <c r="L53" s="347"/>
      <c r="M53" s="299"/>
      <c r="N53" s="229"/>
      <c r="O53" s="232"/>
      <c r="P53" s="299"/>
      <c r="Q53" s="226"/>
      <c r="R53" s="232"/>
    </row>
    <row r="54" spans="1:18" ht="14.25" customHeight="1">
      <c r="A54" s="348" t="s">
        <v>224</v>
      </c>
      <c r="B54" s="349">
        <f>SUM(B9:B45)</f>
        <v>23770</v>
      </c>
      <c r="C54" s="350">
        <f>SUM(C9:C45)</f>
        <v>0</v>
      </c>
      <c r="D54" s="348" t="s">
        <v>224</v>
      </c>
      <c r="E54" s="351">
        <f>SUM(E9:E47)</f>
        <v>21600</v>
      </c>
      <c r="F54" s="350">
        <f>SUM(F9:F47)</f>
        <v>0</v>
      </c>
      <c r="G54" s="348" t="s">
        <v>224</v>
      </c>
      <c r="H54" s="351">
        <f>SUM(H9:H44)</f>
        <v>17490</v>
      </c>
      <c r="I54" s="350">
        <f>SUM(I9:I44)</f>
        <v>0</v>
      </c>
      <c r="J54" s="348" t="s">
        <v>224</v>
      </c>
      <c r="K54" s="351">
        <f>SUM(K9:K47)</f>
        <v>5380</v>
      </c>
      <c r="L54" s="350">
        <f>SUM(L9:L47)</f>
        <v>0</v>
      </c>
      <c r="M54" s="348" t="s">
        <v>224</v>
      </c>
      <c r="N54" s="352">
        <f>SUM(N9:N41)</f>
        <v>0</v>
      </c>
      <c r="O54" s="353">
        <f>SUM(O9:O41)</f>
        <v>0</v>
      </c>
      <c r="P54" s="354"/>
      <c r="Q54" s="206"/>
      <c r="R54" s="201"/>
    </row>
    <row r="55" spans="1:18" ht="14.25" customHeight="1">
      <c r="A55" s="294" t="s">
        <v>239</v>
      </c>
      <c r="B55" s="328"/>
      <c r="C55" s="101"/>
      <c r="D55" s="294" t="s">
        <v>239</v>
      </c>
      <c r="E55" s="328"/>
      <c r="F55" s="101"/>
      <c r="G55" s="294" t="s">
        <v>239</v>
      </c>
      <c r="H55" s="328"/>
      <c r="I55" s="101"/>
      <c r="J55" s="294" t="s">
        <v>239</v>
      </c>
      <c r="K55" s="328"/>
      <c r="L55" s="101"/>
      <c r="M55" s="63"/>
      <c r="N55" s="163"/>
      <c r="O55" s="64"/>
      <c r="P55" s="294"/>
      <c r="Q55" s="163"/>
      <c r="R55" s="101"/>
    </row>
    <row r="56" spans="1:18" ht="14.25" customHeight="1">
      <c r="A56" s="63" t="s">
        <v>653</v>
      </c>
      <c r="B56" s="189">
        <v>0</v>
      </c>
      <c r="C56" s="65"/>
      <c r="D56" s="458" t="s">
        <v>636</v>
      </c>
      <c r="E56" s="189">
        <v>1980</v>
      </c>
      <c r="F56" s="65"/>
      <c r="G56" s="63" t="s">
        <v>212</v>
      </c>
      <c r="H56" s="189">
        <v>0</v>
      </c>
      <c r="I56" s="65"/>
      <c r="J56" s="63" t="s">
        <v>334</v>
      </c>
      <c r="K56" s="189">
        <v>520</v>
      </c>
      <c r="L56" s="65"/>
      <c r="M56" s="145"/>
      <c r="N56" s="164"/>
      <c r="O56" s="243"/>
      <c r="P56" s="283"/>
      <c r="Q56" s="189"/>
      <c r="R56" s="65"/>
    </row>
    <row r="57" spans="1:18" ht="14.25" customHeight="1">
      <c r="A57" s="63" t="s">
        <v>633</v>
      </c>
      <c r="B57" s="162">
        <v>1760</v>
      </c>
      <c r="C57" s="65"/>
      <c r="D57" s="452" t="s">
        <v>443</v>
      </c>
      <c r="E57" s="162"/>
      <c r="F57" s="65"/>
      <c r="G57" s="63" t="s">
        <v>269</v>
      </c>
      <c r="H57" s="162"/>
      <c r="I57" s="65"/>
      <c r="J57" s="63" t="s">
        <v>269</v>
      </c>
      <c r="K57" s="162">
        <v>330</v>
      </c>
      <c r="L57" s="65"/>
      <c r="M57" s="145"/>
      <c r="N57" s="164"/>
      <c r="O57" s="243"/>
      <c r="P57" s="63"/>
      <c r="Q57" s="162"/>
      <c r="R57" s="65"/>
    </row>
    <row r="58" spans="1:18" ht="14.25" customHeight="1">
      <c r="A58" s="63" t="s">
        <v>343</v>
      </c>
      <c r="B58" s="162">
        <v>410</v>
      </c>
      <c r="C58" s="65"/>
      <c r="D58" s="63" t="s">
        <v>444</v>
      </c>
      <c r="E58" s="162"/>
      <c r="F58" s="65"/>
      <c r="G58" s="63" t="s">
        <v>26</v>
      </c>
      <c r="H58" s="162">
        <v>1080</v>
      </c>
      <c r="I58" s="65"/>
      <c r="J58" s="63" t="s">
        <v>310</v>
      </c>
      <c r="K58" s="162"/>
      <c r="L58" s="65"/>
      <c r="M58" s="145"/>
      <c r="N58" s="164"/>
      <c r="O58" s="243"/>
      <c r="P58" s="63"/>
      <c r="Q58" s="162"/>
      <c r="R58" s="65"/>
    </row>
    <row r="59" spans="1:18" ht="14.25" customHeight="1">
      <c r="A59" s="63" t="s">
        <v>445</v>
      </c>
      <c r="B59" s="162">
        <v>160</v>
      </c>
      <c r="C59" s="65"/>
      <c r="D59" s="63" t="s">
        <v>27</v>
      </c>
      <c r="E59" s="162"/>
      <c r="F59" s="65"/>
      <c r="G59" s="63" t="s">
        <v>634</v>
      </c>
      <c r="H59" s="162">
        <v>1780</v>
      </c>
      <c r="I59" s="65"/>
      <c r="J59" s="63" t="s">
        <v>638</v>
      </c>
      <c r="K59" s="162">
        <v>370</v>
      </c>
      <c r="L59" s="65"/>
      <c r="M59" s="145"/>
      <c r="N59" s="164"/>
      <c r="O59" s="243"/>
      <c r="P59" s="63"/>
      <c r="Q59" s="162"/>
      <c r="R59" s="65"/>
    </row>
    <row r="60" spans="1:18" ht="14.25" customHeight="1">
      <c r="A60" s="63" t="s">
        <v>344</v>
      </c>
      <c r="B60" s="162"/>
      <c r="C60" s="65"/>
      <c r="D60" s="63" t="s">
        <v>28</v>
      </c>
      <c r="E60" s="162"/>
      <c r="F60" s="65"/>
      <c r="G60" s="63" t="s">
        <v>197</v>
      </c>
      <c r="H60" s="162"/>
      <c r="I60" s="65"/>
      <c r="J60" s="459" t="s">
        <v>639</v>
      </c>
      <c r="K60" s="162">
        <v>240</v>
      </c>
      <c r="L60" s="65"/>
      <c r="M60" s="145"/>
      <c r="N60" s="164"/>
      <c r="O60" s="243"/>
      <c r="P60" s="63"/>
      <c r="Q60" s="162"/>
      <c r="R60" s="65"/>
    </row>
    <row r="61" spans="1:18" ht="14.25" customHeight="1">
      <c r="A61" s="63" t="s">
        <v>345</v>
      </c>
      <c r="B61" s="162"/>
      <c r="C61" s="65"/>
      <c r="D61" s="63" t="s">
        <v>635</v>
      </c>
      <c r="E61" s="162">
        <v>980</v>
      </c>
      <c r="F61" s="65"/>
      <c r="G61" s="460" t="s">
        <v>637</v>
      </c>
      <c r="H61" s="162">
        <v>820</v>
      </c>
      <c r="I61" s="65"/>
      <c r="J61" s="459" t="s">
        <v>640</v>
      </c>
      <c r="K61" s="162">
        <v>240</v>
      </c>
      <c r="L61" s="65"/>
      <c r="M61" s="145"/>
      <c r="N61" s="164"/>
      <c r="O61" s="243"/>
      <c r="P61" s="63"/>
      <c r="Q61" s="162"/>
      <c r="R61" s="65"/>
    </row>
    <row r="62" spans="1:18" ht="14.25" customHeight="1">
      <c r="A62" s="63" t="s">
        <v>446</v>
      </c>
      <c r="B62" s="162"/>
      <c r="C62" s="65"/>
      <c r="D62" s="63" t="s">
        <v>29</v>
      </c>
      <c r="E62" s="162"/>
      <c r="F62" s="65"/>
      <c r="G62" s="63" t="s">
        <v>295</v>
      </c>
      <c r="H62" s="162"/>
      <c r="I62" s="65"/>
      <c r="J62" s="63" t="s">
        <v>324</v>
      </c>
      <c r="K62" s="162">
        <v>270</v>
      </c>
      <c r="L62" s="65"/>
      <c r="M62" s="145"/>
      <c r="N62" s="164"/>
      <c r="O62" s="243"/>
      <c r="P62" s="63"/>
      <c r="Q62" s="162"/>
      <c r="R62" s="65"/>
    </row>
    <row r="63" spans="1:18" ht="14.25" customHeight="1">
      <c r="A63" s="63" t="s">
        <v>447</v>
      </c>
      <c r="B63" s="162"/>
      <c r="C63" s="65"/>
      <c r="D63" s="63" t="s">
        <v>30</v>
      </c>
      <c r="E63" s="162"/>
      <c r="F63" s="65"/>
      <c r="G63" s="145"/>
      <c r="H63" s="329"/>
      <c r="I63" s="101"/>
      <c r="J63" s="63" t="s">
        <v>300</v>
      </c>
      <c r="K63" s="162"/>
      <c r="L63" s="65"/>
      <c r="M63" s="145"/>
      <c r="N63" s="164"/>
      <c r="O63" s="243"/>
      <c r="P63" s="63"/>
      <c r="Q63" s="162"/>
      <c r="R63" s="65"/>
    </row>
    <row r="64" spans="1:18" ht="14.25" customHeight="1">
      <c r="A64" s="63" t="s">
        <v>448</v>
      </c>
      <c r="B64" s="162">
        <v>340</v>
      </c>
      <c r="C64" s="65"/>
      <c r="D64" s="63" t="s">
        <v>449</v>
      </c>
      <c r="E64" s="162" t="s">
        <v>595</v>
      </c>
      <c r="F64" s="65"/>
      <c r="G64" s="145"/>
      <c r="H64" s="329"/>
      <c r="I64" s="101"/>
      <c r="J64" s="63" t="s">
        <v>301</v>
      </c>
      <c r="K64" s="162">
        <v>170</v>
      </c>
      <c r="L64" s="65"/>
      <c r="M64" s="145"/>
      <c r="N64" s="164"/>
      <c r="O64" s="243"/>
      <c r="P64" s="63"/>
      <c r="Q64" s="162"/>
      <c r="R64" s="65"/>
    </row>
    <row r="65" spans="1:18" ht="14.25" customHeight="1">
      <c r="A65" s="145" t="s">
        <v>31</v>
      </c>
      <c r="B65" s="162"/>
      <c r="C65" s="65"/>
      <c r="D65" s="63" t="s">
        <v>32</v>
      </c>
      <c r="E65" s="162"/>
      <c r="F65" s="65"/>
      <c r="G65" s="145"/>
      <c r="H65" s="329"/>
      <c r="I65" s="101"/>
      <c r="J65" s="63" t="s">
        <v>302</v>
      </c>
      <c r="K65" s="162" t="s">
        <v>595</v>
      </c>
      <c r="L65" s="65"/>
      <c r="M65" s="145"/>
      <c r="N65" s="164"/>
      <c r="O65" s="243"/>
      <c r="P65" s="63"/>
      <c r="Q65" s="162"/>
      <c r="R65" s="65"/>
    </row>
    <row r="66" spans="1:18" ht="14.25" customHeight="1">
      <c r="A66" s="208" t="s">
        <v>450</v>
      </c>
      <c r="B66" s="165">
        <v>160</v>
      </c>
      <c r="C66" s="65"/>
      <c r="D66" s="145"/>
      <c r="E66" s="189"/>
      <c r="F66" s="65"/>
      <c r="G66" s="145"/>
      <c r="H66" s="329"/>
      <c r="I66" s="101"/>
      <c r="J66" s="63" t="s">
        <v>303</v>
      </c>
      <c r="K66" s="162">
        <v>130</v>
      </c>
      <c r="L66" s="101"/>
      <c r="M66" s="145"/>
      <c r="N66" s="164"/>
      <c r="O66" s="243"/>
      <c r="P66" s="145"/>
      <c r="Q66" s="162"/>
      <c r="R66" s="65"/>
    </row>
    <row r="67" spans="1:18" ht="14.25" customHeight="1">
      <c r="A67" s="145"/>
      <c r="B67" s="189"/>
      <c r="C67" s="65"/>
      <c r="D67" s="145"/>
      <c r="E67" s="189"/>
      <c r="F67" s="65"/>
      <c r="G67" s="208"/>
      <c r="H67" s="344"/>
      <c r="I67" s="103"/>
      <c r="L67" s="101"/>
      <c r="M67" s="208"/>
      <c r="N67" s="248"/>
      <c r="O67" s="242"/>
      <c r="P67" s="208"/>
      <c r="Q67" s="165"/>
      <c r="R67" s="102"/>
    </row>
    <row r="68" spans="1:18" ht="14.25" customHeight="1">
      <c r="A68" s="355" t="s">
        <v>224</v>
      </c>
      <c r="B68" s="356">
        <f>SUM(B56:B67)</f>
        <v>2830</v>
      </c>
      <c r="C68" s="214">
        <f>SUM(C56:C67)</f>
        <v>0</v>
      </c>
      <c r="D68" s="354" t="s">
        <v>224</v>
      </c>
      <c r="E68" s="316">
        <f>SUM(E56:E67)</f>
        <v>2960</v>
      </c>
      <c r="F68" s="214">
        <f>SUM(F56:F67)</f>
        <v>0</v>
      </c>
      <c r="G68" s="354" t="s">
        <v>224</v>
      </c>
      <c r="H68" s="316">
        <f>SUM(H56:H67)</f>
        <v>3680</v>
      </c>
      <c r="I68" s="214">
        <f>SUM(I56:I67)</f>
        <v>0</v>
      </c>
      <c r="J68" s="354" t="s">
        <v>224</v>
      </c>
      <c r="K68" s="316">
        <f>SUM(K56:K66)</f>
        <v>2270</v>
      </c>
      <c r="L68" s="214">
        <f>SUM(L56:L67)</f>
        <v>0</v>
      </c>
      <c r="M68" s="354" t="s">
        <v>224</v>
      </c>
      <c r="N68" s="251">
        <f>SUM(N56:N67)</f>
        <v>0</v>
      </c>
      <c r="O68" s="199">
        <f>SUM(O56:O67)</f>
        <v>0</v>
      </c>
      <c r="P68" s="354"/>
      <c r="Q68" s="251"/>
      <c r="R68" s="214"/>
    </row>
    <row r="69" spans="1:18" ht="14.25" customHeight="1">
      <c r="A69" s="104"/>
      <c r="B69" s="357"/>
      <c r="C69" s="105"/>
      <c r="D69" s="296"/>
      <c r="E69" s="358"/>
      <c r="F69" s="105"/>
      <c r="G69" s="296"/>
      <c r="H69" s="358"/>
      <c r="I69" s="105"/>
      <c r="J69" s="296"/>
      <c r="K69" s="358"/>
      <c r="L69" s="105"/>
      <c r="M69" s="296"/>
      <c r="N69" s="176"/>
      <c r="O69" s="106"/>
      <c r="P69" s="302"/>
      <c r="Q69" s="176"/>
      <c r="R69" s="105"/>
    </row>
    <row r="70" spans="1:18" ht="14.25" customHeight="1" thickBot="1">
      <c r="A70" s="150" t="s">
        <v>25</v>
      </c>
      <c r="B70" s="359">
        <f>SUM(B54,B68)</f>
        <v>26600</v>
      </c>
      <c r="C70" s="107">
        <f>SUM(C54,C68)</f>
        <v>0</v>
      </c>
      <c r="D70" s="262" t="s">
        <v>25</v>
      </c>
      <c r="E70" s="360">
        <f>SUM(E54,E68)</f>
        <v>24560</v>
      </c>
      <c r="F70" s="107">
        <f>SUM(F54,F68)</f>
        <v>0</v>
      </c>
      <c r="G70" s="262" t="s">
        <v>25</v>
      </c>
      <c r="H70" s="360">
        <f>SUM(H54,H68)</f>
        <v>21170</v>
      </c>
      <c r="I70" s="107">
        <f>SUM(I54,I68)</f>
        <v>0</v>
      </c>
      <c r="J70" s="150" t="s">
        <v>25</v>
      </c>
      <c r="K70" s="360">
        <f>SUM(K54,K68)</f>
        <v>7650</v>
      </c>
      <c r="L70" s="107">
        <f>SUM(L54,L68)</f>
        <v>0</v>
      </c>
      <c r="M70" s="150" t="s">
        <v>25</v>
      </c>
      <c r="N70" s="170">
        <f>SUM(N54,N68)</f>
        <v>0</v>
      </c>
      <c r="O70" s="108">
        <f>SUM(O54,O68)</f>
        <v>0</v>
      </c>
      <c r="P70" s="150"/>
      <c r="Q70" s="170"/>
      <c r="R70" s="107"/>
    </row>
    <row r="71" ht="9" customHeight="1" thickBot="1">
      <c r="Q71" s="180"/>
    </row>
    <row r="72" spans="1:11" ht="14.25" customHeight="1" thickBot="1">
      <c r="A72" s="437" t="s">
        <v>652</v>
      </c>
      <c r="C72" s="80">
        <v>35211</v>
      </c>
      <c r="D72" s="81" t="s">
        <v>180</v>
      </c>
      <c r="E72" s="82"/>
      <c r="F72" s="83" t="s">
        <v>134</v>
      </c>
      <c r="G72" s="84">
        <f>SUM(B90,E90,H90,K90,N90,Q90)</f>
        <v>9940</v>
      </c>
      <c r="H72" s="85" t="s">
        <v>4</v>
      </c>
      <c r="I72" s="155"/>
      <c r="J72" s="86">
        <f>SUM(C90,F90,I90,L90,O90,R90)</f>
        <v>0</v>
      </c>
      <c r="K72" s="87"/>
    </row>
    <row r="73" ht="4.5" customHeight="1" thickBot="1"/>
    <row r="74" spans="1:18" ht="13.5">
      <c r="A74" s="92" t="s">
        <v>6</v>
      </c>
      <c r="B74" s="361"/>
      <c r="C74" s="94"/>
      <c r="D74" s="92" t="s">
        <v>7</v>
      </c>
      <c r="E74" s="93"/>
      <c r="F74" s="93"/>
      <c r="G74" s="95" t="s">
        <v>8</v>
      </c>
      <c r="H74" s="93"/>
      <c r="I74" s="96"/>
      <c r="J74" s="97" t="s">
        <v>128</v>
      </c>
      <c r="K74" s="93"/>
      <c r="L74" s="94"/>
      <c r="M74" s="95" t="s">
        <v>9</v>
      </c>
      <c r="N74" s="93"/>
      <c r="O74" s="93"/>
      <c r="P74" s="490"/>
      <c r="Q74" s="491"/>
      <c r="R74" s="492"/>
    </row>
    <row r="75" spans="1:18" ht="14.25" customHeight="1">
      <c r="A75" s="184" t="s">
        <v>10</v>
      </c>
      <c r="B75" s="98" t="s">
        <v>317</v>
      </c>
      <c r="C75" s="151" t="s">
        <v>318</v>
      </c>
      <c r="D75" s="185" t="s">
        <v>10</v>
      </c>
      <c r="E75" s="98" t="s">
        <v>317</v>
      </c>
      <c r="F75" s="151" t="s">
        <v>318</v>
      </c>
      <c r="G75" s="185" t="s">
        <v>10</v>
      </c>
      <c r="H75" s="98" t="s">
        <v>317</v>
      </c>
      <c r="I75" s="151" t="s">
        <v>318</v>
      </c>
      <c r="J75" s="184" t="s">
        <v>10</v>
      </c>
      <c r="K75" s="98" t="s">
        <v>317</v>
      </c>
      <c r="L75" s="151" t="s">
        <v>318</v>
      </c>
      <c r="M75" s="184" t="s">
        <v>10</v>
      </c>
      <c r="N75" s="98" t="s">
        <v>317</v>
      </c>
      <c r="O75" s="151" t="s">
        <v>318</v>
      </c>
      <c r="P75" s="184"/>
      <c r="Q75" s="98"/>
      <c r="R75" s="151"/>
    </row>
    <row r="76" spans="1:18" ht="14.25" customHeight="1">
      <c r="A76" s="324" t="s">
        <v>263</v>
      </c>
      <c r="B76" s="109"/>
      <c r="C76" s="99"/>
      <c r="D76" s="324" t="s">
        <v>263</v>
      </c>
      <c r="E76" s="109"/>
      <c r="F76" s="64"/>
      <c r="G76" s="324" t="s">
        <v>263</v>
      </c>
      <c r="H76" s="109"/>
      <c r="I76" s="64"/>
      <c r="J76" s="324" t="s">
        <v>263</v>
      </c>
      <c r="K76" s="109"/>
      <c r="L76" s="64"/>
      <c r="M76" s="100"/>
      <c r="N76" s="109"/>
      <c r="O76" s="64"/>
      <c r="P76" s="324"/>
      <c r="Q76" s="109"/>
      <c r="R76" s="293"/>
    </row>
    <row r="77" spans="1:18" ht="14.25" customHeight="1">
      <c r="A77" s="110" t="s">
        <v>451</v>
      </c>
      <c r="B77" s="189">
        <v>1740</v>
      </c>
      <c r="C77" s="190"/>
      <c r="D77" s="110" t="s">
        <v>184</v>
      </c>
      <c r="E77" s="189">
        <v>1030</v>
      </c>
      <c r="F77" s="190"/>
      <c r="G77" s="110" t="s">
        <v>185</v>
      </c>
      <c r="H77" s="189">
        <v>1330</v>
      </c>
      <c r="I77" s="190"/>
      <c r="J77" s="110" t="s">
        <v>396</v>
      </c>
      <c r="K77" s="189">
        <v>690</v>
      </c>
      <c r="L77" s="64"/>
      <c r="M77" s="110"/>
      <c r="N77" s="165"/>
      <c r="O77" s="64"/>
      <c r="P77" s="110"/>
      <c r="Q77" s="189"/>
      <c r="R77" s="65"/>
    </row>
    <row r="78" spans="1:18" ht="14.25" customHeight="1">
      <c r="A78" s="362" t="s">
        <v>646</v>
      </c>
      <c r="B78" s="363">
        <v>1480</v>
      </c>
      <c r="C78" s="451"/>
      <c r="D78" s="362"/>
      <c r="E78" s="364"/>
      <c r="F78" s="350"/>
      <c r="G78" s="362" t="s">
        <v>100</v>
      </c>
      <c r="H78" s="363"/>
      <c r="I78" s="451"/>
      <c r="J78" s="362"/>
      <c r="K78" s="247"/>
      <c r="L78" s="111"/>
      <c r="M78" s="362"/>
      <c r="N78" s="247"/>
      <c r="O78" s="111"/>
      <c r="P78" s="362"/>
      <c r="Q78" s="165"/>
      <c r="R78" s="102"/>
    </row>
    <row r="79" spans="1:18" ht="14.25" customHeight="1">
      <c r="A79" s="354" t="s">
        <v>224</v>
      </c>
      <c r="B79" s="251">
        <f>SUM(B77:B78)</f>
        <v>3220</v>
      </c>
      <c r="C79" s="199">
        <f>SUM(C77:C78)</f>
        <v>0</v>
      </c>
      <c r="D79" s="354" t="s">
        <v>224</v>
      </c>
      <c r="E79" s="206">
        <f>SUM(E77:E78)</f>
        <v>1030</v>
      </c>
      <c r="F79" s="199">
        <f>SUM(F77:F78)</f>
        <v>0</v>
      </c>
      <c r="G79" s="354" t="s">
        <v>224</v>
      </c>
      <c r="H79" s="206">
        <f>SUM(H77:H78)</f>
        <v>1330</v>
      </c>
      <c r="I79" s="199">
        <f>SUM(I77:I78)</f>
        <v>0</v>
      </c>
      <c r="J79" s="354" t="s">
        <v>224</v>
      </c>
      <c r="K79" s="206">
        <f>SUM(K77:K78)</f>
        <v>690</v>
      </c>
      <c r="L79" s="199">
        <f>SUM(L77:L78)</f>
        <v>0</v>
      </c>
      <c r="M79" s="354" t="s">
        <v>224</v>
      </c>
      <c r="N79" s="206">
        <f>SUM(N77:N78)</f>
        <v>0</v>
      </c>
      <c r="O79" s="199">
        <f>SUM(O77:O78)</f>
        <v>0</v>
      </c>
      <c r="P79" s="354"/>
      <c r="Q79" s="206"/>
      <c r="R79" s="201"/>
    </row>
    <row r="80" spans="1:18" ht="14.25" customHeight="1">
      <c r="A80" s="365" t="s">
        <v>232</v>
      </c>
      <c r="B80" s="366"/>
      <c r="C80" s="238"/>
      <c r="D80" s="365" t="s">
        <v>232</v>
      </c>
      <c r="E80" s="367"/>
      <c r="F80" s="238"/>
      <c r="G80" s="365" t="s">
        <v>232</v>
      </c>
      <c r="H80" s="367"/>
      <c r="I80" s="238"/>
      <c r="J80" s="365" t="s">
        <v>232</v>
      </c>
      <c r="K80" s="367"/>
      <c r="L80" s="238"/>
      <c r="M80" s="368"/>
      <c r="N80" s="367"/>
      <c r="O80" s="238"/>
      <c r="P80" s="365"/>
      <c r="Q80" s="367"/>
      <c r="R80" s="236"/>
    </row>
    <row r="81" spans="1:18" ht="14.25" customHeight="1">
      <c r="A81" s="145" t="s">
        <v>452</v>
      </c>
      <c r="B81" s="189">
        <v>170</v>
      </c>
      <c r="C81" s="64"/>
      <c r="D81" s="145" t="s">
        <v>610</v>
      </c>
      <c r="E81" s="189">
        <v>360</v>
      </c>
      <c r="F81" s="64"/>
      <c r="G81" s="112" t="s">
        <v>187</v>
      </c>
      <c r="H81" s="189">
        <v>40</v>
      </c>
      <c r="I81" s="64"/>
      <c r="J81" s="145" t="s">
        <v>282</v>
      </c>
      <c r="K81" s="189">
        <v>150</v>
      </c>
      <c r="L81" s="64"/>
      <c r="M81" s="112"/>
      <c r="N81" s="189"/>
      <c r="O81" s="64"/>
      <c r="P81" s="145"/>
      <c r="Q81" s="189"/>
      <c r="R81" s="65"/>
    </row>
    <row r="82" spans="1:18" ht="14.25" customHeight="1">
      <c r="A82" s="112" t="s">
        <v>453</v>
      </c>
      <c r="B82" s="446" t="s">
        <v>593</v>
      </c>
      <c r="C82" s="64"/>
      <c r="D82" s="112" t="s">
        <v>186</v>
      </c>
      <c r="E82" s="162">
        <v>430</v>
      </c>
      <c r="F82" s="64"/>
      <c r="G82" s="145" t="s">
        <v>186</v>
      </c>
      <c r="H82" s="162">
        <v>390</v>
      </c>
      <c r="I82" s="64"/>
      <c r="J82" s="112" t="s">
        <v>287</v>
      </c>
      <c r="K82" s="162" t="s">
        <v>594</v>
      </c>
      <c r="L82" s="64"/>
      <c r="M82" s="112"/>
      <c r="N82" s="189"/>
      <c r="O82" s="64"/>
      <c r="P82" s="369"/>
      <c r="Q82" s="162"/>
      <c r="R82" s="65"/>
    </row>
    <row r="83" spans="1:18" ht="14.25" customHeight="1">
      <c r="A83" s="63" t="s">
        <v>101</v>
      </c>
      <c r="B83" s="162"/>
      <c r="C83" s="149"/>
      <c r="D83" s="145" t="s">
        <v>194</v>
      </c>
      <c r="E83" s="162">
        <v>130</v>
      </c>
      <c r="F83" s="64"/>
      <c r="G83" s="110" t="s">
        <v>194</v>
      </c>
      <c r="H83" s="162">
        <v>580</v>
      </c>
      <c r="I83" s="64"/>
      <c r="J83" s="145" t="s">
        <v>288</v>
      </c>
      <c r="K83" s="162">
        <v>250</v>
      </c>
      <c r="L83" s="64"/>
      <c r="M83" s="112"/>
      <c r="N83" s="189"/>
      <c r="O83" s="64"/>
      <c r="P83" s="283"/>
      <c r="Q83" s="162"/>
      <c r="R83" s="340"/>
    </row>
    <row r="84" spans="1:18" ht="14.25" customHeight="1">
      <c r="A84" s="110" t="s">
        <v>454</v>
      </c>
      <c r="B84" s="162">
        <v>70</v>
      </c>
      <c r="C84" s="64"/>
      <c r="D84" s="110" t="s">
        <v>274</v>
      </c>
      <c r="E84" s="162"/>
      <c r="F84" s="64"/>
      <c r="G84" s="112"/>
      <c r="H84" s="189"/>
      <c r="I84" s="64"/>
      <c r="J84" s="112" t="s">
        <v>290</v>
      </c>
      <c r="K84" s="162">
        <v>160</v>
      </c>
      <c r="L84" s="64"/>
      <c r="M84" s="112"/>
      <c r="N84" s="189"/>
      <c r="O84" s="64"/>
      <c r="P84" s="110"/>
      <c r="Q84" s="162"/>
      <c r="R84" s="65"/>
    </row>
    <row r="85" spans="1:18" ht="14.25" customHeight="1">
      <c r="A85" s="110" t="s">
        <v>455</v>
      </c>
      <c r="B85" s="162">
        <v>130</v>
      </c>
      <c r="C85" s="64"/>
      <c r="D85" s="110"/>
      <c r="E85" s="163"/>
      <c r="F85" s="64"/>
      <c r="G85" s="112"/>
      <c r="H85" s="189"/>
      <c r="I85" s="64"/>
      <c r="J85" s="112" t="s">
        <v>291</v>
      </c>
      <c r="K85" s="189">
        <v>90</v>
      </c>
      <c r="L85" s="64"/>
      <c r="M85" s="112"/>
      <c r="N85" s="189"/>
      <c r="O85" s="64"/>
      <c r="P85" s="370"/>
      <c r="Q85" s="162"/>
      <c r="R85" s="65"/>
    </row>
    <row r="86" spans="1:18" ht="14.25" customHeight="1">
      <c r="A86" s="113" t="s">
        <v>456</v>
      </c>
      <c r="B86" s="165">
        <v>720</v>
      </c>
      <c r="C86" s="111"/>
      <c r="D86" s="110"/>
      <c r="E86" s="162"/>
      <c r="F86" s="243"/>
      <c r="G86" s="112"/>
      <c r="H86" s="162"/>
      <c r="I86" s="243"/>
      <c r="J86" s="112" t="s">
        <v>289</v>
      </c>
      <c r="K86" s="162"/>
      <c r="L86" s="243"/>
      <c r="M86" s="112"/>
      <c r="N86" s="189"/>
      <c r="O86" s="243"/>
      <c r="P86" s="110"/>
      <c r="Q86" s="162"/>
      <c r="R86" s="65"/>
    </row>
    <row r="87" spans="1:18" ht="14.25" customHeight="1">
      <c r="A87" s="228"/>
      <c r="B87" s="226"/>
      <c r="C87" s="232"/>
      <c r="D87" s="371"/>
      <c r="E87" s="363"/>
      <c r="F87" s="372"/>
      <c r="G87" s="371"/>
      <c r="H87" s="363"/>
      <c r="I87" s="372"/>
      <c r="J87" s="371"/>
      <c r="K87" s="363"/>
      <c r="L87" s="372"/>
      <c r="M87" s="371"/>
      <c r="N87" s="363"/>
      <c r="O87" s="372"/>
      <c r="P87" s="371"/>
      <c r="Q87" s="363"/>
      <c r="R87" s="350"/>
    </row>
    <row r="88" spans="1:18" ht="14.25" customHeight="1">
      <c r="A88" s="373" t="s">
        <v>224</v>
      </c>
      <c r="B88" s="165">
        <f>SUM(B81:B87)</f>
        <v>1090</v>
      </c>
      <c r="C88" s="111">
        <f>SUM(C81:C87)</f>
        <v>0</v>
      </c>
      <c r="D88" s="373" t="s">
        <v>224</v>
      </c>
      <c r="E88" s="165">
        <f>SUM(E81:E87)</f>
        <v>920</v>
      </c>
      <c r="F88" s="111">
        <f>SUM(F81:F87)</f>
        <v>0</v>
      </c>
      <c r="G88" s="373" t="s">
        <v>224</v>
      </c>
      <c r="H88" s="165">
        <f>SUM(H81:H87)</f>
        <v>1010</v>
      </c>
      <c r="I88" s="111">
        <f>SUM(I81:I87)</f>
        <v>0</v>
      </c>
      <c r="J88" s="373" t="s">
        <v>224</v>
      </c>
      <c r="K88" s="165">
        <f>SUM(K81:K87)</f>
        <v>650</v>
      </c>
      <c r="L88" s="111">
        <f>SUM(L81:L87)</f>
        <v>0</v>
      </c>
      <c r="M88" s="373" t="s">
        <v>224</v>
      </c>
      <c r="N88" s="165">
        <f>SUM(N81:N87)</f>
        <v>0</v>
      </c>
      <c r="O88" s="111">
        <f>SUM(O81:O87)</f>
        <v>0</v>
      </c>
      <c r="P88" s="373"/>
      <c r="Q88" s="165"/>
      <c r="R88" s="103"/>
    </row>
    <row r="89" spans="1:18" ht="14.25" customHeight="1">
      <c r="A89" s="374"/>
      <c r="B89" s="177"/>
      <c r="C89" s="106"/>
      <c r="D89" s="374"/>
      <c r="E89" s="177"/>
      <c r="F89" s="106"/>
      <c r="G89" s="374"/>
      <c r="H89" s="177"/>
      <c r="I89" s="106"/>
      <c r="J89" s="374"/>
      <c r="K89" s="177"/>
      <c r="L89" s="106"/>
      <c r="M89" s="374"/>
      <c r="N89" s="177"/>
      <c r="O89" s="106"/>
      <c r="P89" s="374"/>
      <c r="Q89" s="177"/>
      <c r="R89" s="105"/>
    </row>
    <row r="90" spans="1:18" ht="14.25" customHeight="1" thickBot="1">
      <c r="A90" s="150" t="s">
        <v>25</v>
      </c>
      <c r="B90" s="170">
        <f>SUM(B79,B88)</f>
        <v>4310</v>
      </c>
      <c r="C90" s="108">
        <f>SUM(C79,C88)</f>
        <v>0</v>
      </c>
      <c r="D90" s="150" t="s">
        <v>25</v>
      </c>
      <c r="E90" s="170">
        <f>SUM(E79,E88)</f>
        <v>1950</v>
      </c>
      <c r="F90" s="108">
        <f>SUM(F79,F88)</f>
        <v>0</v>
      </c>
      <c r="G90" s="150" t="s">
        <v>25</v>
      </c>
      <c r="H90" s="170">
        <f>SUM(H79,H88)</f>
        <v>2340</v>
      </c>
      <c r="I90" s="108">
        <f>SUM(I79,I88)</f>
        <v>0</v>
      </c>
      <c r="J90" s="150" t="s">
        <v>25</v>
      </c>
      <c r="K90" s="170">
        <f>SUM(K79,K88)</f>
        <v>1340</v>
      </c>
      <c r="L90" s="108">
        <f>SUM(L79,L88)</f>
        <v>0</v>
      </c>
      <c r="M90" s="150" t="s">
        <v>25</v>
      </c>
      <c r="N90" s="170">
        <f>SUM(N79,N88)</f>
        <v>0</v>
      </c>
      <c r="O90" s="108">
        <f>SUM(O79,O88)</f>
        <v>0</v>
      </c>
      <c r="P90" s="150"/>
      <c r="Q90" s="170"/>
      <c r="R90" s="107"/>
    </row>
    <row r="91" ht="13.5">
      <c r="G91" s="181"/>
    </row>
    <row r="107" ht="9" customHeight="1"/>
    <row r="130" ht="13.5">
      <c r="H130" s="180"/>
    </row>
  </sheetData>
  <sheetProtection/>
  <mergeCells count="5">
    <mergeCell ref="F2:H2"/>
    <mergeCell ref="A2:E2"/>
    <mergeCell ref="P6:R6"/>
    <mergeCell ref="P74:R74"/>
    <mergeCell ref="M2:N2"/>
  </mergeCells>
  <conditionalFormatting sqref="F76:F90 I76:I90 L76:L90 O76:O90 R76:R78 O30:O40 B87 O42 C80:C90 R80:R90 N41:O41 N27:N28 N34 N36:N37 N39:N40 O24:O28 N29:O29 R9:R70 H77:H78 E24:E26 B77:C78 E77:E78 Q25:Q27 I9:I21 B24:B28 C9:C20 H32:H34 K32:K33 E32:E33 B32:C33 H36:H39 K36:K39 E36:E39 B36:B39 B41:B44 K41:K44 H41:H42 C34 F9:F45 I24:I70 C23:C30 C36:C66 F48:F66 F68:F70 L68:L70 C68:C70 E41:E44 L9:L45 K19:K22 L48:L66 B9:B18">
    <cfRule type="cellIs" priority="53" dxfId="167" operator="greaterThan" stopIfTrue="1">
      <formula>A9</formula>
    </cfRule>
  </conditionalFormatting>
  <conditionalFormatting sqref="E9 E13:E18">
    <cfRule type="cellIs" priority="51" dxfId="167" operator="greaterThan" stopIfTrue="1">
      <formula>D9</formula>
    </cfRule>
  </conditionalFormatting>
  <conditionalFormatting sqref="H9:H11 H17:H20">
    <cfRule type="cellIs" priority="50" dxfId="167" operator="greaterThan" stopIfTrue="1">
      <formula>G9</formula>
    </cfRule>
  </conditionalFormatting>
  <conditionalFormatting sqref="K9 K13:K18">
    <cfRule type="cellIs" priority="49" dxfId="167" operator="greaterThan" stopIfTrue="1">
      <formula>J9</formula>
    </cfRule>
  </conditionalFormatting>
  <conditionalFormatting sqref="Q9:Q24">
    <cfRule type="cellIs" priority="48" dxfId="167" operator="greaterThan" stopIfTrue="1">
      <formula>P9</formula>
    </cfRule>
  </conditionalFormatting>
  <conditionalFormatting sqref="Q29:Q38 Q40">
    <cfRule type="cellIs" priority="47" dxfId="167" operator="greaterThan" stopIfTrue="1">
      <formula>P29</formula>
    </cfRule>
  </conditionalFormatting>
  <conditionalFormatting sqref="Q42:Q52">
    <cfRule type="cellIs" priority="46" dxfId="167" operator="greaterThan" stopIfTrue="1">
      <formula>P42</formula>
    </cfRule>
  </conditionalFormatting>
  <conditionalFormatting sqref="H24:H29">
    <cfRule type="cellIs" priority="42" dxfId="167" operator="greaterThan" stopIfTrue="1">
      <formula>G24</formula>
    </cfRule>
  </conditionalFormatting>
  <conditionalFormatting sqref="K24:K26">
    <cfRule type="cellIs" priority="41" dxfId="167" operator="greaterThan" stopIfTrue="1">
      <formula>J24</formula>
    </cfRule>
  </conditionalFormatting>
  <conditionalFormatting sqref="Q56:Q67">
    <cfRule type="cellIs" priority="40" dxfId="167" operator="greaterThan" stopIfTrue="1">
      <formula>P56</formula>
    </cfRule>
  </conditionalFormatting>
  <conditionalFormatting sqref="K56:K66">
    <cfRule type="cellIs" priority="39" dxfId="167" operator="greaterThan" stopIfTrue="1">
      <formula>J56</formula>
    </cfRule>
  </conditionalFormatting>
  <conditionalFormatting sqref="H56:H61">
    <cfRule type="cellIs" priority="38" dxfId="167" operator="greaterThan" stopIfTrue="1">
      <formula>G56</formula>
    </cfRule>
  </conditionalFormatting>
  <conditionalFormatting sqref="E56:E65">
    <cfRule type="cellIs" priority="37" dxfId="167" operator="greaterThan" stopIfTrue="1">
      <formula>D56</formula>
    </cfRule>
  </conditionalFormatting>
  <conditionalFormatting sqref="B56:B66">
    <cfRule type="cellIs" priority="36" dxfId="167" operator="greaterThan" stopIfTrue="1">
      <formula>A56</formula>
    </cfRule>
  </conditionalFormatting>
  <conditionalFormatting sqref="B81:B86">
    <cfRule type="cellIs" priority="35" dxfId="167" operator="greaterThan" stopIfTrue="1">
      <formula>A81</formula>
    </cfRule>
  </conditionalFormatting>
  <conditionalFormatting sqref="E81:E82">
    <cfRule type="cellIs" priority="34" dxfId="167" operator="greaterThan" stopIfTrue="1">
      <formula>D81</formula>
    </cfRule>
  </conditionalFormatting>
  <conditionalFormatting sqref="H81:H83">
    <cfRule type="cellIs" priority="33" dxfId="167" operator="greaterThan" stopIfTrue="1">
      <formula>G81</formula>
    </cfRule>
  </conditionalFormatting>
  <conditionalFormatting sqref="K77">
    <cfRule type="cellIs" priority="32" dxfId="167" operator="greaterThan" stopIfTrue="1">
      <formula>J77</formula>
    </cfRule>
  </conditionalFormatting>
  <conditionalFormatting sqref="K81:K85">
    <cfRule type="cellIs" priority="31" dxfId="167" operator="greaterThan" stopIfTrue="1">
      <formula>J81</formula>
    </cfRule>
  </conditionalFormatting>
  <conditionalFormatting sqref="Q77:Q78">
    <cfRule type="cellIs" priority="30" dxfId="167" operator="greaterThan" stopIfTrue="1">
      <formula>P77</formula>
    </cfRule>
  </conditionalFormatting>
  <conditionalFormatting sqref="Q81:Q86">
    <cfRule type="cellIs" priority="29" dxfId="167" operator="greaterThan" stopIfTrue="1">
      <formula>P81</formula>
    </cfRule>
  </conditionalFormatting>
  <conditionalFormatting sqref="E86">
    <cfRule type="cellIs" priority="27" dxfId="167" operator="greaterThan" stopIfTrue="1">
      <formula>D86</formula>
    </cfRule>
  </conditionalFormatting>
  <conditionalFormatting sqref="H86">
    <cfRule type="cellIs" priority="26" dxfId="167" operator="greaterThan" stopIfTrue="1">
      <formula>G86</formula>
    </cfRule>
  </conditionalFormatting>
  <conditionalFormatting sqref="E83">
    <cfRule type="cellIs" priority="25" dxfId="167" operator="greaterThan" stopIfTrue="1">
      <formula>D83</formula>
    </cfRule>
  </conditionalFormatting>
  <conditionalFormatting sqref="E84">
    <cfRule type="cellIs" priority="24" dxfId="167" operator="greaterThan" stopIfTrue="1">
      <formula>D84</formula>
    </cfRule>
  </conditionalFormatting>
  <conditionalFormatting sqref="K86">
    <cfRule type="cellIs" priority="23" dxfId="167" operator="greaterThan" stopIfTrue="1">
      <formula>J86</formula>
    </cfRule>
  </conditionalFormatting>
  <conditionalFormatting sqref="I22:I23">
    <cfRule type="cellIs" priority="22" dxfId="167" operator="greaterThan" stopIfTrue="1">
      <formula>H22</formula>
    </cfRule>
  </conditionalFormatting>
  <conditionalFormatting sqref="C31">
    <cfRule type="cellIs" priority="20" dxfId="167" operator="greaterThan" stopIfTrue="1">
      <formula>B31</formula>
    </cfRule>
  </conditionalFormatting>
  <conditionalFormatting sqref="C21:C22">
    <cfRule type="cellIs" priority="19" dxfId="167" operator="greaterThan" stopIfTrue="1">
      <formula>B21</formula>
    </cfRule>
  </conditionalFormatting>
  <conditionalFormatting sqref="C35">
    <cfRule type="cellIs" priority="18" dxfId="167" operator="greaterThan" stopIfTrue="1">
      <formula>B35</formula>
    </cfRule>
  </conditionalFormatting>
  <conditionalFormatting sqref="Q39">
    <cfRule type="cellIs" priority="17" dxfId="167" operator="greaterThan" stopIfTrue="1">
      <formula>P39</formula>
    </cfRule>
  </conditionalFormatting>
  <conditionalFormatting sqref="F67">
    <cfRule type="cellIs" priority="14" dxfId="167" operator="greaterThan" stopIfTrue="1">
      <formula>E67</formula>
    </cfRule>
  </conditionalFormatting>
  <conditionalFormatting sqref="F47">
    <cfRule type="cellIs" priority="12" dxfId="167" operator="greaterThan" stopIfTrue="1">
      <formula>E47</formula>
    </cfRule>
  </conditionalFormatting>
  <conditionalFormatting sqref="L46:L47">
    <cfRule type="cellIs" priority="11" dxfId="167" operator="greaterThan" stopIfTrue="1">
      <formula>K46</formula>
    </cfRule>
  </conditionalFormatting>
  <conditionalFormatting sqref="C67">
    <cfRule type="cellIs" priority="10" dxfId="167" operator="greaterThan" stopIfTrue="1">
      <formula>B67</formula>
    </cfRule>
  </conditionalFormatting>
  <conditionalFormatting sqref="F46">
    <cfRule type="cellIs" priority="9" dxfId="167" operator="greaterThan" stopIfTrue="1">
      <formula>E46</formula>
    </cfRule>
  </conditionalFormatting>
  <conditionalFormatting sqref="H62">
    <cfRule type="cellIs" priority="8" dxfId="167" operator="greaterThan" stopIfTrue="1">
      <formula>G62</formula>
    </cfRule>
  </conditionalFormatting>
  <conditionalFormatting sqref="L67">
    <cfRule type="cellIs" priority="63" dxfId="167" operator="greaterThan" stopIfTrue="1">
      <formula>K66</formula>
    </cfRule>
  </conditionalFormatting>
  <conditionalFormatting sqref="E10:E11">
    <cfRule type="cellIs" priority="7" dxfId="167" operator="greaterThan" stopIfTrue="1">
      <formula>D10</formula>
    </cfRule>
  </conditionalFormatting>
  <conditionalFormatting sqref="E12">
    <cfRule type="cellIs" priority="6" dxfId="167" operator="greaterThan" stopIfTrue="1">
      <formula>D12</formula>
    </cfRule>
  </conditionalFormatting>
  <conditionalFormatting sqref="H12">
    <cfRule type="cellIs" priority="5" dxfId="167" operator="greaterThan" stopIfTrue="1">
      <formula>G12</formula>
    </cfRule>
  </conditionalFormatting>
  <conditionalFormatting sqref="H13">
    <cfRule type="cellIs" priority="4" dxfId="167" operator="greaterThan" stopIfTrue="1">
      <formula>G13</formula>
    </cfRule>
  </conditionalFormatting>
  <conditionalFormatting sqref="H14:H16">
    <cfRule type="cellIs" priority="3" dxfId="167" operator="greaterThan" stopIfTrue="1">
      <formula>G14</formula>
    </cfRule>
  </conditionalFormatting>
  <conditionalFormatting sqref="K10:K11">
    <cfRule type="cellIs" priority="2" dxfId="167" operator="greaterThan" stopIfTrue="1">
      <formula>J10</formula>
    </cfRule>
  </conditionalFormatting>
  <conditionalFormatting sqref="K12">
    <cfRule type="cellIs" priority="1" dxfId="167" operator="greaterThan" stopIfTrue="1">
      <formula>J12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4" r:id="rId4"/>
  <headerFooter alignWithMargins="0">
    <oddHeader xml:space="preserve">&amp;L&amp;14折込広告企画書　山口県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J58" sqref="J58"/>
      <selection pane="bottomLeft" activeCell="L27" sqref="L27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69" t="s">
        <v>2</v>
      </c>
      <c r="J1" s="70" t="s">
        <v>207</v>
      </c>
      <c r="K1" s="153"/>
      <c r="L1" s="71"/>
      <c r="M1" s="68" t="s">
        <v>202</v>
      </c>
      <c r="N1" s="72"/>
      <c r="O1" s="73"/>
    </row>
    <row r="2" spans="1:16" ht="28.5" customHeight="1" thickBot="1">
      <c r="A2" s="114">
        <f>'下関市・長門市'!A2</f>
        <v>0</v>
      </c>
      <c r="B2" s="160"/>
      <c r="C2" s="160"/>
      <c r="D2" s="160"/>
      <c r="E2" s="161"/>
      <c r="F2" s="484" t="str">
        <f>'下関市・長門市'!F2</f>
        <v>令和　 　年 　　 月　  　日</v>
      </c>
      <c r="G2" s="501"/>
      <c r="H2" s="50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5"/>
      <c r="P2" s="426"/>
    </row>
    <row r="3" spans="14:16" ht="14.25" customHeight="1" thickBot="1">
      <c r="N3" s="79"/>
      <c r="O3" s="79"/>
      <c r="P3" s="79" t="s">
        <v>208</v>
      </c>
    </row>
    <row r="4" spans="1:16" ht="14.25" customHeight="1" thickBot="1">
      <c r="A4" s="437" t="s">
        <v>657</v>
      </c>
      <c r="C4" s="80">
        <v>35202</v>
      </c>
      <c r="D4" s="81" t="s">
        <v>173</v>
      </c>
      <c r="E4" s="82"/>
      <c r="F4" s="83" t="s">
        <v>134</v>
      </c>
      <c r="G4" s="84">
        <f>SUM(B30,E30,H30,K30,N30,Q30)</f>
        <v>48150</v>
      </c>
      <c r="H4" s="85" t="s">
        <v>4</v>
      </c>
      <c r="I4" s="155"/>
      <c r="J4" s="86">
        <f>SUM(C30,F30,I30,L30,O30,R30)</f>
        <v>0</v>
      </c>
      <c r="K4" s="87"/>
      <c r="L4" s="88" t="s">
        <v>5</v>
      </c>
      <c r="M4" s="89">
        <f>SUM(J4,J32,J50,J69)</f>
        <v>0</v>
      </c>
      <c r="O4" s="90"/>
      <c r="P4" s="90" t="s">
        <v>209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128</v>
      </c>
      <c r="K6" s="93"/>
      <c r="L6" s="94"/>
      <c r="M6" s="95" t="s">
        <v>9</v>
      </c>
      <c r="N6" s="93"/>
      <c r="O6" s="93"/>
      <c r="P6" s="490"/>
      <c r="Q6" s="491"/>
      <c r="R6" s="492"/>
    </row>
    <row r="7" spans="1:18" ht="13.5">
      <c r="A7" s="184" t="s">
        <v>10</v>
      </c>
      <c r="B7" s="98" t="s">
        <v>317</v>
      </c>
      <c r="C7" s="151" t="s">
        <v>318</v>
      </c>
      <c r="D7" s="185" t="s">
        <v>10</v>
      </c>
      <c r="E7" s="98" t="s">
        <v>317</v>
      </c>
      <c r="F7" s="151" t="s">
        <v>318</v>
      </c>
      <c r="G7" s="185" t="s">
        <v>10</v>
      </c>
      <c r="H7" s="98" t="s">
        <v>317</v>
      </c>
      <c r="I7" s="151" t="s">
        <v>318</v>
      </c>
      <c r="J7" s="184" t="s">
        <v>10</v>
      </c>
      <c r="K7" s="98" t="s">
        <v>317</v>
      </c>
      <c r="L7" s="151" t="s">
        <v>318</v>
      </c>
      <c r="M7" s="184" t="s">
        <v>10</v>
      </c>
      <c r="N7" s="98" t="s">
        <v>317</v>
      </c>
      <c r="O7" s="151" t="s">
        <v>318</v>
      </c>
      <c r="P7" s="184"/>
      <c r="Q7" s="98"/>
      <c r="R7" s="151"/>
    </row>
    <row r="8" spans="1:18" ht="14.25" customHeight="1">
      <c r="A8" s="115" t="s">
        <v>260</v>
      </c>
      <c r="B8" s="163"/>
      <c r="C8" s="64"/>
      <c r="D8" s="115" t="s">
        <v>260</v>
      </c>
      <c r="E8" s="171"/>
      <c r="F8" s="64"/>
      <c r="G8" s="115" t="s">
        <v>260</v>
      </c>
      <c r="H8" s="171"/>
      <c r="I8" s="64"/>
      <c r="J8" s="63"/>
      <c r="K8" s="171"/>
      <c r="L8" s="64"/>
      <c r="M8" s="63"/>
      <c r="N8" s="171"/>
      <c r="O8" s="64"/>
      <c r="P8" s="115"/>
      <c r="Q8" s="171"/>
      <c r="R8" s="65"/>
    </row>
    <row r="9" spans="1:18" ht="14.25" customHeight="1">
      <c r="A9" s="282" t="s">
        <v>347</v>
      </c>
      <c r="B9" s="162">
        <v>1510</v>
      </c>
      <c r="C9" s="64"/>
      <c r="D9" s="116" t="s">
        <v>457</v>
      </c>
      <c r="E9" s="162">
        <v>1410</v>
      </c>
      <c r="F9" s="64"/>
      <c r="G9" s="116" t="s">
        <v>34</v>
      </c>
      <c r="H9" s="162">
        <v>1350</v>
      </c>
      <c r="I9" s="64"/>
      <c r="J9" s="63"/>
      <c r="K9" s="171"/>
      <c r="L9" s="64"/>
      <c r="M9" s="63"/>
      <c r="N9" s="171"/>
      <c r="O9" s="64"/>
      <c r="P9" s="207"/>
      <c r="Q9" s="189"/>
      <c r="R9" s="190"/>
    </row>
    <row r="10" spans="1:18" ht="14.25" customHeight="1">
      <c r="A10" s="448" t="s">
        <v>618</v>
      </c>
      <c r="B10" s="162">
        <v>1140</v>
      </c>
      <c r="C10" s="64"/>
      <c r="D10" s="116" t="s">
        <v>458</v>
      </c>
      <c r="E10" s="162">
        <v>2240</v>
      </c>
      <c r="F10" s="64"/>
      <c r="G10" s="116" t="s">
        <v>35</v>
      </c>
      <c r="H10" s="162">
        <v>2670</v>
      </c>
      <c r="I10" s="64"/>
      <c r="J10" s="63"/>
      <c r="K10" s="171"/>
      <c r="L10" s="64"/>
      <c r="M10" s="63"/>
      <c r="N10" s="171"/>
      <c r="O10" s="64"/>
      <c r="P10" s="282"/>
      <c r="Q10" s="162"/>
      <c r="R10" s="65"/>
    </row>
    <row r="11" spans="1:18" ht="14.25" customHeight="1">
      <c r="A11" s="282" t="s">
        <v>348</v>
      </c>
      <c r="B11" s="162">
        <v>1910</v>
      </c>
      <c r="C11" s="64"/>
      <c r="D11" s="116" t="s">
        <v>459</v>
      </c>
      <c r="E11" s="162">
        <v>2110</v>
      </c>
      <c r="F11" s="64"/>
      <c r="G11" s="116" t="s">
        <v>178</v>
      </c>
      <c r="H11" s="162">
        <v>1390</v>
      </c>
      <c r="I11" s="64"/>
      <c r="J11" s="63"/>
      <c r="K11" s="171"/>
      <c r="L11" s="64"/>
      <c r="M11" s="63"/>
      <c r="N11" s="171"/>
      <c r="O11" s="64"/>
      <c r="P11" s="207"/>
      <c r="Q11" s="162"/>
      <c r="R11" s="65"/>
    </row>
    <row r="12" spans="1:18" ht="14.25" customHeight="1">
      <c r="A12" s="207" t="s">
        <v>349</v>
      </c>
      <c r="B12" s="162">
        <v>1230</v>
      </c>
      <c r="C12" s="64"/>
      <c r="D12" s="116" t="s">
        <v>460</v>
      </c>
      <c r="E12" s="162">
        <v>1550</v>
      </c>
      <c r="F12" s="64"/>
      <c r="G12" s="116" t="s">
        <v>36</v>
      </c>
      <c r="H12" s="162">
        <v>2170</v>
      </c>
      <c r="I12" s="64"/>
      <c r="J12" s="63"/>
      <c r="K12" s="171"/>
      <c r="L12" s="64"/>
      <c r="M12" s="63"/>
      <c r="N12" s="171"/>
      <c r="O12" s="64"/>
      <c r="P12" s="282"/>
      <c r="Q12" s="162"/>
      <c r="R12" s="65"/>
    </row>
    <row r="13" spans="1:18" ht="14.25" customHeight="1">
      <c r="A13" s="282" t="s">
        <v>350</v>
      </c>
      <c r="B13" s="162">
        <v>1090</v>
      </c>
      <c r="C13" s="64"/>
      <c r="D13" s="116" t="s">
        <v>461</v>
      </c>
      <c r="E13" s="162">
        <v>2560</v>
      </c>
      <c r="F13" s="64"/>
      <c r="G13" s="116" t="s">
        <v>37</v>
      </c>
      <c r="H13" s="162">
        <v>2050</v>
      </c>
      <c r="I13" s="64"/>
      <c r="J13" s="63"/>
      <c r="K13" s="171"/>
      <c r="L13" s="64"/>
      <c r="M13" s="63"/>
      <c r="N13" s="171"/>
      <c r="O13" s="64"/>
      <c r="P13" s="207"/>
      <c r="Q13" s="162"/>
      <c r="R13" s="65"/>
    </row>
    <row r="14" spans="1:18" ht="14.25" customHeight="1">
      <c r="A14" s="116" t="s">
        <v>39</v>
      </c>
      <c r="B14" s="162">
        <v>380</v>
      </c>
      <c r="C14" s="64"/>
      <c r="D14" s="116" t="s">
        <v>462</v>
      </c>
      <c r="E14" s="162">
        <v>3480</v>
      </c>
      <c r="F14" s="64"/>
      <c r="G14" s="531" t="s">
        <v>641</v>
      </c>
      <c r="H14" s="162">
        <v>3420</v>
      </c>
      <c r="I14" s="64"/>
      <c r="J14" s="63"/>
      <c r="K14" s="171"/>
      <c r="L14" s="64"/>
      <c r="M14" s="63"/>
      <c r="N14" s="171"/>
      <c r="O14" s="64"/>
      <c r="P14" s="282"/>
      <c r="Q14" s="162"/>
      <c r="R14" s="65"/>
    </row>
    <row r="15" spans="1:18" ht="14.25" customHeight="1">
      <c r="A15" s="448" t="s">
        <v>619</v>
      </c>
      <c r="B15" s="162">
        <v>600</v>
      </c>
      <c r="C15" s="64"/>
      <c r="D15" s="116" t="s">
        <v>463</v>
      </c>
      <c r="E15" s="162">
        <v>2910</v>
      </c>
      <c r="F15" s="64"/>
      <c r="G15" s="116" t="s">
        <v>38</v>
      </c>
      <c r="H15" s="162">
        <v>1020</v>
      </c>
      <c r="I15" s="64"/>
      <c r="J15" s="63"/>
      <c r="K15" s="171"/>
      <c r="L15" s="64"/>
      <c r="M15" s="63"/>
      <c r="N15" s="171"/>
      <c r="O15" s="64"/>
      <c r="P15" s="207"/>
      <c r="Q15" s="162"/>
      <c r="R15" s="65"/>
    </row>
    <row r="16" spans="1:18" ht="14.25" customHeight="1">
      <c r="A16" s="116" t="s">
        <v>351</v>
      </c>
      <c r="B16" s="162">
        <v>1050</v>
      </c>
      <c r="C16" s="64"/>
      <c r="D16" s="116" t="s">
        <v>464</v>
      </c>
      <c r="E16" s="162">
        <v>170</v>
      </c>
      <c r="F16" s="64"/>
      <c r="G16" s="532" t="s">
        <v>41</v>
      </c>
      <c r="H16" s="162"/>
      <c r="I16" s="64"/>
      <c r="J16" s="63"/>
      <c r="K16" s="171"/>
      <c r="L16" s="64"/>
      <c r="M16" s="63"/>
      <c r="N16" s="171"/>
      <c r="O16" s="64"/>
      <c r="P16" s="207"/>
      <c r="Q16" s="162"/>
      <c r="R16" s="65"/>
    </row>
    <row r="17" spans="1:18" ht="14.25" customHeight="1">
      <c r="A17" s="116" t="s">
        <v>465</v>
      </c>
      <c r="B17" s="162">
        <v>240</v>
      </c>
      <c r="C17" s="64"/>
      <c r="D17" s="63"/>
      <c r="E17" s="203"/>
      <c r="F17" s="64"/>
      <c r="G17" s="116" t="s">
        <v>40</v>
      </c>
      <c r="H17" s="162">
        <v>1280</v>
      </c>
      <c r="I17" s="64"/>
      <c r="J17" s="63"/>
      <c r="K17" s="171"/>
      <c r="L17" s="64"/>
      <c r="M17" s="63"/>
      <c r="N17" s="171"/>
      <c r="O17" s="64"/>
      <c r="P17" s="283"/>
      <c r="Q17" s="203"/>
      <c r="R17" s="65"/>
    </row>
    <row r="18" spans="1:18" ht="14.25" customHeight="1">
      <c r="A18" s="116" t="s">
        <v>42</v>
      </c>
      <c r="B18" s="162" t="s">
        <v>346</v>
      </c>
      <c r="C18" s="64"/>
      <c r="D18" s="63"/>
      <c r="E18" s="203"/>
      <c r="F18" s="64"/>
      <c r="G18" s="116" t="s">
        <v>43</v>
      </c>
      <c r="H18" s="162">
        <v>1840</v>
      </c>
      <c r="I18" s="64"/>
      <c r="J18" s="63"/>
      <c r="M18" s="116"/>
      <c r="N18" s="162"/>
      <c r="O18" s="64"/>
      <c r="P18" s="283"/>
      <c r="Q18" s="203"/>
      <c r="R18" s="65"/>
    </row>
    <row r="19" spans="1:18" ht="14.25" customHeight="1">
      <c r="A19" s="116" t="s">
        <v>352</v>
      </c>
      <c r="B19" s="162">
        <v>1360</v>
      </c>
      <c r="C19" s="64"/>
      <c r="D19" s="63"/>
      <c r="E19" s="203"/>
      <c r="F19" s="64"/>
      <c r="G19" s="116" t="s">
        <v>44</v>
      </c>
      <c r="H19" s="162">
        <v>1640</v>
      </c>
      <c r="I19" s="64"/>
      <c r="J19" s="63"/>
      <c r="K19" s="171"/>
      <c r="L19" s="64"/>
      <c r="M19" s="63"/>
      <c r="N19" s="171"/>
      <c r="O19" s="64"/>
      <c r="P19" s="283"/>
      <c r="Q19" s="171"/>
      <c r="R19" s="101"/>
    </row>
    <row r="20" spans="1:18" ht="14.25" customHeight="1">
      <c r="A20" s="63"/>
      <c r="B20" s="203"/>
      <c r="C20" s="64"/>
      <c r="D20" s="63"/>
      <c r="E20" s="203"/>
      <c r="F20" s="64"/>
      <c r="G20" s="117" t="s">
        <v>45</v>
      </c>
      <c r="H20" s="162">
        <v>1410</v>
      </c>
      <c r="I20" s="64"/>
      <c r="J20" s="63"/>
      <c r="K20" s="171"/>
      <c r="L20" s="64"/>
      <c r="M20" s="63"/>
      <c r="N20" s="171"/>
      <c r="O20" s="64"/>
      <c r="P20" s="283"/>
      <c r="Q20" s="171"/>
      <c r="R20" s="101"/>
    </row>
    <row r="21" spans="1:18" ht="14.25" customHeight="1">
      <c r="A21" s="63"/>
      <c r="B21" s="203"/>
      <c r="C21" s="64"/>
      <c r="D21" s="63"/>
      <c r="E21" s="203"/>
      <c r="F21" s="64"/>
      <c r="G21" s="533" t="s">
        <v>650</v>
      </c>
      <c r="H21" s="162"/>
      <c r="I21" s="64"/>
      <c r="J21" s="63"/>
      <c r="K21" s="171"/>
      <c r="L21" s="64"/>
      <c r="M21" s="63"/>
      <c r="N21" s="171"/>
      <c r="O21" s="171"/>
      <c r="P21" s="283"/>
      <c r="Q21" s="171"/>
      <c r="R21" s="101"/>
    </row>
    <row r="22" spans="1:18" ht="14.25" customHeight="1">
      <c r="A22" s="208"/>
      <c r="B22" s="211"/>
      <c r="C22" s="111"/>
      <c r="D22" s="104"/>
      <c r="E22" s="187"/>
      <c r="F22" s="111"/>
      <c r="G22" s="208"/>
      <c r="H22" s="211"/>
      <c r="I22" s="111"/>
      <c r="J22" s="104"/>
      <c r="K22" s="204"/>
      <c r="L22" s="111"/>
      <c r="M22" s="104"/>
      <c r="N22" s="204"/>
      <c r="O22" s="111"/>
      <c r="P22" s="284"/>
      <c r="Q22" s="204"/>
      <c r="R22" s="103"/>
    </row>
    <row r="23" spans="1:18" ht="14.25" customHeight="1">
      <c r="A23" s="200" t="s">
        <v>224</v>
      </c>
      <c r="B23" s="198">
        <f>SUM(B9:B22)</f>
        <v>10510</v>
      </c>
      <c r="C23" s="199">
        <f>SUM(C9:C22)</f>
        <v>0</v>
      </c>
      <c r="D23" s="200" t="s">
        <v>224</v>
      </c>
      <c r="E23" s="198">
        <f>SUM(E9:E22)</f>
        <v>16430</v>
      </c>
      <c r="F23" s="199">
        <f>SUM(F9:F22)</f>
        <v>0</v>
      </c>
      <c r="G23" s="200" t="s">
        <v>224</v>
      </c>
      <c r="H23" s="212">
        <f>SUM(H9:H22)</f>
        <v>20240</v>
      </c>
      <c r="I23" s="199">
        <f>SUM(I9:I22)</f>
        <v>0</v>
      </c>
      <c r="J23" s="200" t="s">
        <v>224</v>
      </c>
      <c r="K23" s="212">
        <f>SUM(K8:K22)</f>
        <v>0</v>
      </c>
      <c r="L23" s="199">
        <f>SUM(L9:L22)</f>
        <v>0</v>
      </c>
      <c r="M23" s="200" t="s">
        <v>224</v>
      </c>
      <c r="N23" s="212">
        <f>SUM(N9:N22)</f>
        <v>0</v>
      </c>
      <c r="O23" s="199">
        <f>SUM(O9:O22)</f>
        <v>0</v>
      </c>
      <c r="P23" s="200"/>
      <c r="Q23" s="212"/>
      <c r="R23" s="214"/>
    </row>
    <row r="24" spans="1:18" ht="14.25" customHeight="1">
      <c r="A24" s="294" t="s">
        <v>245</v>
      </c>
      <c r="B24" s="183"/>
      <c r="C24" s="64"/>
      <c r="D24" s="294" t="s">
        <v>245</v>
      </c>
      <c r="E24" s="203"/>
      <c r="F24" s="64"/>
      <c r="G24" s="294" t="s">
        <v>245</v>
      </c>
      <c r="H24" s="171"/>
      <c r="I24" s="64"/>
      <c r="J24" s="63"/>
      <c r="K24" s="171"/>
      <c r="L24" s="64"/>
      <c r="M24" s="63"/>
      <c r="N24" s="171"/>
      <c r="O24" s="64"/>
      <c r="P24" s="294"/>
      <c r="Q24" s="171"/>
      <c r="R24" s="101"/>
    </row>
    <row r="25" spans="1:18" ht="14.25" customHeight="1">
      <c r="A25" s="118" t="s">
        <v>466</v>
      </c>
      <c r="B25" s="162">
        <v>130</v>
      </c>
      <c r="C25" s="64"/>
      <c r="D25" s="118"/>
      <c r="E25" s="162"/>
      <c r="F25" s="64"/>
      <c r="G25" s="118"/>
      <c r="H25" s="162"/>
      <c r="I25" s="64"/>
      <c r="J25" s="63"/>
      <c r="K25" s="171"/>
      <c r="L25" s="64"/>
      <c r="M25" s="63"/>
      <c r="N25" s="171"/>
      <c r="O25" s="64"/>
      <c r="P25" s="63"/>
      <c r="Q25" s="171"/>
      <c r="R25" s="101"/>
    </row>
    <row r="26" spans="1:18" ht="14.25" customHeight="1">
      <c r="A26" s="118" t="s">
        <v>467</v>
      </c>
      <c r="B26" s="162">
        <v>580</v>
      </c>
      <c r="C26" s="64"/>
      <c r="D26" s="63"/>
      <c r="E26" s="203"/>
      <c r="F26" s="64"/>
      <c r="G26" s="63"/>
      <c r="H26" s="171"/>
      <c r="I26" s="64"/>
      <c r="J26" s="63"/>
      <c r="K26" s="171"/>
      <c r="L26" s="64"/>
      <c r="M26" s="63"/>
      <c r="N26" s="171"/>
      <c r="O26" s="64"/>
      <c r="P26" s="63"/>
      <c r="Q26" s="171"/>
      <c r="R26" s="101"/>
    </row>
    <row r="27" spans="1:18" ht="14.25" customHeight="1">
      <c r="A27" s="210" t="s">
        <v>468</v>
      </c>
      <c r="B27" s="165">
        <v>260</v>
      </c>
      <c r="C27" s="111"/>
      <c r="D27" s="104"/>
      <c r="E27" s="187"/>
      <c r="F27" s="111"/>
      <c r="G27" s="104"/>
      <c r="H27" s="204"/>
      <c r="I27" s="111"/>
      <c r="J27" s="104"/>
      <c r="K27" s="204"/>
      <c r="L27" s="111"/>
      <c r="M27" s="104"/>
      <c r="N27" s="204"/>
      <c r="O27" s="111"/>
      <c r="P27" s="104"/>
      <c r="Q27" s="204"/>
      <c r="R27" s="103"/>
    </row>
    <row r="28" spans="1:18" ht="14.25" customHeight="1">
      <c r="A28" s="200" t="s">
        <v>224</v>
      </c>
      <c r="B28" s="212">
        <f>SUM(B25:B27)</f>
        <v>970</v>
      </c>
      <c r="C28" s="199">
        <f>SUM(C25:C27)</f>
        <v>0</v>
      </c>
      <c r="D28" s="200" t="s">
        <v>224</v>
      </c>
      <c r="E28" s="198">
        <f>SUM(E25:E27)</f>
        <v>0</v>
      </c>
      <c r="F28" s="199">
        <f>SUM(F25:F27)</f>
        <v>0</v>
      </c>
      <c r="G28" s="200" t="s">
        <v>224</v>
      </c>
      <c r="H28" s="212">
        <f>SUM(H25:H27)</f>
        <v>0</v>
      </c>
      <c r="I28" s="199">
        <f>SUM(I25:I27)</f>
        <v>0</v>
      </c>
      <c r="J28" s="200" t="s">
        <v>224</v>
      </c>
      <c r="K28" s="212">
        <f>SUM(K25:K27)</f>
        <v>0</v>
      </c>
      <c r="L28" s="199">
        <f>SUM(L25:L27)</f>
        <v>0</v>
      </c>
      <c r="M28" s="200" t="s">
        <v>224</v>
      </c>
      <c r="N28" s="212">
        <f>SUM(N25:N27)</f>
        <v>0</v>
      </c>
      <c r="O28" s="199">
        <f>SUM(O25:O27)</f>
        <v>0</v>
      </c>
      <c r="P28" s="200"/>
      <c r="Q28" s="212"/>
      <c r="R28" s="214"/>
    </row>
    <row r="29" spans="1:18" ht="14.25" customHeight="1">
      <c r="A29" s="104"/>
      <c r="B29" s="295"/>
      <c r="C29" s="106"/>
      <c r="D29" s="296"/>
      <c r="E29" s="295"/>
      <c r="F29" s="106"/>
      <c r="G29" s="296"/>
      <c r="H29" s="297"/>
      <c r="I29" s="106"/>
      <c r="J29" s="296"/>
      <c r="K29" s="297"/>
      <c r="L29" s="106"/>
      <c r="M29" s="296"/>
      <c r="N29" s="297"/>
      <c r="O29" s="106"/>
      <c r="P29" s="296"/>
      <c r="Q29" s="297"/>
      <c r="R29" s="105"/>
    </row>
    <row r="30" spans="1:18" ht="14.25" customHeight="1" thickBot="1">
      <c r="A30" s="150" t="s">
        <v>25</v>
      </c>
      <c r="B30" s="265">
        <f>SUM(B23,B28)</f>
        <v>11480</v>
      </c>
      <c r="C30" s="108">
        <f>SUM(C23,C28)</f>
        <v>0</v>
      </c>
      <c r="D30" s="150" t="s">
        <v>25</v>
      </c>
      <c r="E30" s="265">
        <f>SUM(E23,E28)</f>
        <v>16430</v>
      </c>
      <c r="F30" s="108">
        <f>SUM(F23,F28)</f>
        <v>0</v>
      </c>
      <c r="G30" s="150" t="s">
        <v>25</v>
      </c>
      <c r="H30" s="265">
        <f>SUM(H23,H28)</f>
        <v>20240</v>
      </c>
      <c r="I30" s="108">
        <f>SUM(I23,I28)</f>
        <v>0</v>
      </c>
      <c r="J30" s="150" t="s">
        <v>25</v>
      </c>
      <c r="K30" s="265">
        <f>SUM(K23,K28)</f>
        <v>0</v>
      </c>
      <c r="L30" s="108">
        <f>SUM(L23,L28)</f>
        <v>0</v>
      </c>
      <c r="M30" s="150" t="s">
        <v>25</v>
      </c>
      <c r="N30" s="265">
        <f>SUM(N23,N28)</f>
        <v>0</v>
      </c>
      <c r="O30" s="108">
        <f>SUM(O23,O28)</f>
        <v>0</v>
      </c>
      <c r="P30" s="150"/>
      <c r="Q30" s="265"/>
      <c r="R30" s="107"/>
    </row>
    <row r="31" ht="9" customHeight="1" thickBot="1"/>
    <row r="32" spans="1:12" ht="14.25" customHeight="1" thickBot="1">
      <c r="A32" s="437" t="s">
        <v>652</v>
      </c>
      <c r="C32" s="80" t="s">
        <v>219</v>
      </c>
      <c r="D32" s="81" t="s">
        <v>220</v>
      </c>
      <c r="E32" s="82"/>
      <c r="F32" s="83" t="s">
        <v>134</v>
      </c>
      <c r="G32" s="84">
        <f>SUM(B48,E48,H48,K48,N48,Q48)</f>
        <v>16060</v>
      </c>
      <c r="H32" s="85" t="s">
        <v>4</v>
      </c>
      <c r="I32" s="155"/>
      <c r="J32" s="86">
        <f>SUM(C48,F48,I48,L48,O48,R48)</f>
        <v>0</v>
      </c>
      <c r="K32" s="298" t="s">
        <v>225</v>
      </c>
      <c r="L32" s="180"/>
    </row>
    <row r="33" spans="14:16" ht="4.5" customHeight="1" thickBot="1">
      <c r="N33" s="90"/>
      <c r="O33" s="90"/>
      <c r="P33" s="131"/>
    </row>
    <row r="34" spans="1:18" ht="13.5">
      <c r="A34" s="92" t="s">
        <v>6</v>
      </c>
      <c r="B34" s="93"/>
      <c r="C34" s="94"/>
      <c r="D34" s="92" t="s">
        <v>7</v>
      </c>
      <c r="E34" s="93"/>
      <c r="F34" s="93"/>
      <c r="G34" s="95" t="s">
        <v>8</v>
      </c>
      <c r="H34" s="93"/>
      <c r="I34" s="96"/>
      <c r="J34" s="97" t="s">
        <v>128</v>
      </c>
      <c r="K34" s="93"/>
      <c r="L34" s="94"/>
      <c r="M34" s="95" t="s">
        <v>9</v>
      </c>
      <c r="N34" s="93"/>
      <c r="O34" s="93"/>
      <c r="P34" s="490"/>
      <c r="Q34" s="491"/>
      <c r="R34" s="492"/>
    </row>
    <row r="35" spans="1:18" ht="14.25" customHeight="1">
      <c r="A35" s="184" t="s">
        <v>10</v>
      </c>
      <c r="B35" s="98" t="s">
        <v>317</v>
      </c>
      <c r="C35" s="151" t="s">
        <v>318</v>
      </c>
      <c r="D35" s="185" t="s">
        <v>10</v>
      </c>
      <c r="E35" s="98" t="s">
        <v>317</v>
      </c>
      <c r="F35" s="151" t="s">
        <v>318</v>
      </c>
      <c r="G35" s="185" t="s">
        <v>10</v>
      </c>
      <c r="H35" s="98" t="s">
        <v>317</v>
      </c>
      <c r="I35" s="151" t="s">
        <v>318</v>
      </c>
      <c r="J35" s="184" t="s">
        <v>10</v>
      </c>
      <c r="K35" s="98" t="s">
        <v>317</v>
      </c>
      <c r="L35" s="151" t="s">
        <v>318</v>
      </c>
      <c r="M35" s="184" t="s">
        <v>10</v>
      </c>
      <c r="N35" s="98" t="s">
        <v>317</v>
      </c>
      <c r="O35" s="151" t="s">
        <v>318</v>
      </c>
      <c r="P35" s="184"/>
      <c r="Q35" s="98"/>
      <c r="R35" s="151"/>
    </row>
    <row r="36" spans="1:18" ht="14.25" customHeight="1">
      <c r="A36" s="119" t="s">
        <v>228</v>
      </c>
      <c r="B36" s="274"/>
      <c r="C36" s="64"/>
      <c r="D36" s="119" t="s">
        <v>228</v>
      </c>
      <c r="E36" s="274"/>
      <c r="F36" s="64"/>
      <c r="G36" s="119" t="s">
        <v>228</v>
      </c>
      <c r="H36" s="274"/>
      <c r="I36" s="64"/>
      <c r="J36" s="100"/>
      <c r="K36" s="274"/>
      <c r="L36" s="64"/>
      <c r="M36" s="100"/>
      <c r="N36" s="274"/>
      <c r="O36" s="64"/>
      <c r="P36" s="119"/>
      <c r="Q36" s="274"/>
      <c r="R36" s="293"/>
    </row>
    <row r="37" spans="1:18" ht="14.25" customHeight="1">
      <c r="A37" s="192" t="s">
        <v>469</v>
      </c>
      <c r="B37" s="162">
        <v>1120</v>
      </c>
      <c r="C37" s="64"/>
      <c r="D37" s="118" t="s">
        <v>470</v>
      </c>
      <c r="E37" s="162">
        <v>2310</v>
      </c>
      <c r="F37" s="64"/>
      <c r="G37" s="453" t="s">
        <v>315</v>
      </c>
      <c r="H37" s="162">
        <v>2080</v>
      </c>
      <c r="I37" s="64"/>
      <c r="J37" s="145"/>
      <c r="K37" s="195"/>
      <c r="L37" s="64"/>
      <c r="M37" s="145"/>
      <c r="N37" s="195"/>
      <c r="O37" s="64"/>
      <c r="P37" s="192"/>
      <c r="Q37" s="162"/>
      <c r="R37" s="65"/>
    </row>
    <row r="38" spans="1:18" ht="14.25" customHeight="1">
      <c r="A38" s="118" t="s">
        <v>471</v>
      </c>
      <c r="B38" s="162">
        <v>1910</v>
      </c>
      <c r="C38" s="64"/>
      <c r="D38" s="145"/>
      <c r="E38" s="172"/>
      <c r="F38" s="64"/>
      <c r="G38" s="453" t="s">
        <v>46</v>
      </c>
      <c r="H38" s="162">
        <v>1570</v>
      </c>
      <c r="I38" s="64"/>
      <c r="J38" s="145"/>
      <c r="K38" s="195"/>
      <c r="L38" s="64"/>
      <c r="M38" s="145"/>
      <c r="N38" s="195"/>
      <c r="O38" s="64"/>
      <c r="P38" s="192"/>
      <c r="Q38" s="162"/>
      <c r="R38" s="65"/>
    </row>
    <row r="39" spans="1:18" ht="14.25" customHeight="1">
      <c r="A39" s="208"/>
      <c r="B39" s="165"/>
      <c r="C39" s="111"/>
      <c r="D39" s="208"/>
      <c r="E39" s="211"/>
      <c r="F39" s="111"/>
      <c r="G39" s="210" t="s">
        <v>47</v>
      </c>
      <c r="H39" s="165">
        <v>1940</v>
      </c>
      <c r="I39" s="111"/>
      <c r="J39" s="208"/>
      <c r="K39" s="209"/>
      <c r="L39" s="111"/>
      <c r="M39" s="208"/>
      <c r="N39" s="209"/>
      <c r="O39" s="111"/>
      <c r="P39" s="222"/>
      <c r="Q39" s="165"/>
      <c r="R39" s="102"/>
    </row>
    <row r="40" spans="1:18" ht="14.25" customHeight="1">
      <c r="A40" s="299"/>
      <c r="B40" s="229"/>
      <c r="C40" s="227"/>
      <c r="D40" s="299"/>
      <c r="E40" s="231"/>
      <c r="F40" s="227"/>
      <c r="G40" s="299"/>
      <c r="H40" s="226"/>
      <c r="I40" s="227"/>
      <c r="J40" s="299"/>
      <c r="K40" s="300"/>
      <c r="L40" s="227"/>
      <c r="M40" s="299"/>
      <c r="N40" s="300"/>
      <c r="O40" s="227"/>
      <c r="P40" s="299"/>
      <c r="Q40" s="229"/>
      <c r="R40" s="232"/>
    </row>
    <row r="41" spans="1:18" ht="14.25" customHeight="1">
      <c r="A41" s="200" t="s">
        <v>224</v>
      </c>
      <c r="B41" s="212">
        <f>SUM(B37:B39)</f>
        <v>3030</v>
      </c>
      <c r="C41" s="199">
        <f>SUM(C37:C39)</f>
        <v>0</v>
      </c>
      <c r="D41" s="200" t="s">
        <v>224</v>
      </c>
      <c r="E41" s="198">
        <f>SUM(E37:E39)</f>
        <v>2310</v>
      </c>
      <c r="F41" s="199">
        <f>SUM(F37:F39)</f>
        <v>0</v>
      </c>
      <c r="G41" s="200" t="s">
        <v>224</v>
      </c>
      <c r="H41" s="198">
        <f>SUM(H37:H39)</f>
        <v>5590</v>
      </c>
      <c r="I41" s="199">
        <f>SUM(I37:I39)</f>
        <v>0</v>
      </c>
      <c r="J41" s="200" t="s">
        <v>224</v>
      </c>
      <c r="K41" s="212">
        <f>SUM(K37:K39)</f>
        <v>0</v>
      </c>
      <c r="L41" s="199">
        <f>SUM(L37:L39)</f>
        <v>0</v>
      </c>
      <c r="M41" s="200" t="s">
        <v>224</v>
      </c>
      <c r="N41" s="212">
        <f>SUM(N37:N39)</f>
        <v>0</v>
      </c>
      <c r="O41" s="199">
        <f>SUM(O37:O39)</f>
        <v>0</v>
      </c>
      <c r="P41" s="200"/>
      <c r="Q41" s="212"/>
      <c r="R41" s="214"/>
    </row>
    <row r="42" spans="1:18" ht="14.25" customHeight="1">
      <c r="A42" s="115" t="s">
        <v>240</v>
      </c>
      <c r="B42" s="171"/>
      <c r="C42" s="64"/>
      <c r="D42" s="115" t="s">
        <v>240</v>
      </c>
      <c r="E42" s="203"/>
      <c r="F42" s="64"/>
      <c r="G42" s="115" t="s">
        <v>240</v>
      </c>
      <c r="H42" s="203"/>
      <c r="I42" s="64"/>
      <c r="J42" s="63"/>
      <c r="K42" s="171"/>
      <c r="L42" s="64"/>
      <c r="M42" s="63"/>
      <c r="N42" s="171"/>
      <c r="O42" s="64"/>
      <c r="P42" s="115"/>
      <c r="Q42" s="171"/>
      <c r="R42" s="101"/>
    </row>
    <row r="43" spans="1:18" ht="14.25" customHeight="1">
      <c r="A43" s="146" t="s">
        <v>353</v>
      </c>
      <c r="B43" s="162" t="s">
        <v>602</v>
      </c>
      <c r="C43" s="64"/>
      <c r="D43" s="146" t="s">
        <v>612</v>
      </c>
      <c r="E43" s="162">
        <v>1910</v>
      </c>
      <c r="F43" s="64"/>
      <c r="G43" s="146" t="s">
        <v>48</v>
      </c>
      <c r="H43" s="162">
        <v>1740</v>
      </c>
      <c r="I43" s="64"/>
      <c r="J43" s="145"/>
      <c r="K43" s="195"/>
      <c r="L43" s="64"/>
      <c r="M43" s="145"/>
      <c r="N43" s="195"/>
      <c r="O43" s="64"/>
      <c r="P43" s="118"/>
      <c r="Q43" s="162"/>
      <c r="R43" s="101"/>
    </row>
    <row r="44" spans="1:18" ht="14.25" customHeight="1">
      <c r="A44" s="445" t="s">
        <v>354</v>
      </c>
      <c r="B44" s="162"/>
      <c r="C44" s="64"/>
      <c r="D44" s="208"/>
      <c r="E44" s="189"/>
      <c r="F44" s="64"/>
      <c r="G44" s="146" t="s">
        <v>620</v>
      </c>
      <c r="H44" s="162">
        <v>1480</v>
      </c>
      <c r="I44" s="64"/>
      <c r="J44" s="145"/>
      <c r="K44" s="195"/>
      <c r="L44" s="64"/>
      <c r="M44" s="145"/>
      <c r="N44" s="195"/>
      <c r="O44" s="64"/>
      <c r="P44" s="118"/>
      <c r="Q44" s="162"/>
      <c r="R44" s="101"/>
    </row>
    <row r="45" spans="1:18" ht="14.25" customHeight="1">
      <c r="A45" s="208"/>
      <c r="B45" s="209"/>
      <c r="C45" s="111"/>
      <c r="D45" s="208"/>
      <c r="E45" s="226"/>
      <c r="F45" s="111"/>
      <c r="G45" s="208"/>
      <c r="H45" s="209"/>
      <c r="I45" s="111"/>
      <c r="J45" s="208"/>
      <c r="K45" s="209"/>
      <c r="L45" s="111"/>
      <c r="M45" s="208"/>
      <c r="N45" s="209"/>
      <c r="O45" s="111"/>
      <c r="P45" s="301"/>
      <c r="Q45" s="209"/>
      <c r="R45" s="103"/>
    </row>
    <row r="46" spans="1:18" ht="14.25" customHeight="1">
      <c r="A46" s="200" t="s">
        <v>224</v>
      </c>
      <c r="B46" s="212">
        <f>SUM(B43:B45)</f>
        <v>0</v>
      </c>
      <c r="C46" s="199">
        <f>SUM(C43:C45)</f>
        <v>0</v>
      </c>
      <c r="D46" s="200" t="s">
        <v>224</v>
      </c>
      <c r="E46" s="212">
        <f>SUM(E43:E45)</f>
        <v>1910</v>
      </c>
      <c r="F46" s="199">
        <f>SUM(F43:F45)</f>
        <v>0</v>
      </c>
      <c r="G46" s="200" t="s">
        <v>224</v>
      </c>
      <c r="H46" s="212">
        <f>SUM(H43:H45)</f>
        <v>3220</v>
      </c>
      <c r="I46" s="199">
        <f>SUM(I43:I45)</f>
        <v>0</v>
      </c>
      <c r="J46" s="200" t="s">
        <v>224</v>
      </c>
      <c r="K46" s="212">
        <f>SUM(K43:K45)</f>
        <v>0</v>
      </c>
      <c r="L46" s="199">
        <f>SUM(L43:L45)</f>
        <v>0</v>
      </c>
      <c r="M46" s="200" t="s">
        <v>224</v>
      </c>
      <c r="N46" s="212">
        <f>SUM(N43:N45)</f>
        <v>0</v>
      </c>
      <c r="O46" s="199">
        <f>SUM(O43:O45)</f>
        <v>0</v>
      </c>
      <c r="P46" s="200"/>
      <c r="Q46" s="212"/>
      <c r="R46" s="214"/>
    </row>
    <row r="47" spans="1:18" ht="14.25" customHeight="1">
      <c r="A47" s="296"/>
      <c r="B47" s="297"/>
      <c r="C47" s="106"/>
      <c r="D47" s="296"/>
      <c r="E47" s="297"/>
      <c r="F47" s="106"/>
      <c r="G47" s="296"/>
      <c r="H47" s="297"/>
      <c r="I47" s="106"/>
      <c r="J47" s="296"/>
      <c r="K47" s="297"/>
      <c r="L47" s="106"/>
      <c r="M47" s="296"/>
      <c r="N47" s="297"/>
      <c r="O47" s="106"/>
      <c r="P47" s="302"/>
      <c r="Q47" s="297"/>
      <c r="R47" s="105"/>
    </row>
    <row r="48" spans="1:18" ht="14.25" customHeight="1" thickBot="1">
      <c r="A48" s="150" t="s">
        <v>25</v>
      </c>
      <c r="B48" s="285">
        <f>SUM(B41,B46)</f>
        <v>3030</v>
      </c>
      <c r="C48" s="108">
        <f>SUM(C41,C46)</f>
        <v>0</v>
      </c>
      <c r="D48" s="150" t="s">
        <v>25</v>
      </c>
      <c r="E48" s="265">
        <f>SUM(E41,E46)</f>
        <v>4220</v>
      </c>
      <c r="F48" s="108">
        <f>SUM(F41,F46)</f>
        <v>0</v>
      </c>
      <c r="G48" s="150" t="s">
        <v>25</v>
      </c>
      <c r="H48" s="265">
        <f>SUM(H41,H46)</f>
        <v>8810</v>
      </c>
      <c r="I48" s="108">
        <f>SUM(I41,I46)</f>
        <v>0</v>
      </c>
      <c r="J48" s="150" t="s">
        <v>25</v>
      </c>
      <c r="K48" s="265">
        <f>SUM(K41,K46)</f>
        <v>0</v>
      </c>
      <c r="L48" s="108">
        <f>SUM(L41,L46)</f>
        <v>0</v>
      </c>
      <c r="M48" s="150" t="s">
        <v>25</v>
      </c>
      <c r="N48" s="265">
        <f>SUM(N41,N46)</f>
        <v>0</v>
      </c>
      <c r="O48" s="108">
        <f>SUM(O41,O46)</f>
        <v>0</v>
      </c>
      <c r="P48" s="150"/>
      <c r="Q48" s="265"/>
      <c r="R48" s="107"/>
    </row>
    <row r="49" ht="9" customHeight="1" thickBot="1"/>
    <row r="50" spans="1:16" ht="14.25" thickBot="1">
      <c r="A50" s="437" t="s">
        <v>652</v>
      </c>
      <c r="C50" s="80" t="s">
        <v>112</v>
      </c>
      <c r="D50" s="81" t="s">
        <v>153</v>
      </c>
      <c r="E50" s="82"/>
      <c r="F50" s="83" t="s">
        <v>134</v>
      </c>
      <c r="G50" s="84">
        <f>SUM(B67,E67,H67,K67,N67,Q67)</f>
        <v>33910</v>
      </c>
      <c r="H50" s="85" t="s">
        <v>4</v>
      </c>
      <c r="I50" s="155"/>
      <c r="J50" s="86">
        <f>SUM(C67,F67,I67,L67,O67,R67)</f>
        <v>0</v>
      </c>
      <c r="K50" s="87"/>
      <c r="L50" s="180"/>
      <c r="M50" s="289"/>
      <c r="N50" s="180"/>
      <c r="O50" s="180"/>
      <c r="P50" s="290"/>
    </row>
    <row r="51" ht="4.5" customHeight="1" thickBot="1"/>
    <row r="52" spans="1:18" ht="13.5">
      <c r="A52" s="92" t="s">
        <v>6</v>
      </c>
      <c r="B52" s="93"/>
      <c r="C52" s="94"/>
      <c r="D52" s="92" t="s">
        <v>7</v>
      </c>
      <c r="E52" s="93"/>
      <c r="F52" s="93"/>
      <c r="G52" s="95" t="s">
        <v>8</v>
      </c>
      <c r="H52" s="93"/>
      <c r="I52" s="96"/>
      <c r="J52" s="97" t="s">
        <v>128</v>
      </c>
      <c r="K52" s="93"/>
      <c r="L52" s="94"/>
      <c r="M52" s="95" t="s">
        <v>9</v>
      </c>
      <c r="N52" s="93"/>
      <c r="O52" s="93"/>
      <c r="P52" s="490"/>
      <c r="Q52" s="491"/>
      <c r="R52" s="492"/>
    </row>
    <row r="53" spans="1:18" ht="13.5">
      <c r="A53" s="184" t="s">
        <v>10</v>
      </c>
      <c r="B53" s="98" t="s">
        <v>317</v>
      </c>
      <c r="C53" s="151" t="s">
        <v>318</v>
      </c>
      <c r="D53" s="185" t="s">
        <v>10</v>
      </c>
      <c r="E53" s="98" t="s">
        <v>317</v>
      </c>
      <c r="F53" s="151" t="s">
        <v>318</v>
      </c>
      <c r="G53" s="185" t="s">
        <v>10</v>
      </c>
      <c r="H53" s="98" t="s">
        <v>317</v>
      </c>
      <c r="I53" s="151" t="s">
        <v>318</v>
      </c>
      <c r="J53" s="184" t="s">
        <v>10</v>
      </c>
      <c r="K53" s="98" t="s">
        <v>317</v>
      </c>
      <c r="L53" s="151" t="s">
        <v>318</v>
      </c>
      <c r="M53" s="184" t="s">
        <v>10</v>
      </c>
      <c r="N53" s="98" t="s">
        <v>317</v>
      </c>
      <c r="O53" s="151" t="s">
        <v>318</v>
      </c>
      <c r="P53" s="184"/>
      <c r="Q53" s="98"/>
      <c r="R53" s="151"/>
    </row>
    <row r="54" spans="1:18" ht="13.5">
      <c r="A54" s="420" t="s">
        <v>361</v>
      </c>
      <c r="B54" s="162">
        <v>1290</v>
      </c>
      <c r="C54" s="64"/>
      <c r="D54" s="186" t="s">
        <v>472</v>
      </c>
      <c r="E54" s="162">
        <v>3890</v>
      </c>
      <c r="F54" s="64"/>
      <c r="G54" s="117" t="s">
        <v>473</v>
      </c>
      <c r="H54" s="162">
        <v>820</v>
      </c>
      <c r="I54" s="64"/>
      <c r="J54" s="104"/>
      <c r="K54" s="165"/>
      <c r="L54" s="64"/>
      <c r="M54" s="104"/>
      <c r="N54" s="280"/>
      <c r="O54" s="64"/>
      <c r="P54" s="303"/>
      <c r="Q54" s="280"/>
      <c r="R54" s="281"/>
    </row>
    <row r="55" spans="1:18" ht="13.5">
      <c r="A55" s="453" t="s">
        <v>362</v>
      </c>
      <c r="B55" s="162">
        <v>1530</v>
      </c>
      <c r="C55" s="64"/>
      <c r="D55" s="192" t="s">
        <v>474</v>
      </c>
      <c r="E55" s="162">
        <v>2450</v>
      </c>
      <c r="F55" s="64"/>
      <c r="G55" s="118" t="s">
        <v>368</v>
      </c>
      <c r="H55" s="162">
        <v>900</v>
      </c>
      <c r="I55" s="64"/>
      <c r="J55" s="145"/>
      <c r="K55" s="189"/>
      <c r="L55" s="64"/>
      <c r="M55" s="304"/>
      <c r="N55" s="189"/>
      <c r="O55" s="64"/>
      <c r="P55" s="305"/>
      <c r="Q55" s="162"/>
      <c r="R55" s="65"/>
    </row>
    <row r="56" spans="1:18" ht="13.5">
      <c r="A56" s="191" t="s">
        <v>363</v>
      </c>
      <c r="B56" s="162">
        <v>500</v>
      </c>
      <c r="C56" s="64"/>
      <c r="D56" s="118" t="s">
        <v>475</v>
      </c>
      <c r="E56" s="162">
        <v>1290</v>
      </c>
      <c r="F56" s="64"/>
      <c r="G56" s="415" t="s">
        <v>476</v>
      </c>
      <c r="H56" s="162">
        <v>2660</v>
      </c>
      <c r="I56" s="64"/>
      <c r="J56" s="145"/>
      <c r="K56" s="189"/>
      <c r="L56" s="64"/>
      <c r="M56" s="306"/>
      <c r="N56" s="189"/>
      <c r="O56" s="64"/>
      <c r="P56" s="305"/>
      <c r="Q56" s="162"/>
      <c r="R56" s="65"/>
    </row>
    <row r="57" spans="1:18" ht="13.5">
      <c r="A57" s="118" t="s">
        <v>364</v>
      </c>
      <c r="B57" s="162">
        <v>850</v>
      </c>
      <c r="C57" s="64"/>
      <c r="D57" s="192" t="s">
        <v>477</v>
      </c>
      <c r="E57" s="162">
        <v>2090</v>
      </c>
      <c r="F57" s="64"/>
      <c r="G57" s="118" t="s">
        <v>478</v>
      </c>
      <c r="H57" s="162">
        <v>1480</v>
      </c>
      <c r="I57" s="64"/>
      <c r="J57" s="145"/>
      <c r="K57" s="189"/>
      <c r="L57" s="64"/>
      <c r="M57" s="307"/>
      <c r="N57" s="189"/>
      <c r="O57" s="64"/>
      <c r="P57" s="192"/>
      <c r="Q57" s="162"/>
      <c r="R57" s="65"/>
    </row>
    <row r="58" spans="1:18" ht="13.5">
      <c r="A58" s="118" t="s">
        <v>365</v>
      </c>
      <c r="B58" s="162">
        <v>2310</v>
      </c>
      <c r="C58" s="64"/>
      <c r="D58" s="191" t="s">
        <v>367</v>
      </c>
      <c r="E58" s="162">
        <v>2210</v>
      </c>
      <c r="F58" s="64"/>
      <c r="G58" s="118" t="s">
        <v>479</v>
      </c>
      <c r="H58" s="162">
        <v>1560</v>
      </c>
      <c r="I58" s="64"/>
      <c r="J58" s="145"/>
      <c r="K58" s="189"/>
      <c r="L58" s="64"/>
      <c r="M58" s="307"/>
      <c r="N58" s="189"/>
      <c r="O58" s="64"/>
      <c r="P58" s="305"/>
      <c r="Q58" s="162"/>
      <c r="R58" s="65"/>
    </row>
    <row r="59" spans="1:18" ht="13.5">
      <c r="A59" s="118" t="s">
        <v>366</v>
      </c>
      <c r="B59" s="162">
        <v>1250</v>
      </c>
      <c r="C59" s="64"/>
      <c r="D59" s="118" t="s">
        <v>480</v>
      </c>
      <c r="E59" s="162">
        <v>2000</v>
      </c>
      <c r="F59" s="64"/>
      <c r="G59" s="118" t="s">
        <v>481</v>
      </c>
      <c r="H59" s="162">
        <v>1210</v>
      </c>
      <c r="I59" s="64"/>
      <c r="J59" s="145"/>
      <c r="K59" s="189"/>
      <c r="L59" s="64"/>
      <c r="M59" s="308"/>
      <c r="N59" s="189"/>
      <c r="O59" s="64"/>
      <c r="P59" s="191"/>
      <c r="Q59" s="162"/>
      <c r="R59" s="65"/>
    </row>
    <row r="60" spans="1:18" ht="13.5">
      <c r="A60" s="118"/>
      <c r="B60" s="162"/>
      <c r="C60" s="64"/>
      <c r="D60" s="118"/>
      <c r="E60" s="162"/>
      <c r="F60" s="64"/>
      <c r="G60" s="118" t="s">
        <v>217</v>
      </c>
      <c r="H60" s="162">
        <v>1940</v>
      </c>
      <c r="I60" s="64"/>
      <c r="J60" s="145"/>
      <c r="K60" s="189"/>
      <c r="L60" s="64"/>
      <c r="M60" s="307"/>
      <c r="N60" s="189"/>
      <c r="O60" s="64"/>
      <c r="P60" s="192"/>
      <c r="Q60" s="162"/>
      <c r="R60" s="65"/>
    </row>
    <row r="61" spans="1:18" ht="13.5" customHeight="1">
      <c r="A61" s="118" t="s">
        <v>609</v>
      </c>
      <c r="B61" s="162">
        <v>220</v>
      </c>
      <c r="C61" s="64"/>
      <c r="D61" s="118" t="s">
        <v>608</v>
      </c>
      <c r="E61" s="162">
        <v>590</v>
      </c>
      <c r="F61" s="64"/>
      <c r="G61" s="118" t="s">
        <v>127</v>
      </c>
      <c r="H61" s="162"/>
      <c r="I61" s="64"/>
      <c r="J61" s="145"/>
      <c r="K61" s="189"/>
      <c r="L61" s="64"/>
      <c r="M61" s="309"/>
      <c r="N61" s="189"/>
      <c r="O61" s="64"/>
      <c r="P61" s="192"/>
      <c r="Q61" s="162"/>
      <c r="R61" s="65"/>
    </row>
    <row r="62" spans="1:18" ht="13.5">
      <c r="A62" s="120"/>
      <c r="B62" s="189"/>
      <c r="C62" s="64"/>
      <c r="D62" s="118"/>
      <c r="E62" s="162"/>
      <c r="F62" s="64"/>
      <c r="G62" s="118"/>
      <c r="H62" s="162"/>
      <c r="I62" s="64"/>
      <c r="J62" s="118"/>
      <c r="K62" s="162"/>
      <c r="L62" s="64"/>
      <c r="M62" s="307"/>
      <c r="N62" s="189"/>
      <c r="O62" s="64"/>
      <c r="P62" s="192"/>
      <c r="Q62" s="162"/>
      <c r="R62" s="65"/>
    </row>
    <row r="63" spans="1:18" ht="13.5">
      <c r="A63" s="275"/>
      <c r="B63" s="194"/>
      <c r="C63" s="64"/>
      <c r="D63" s="145"/>
      <c r="E63" s="162"/>
      <c r="F63" s="64"/>
      <c r="G63" s="118" t="s">
        <v>270</v>
      </c>
      <c r="H63" s="162">
        <v>870</v>
      </c>
      <c r="I63" s="64"/>
      <c r="J63" s="145"/>
      <c r="K63" s="189"/>
      <c r="L63" s="64"/>
      <c r="M63" s="307"/>
      <c r="N63" s="189"/>
      <c r="O63" s="64"/>
      <c r="P63" s="191"/>
      <c r="Q63" s="162"/>
      <c r="R63" s="65"/>
    </row>
    <row r="64" spans="1:18" ht="13.5">
      <c r="A64" s="145"/>
      <c r="B64" s="189"/>
      <c r="C64" s="64"/>
      <c r="D64" s="208"/>
      <c r="E64" s="247"/>
      <c r="F64" s="64"/>
      <c r="G64" s="118" t="s">
        <v>57</v>
      </c>
      <c r="H64" s="162"/>
      <c r="I64" s="64"/>
      <c r="J64" s="145"/>
      <c r="K64" s="189"/>
      <c r="L64" s="64"/>
      <c r="M64" s="145"/>
      <c r="N64" s="189"/>
      <c r="O64" s="64"/>
      <c r="P64" s="191"/>
      <c r="Q64" s="162"/>
      <c r="R64" s="65"/>
    </row>
    <row r="65" spans="1:18" ht="13.5">
      <c r="A65" s="145"/>
      <c r="B65" s="189"/>
      <c r="C65" s="243"/>
      <c r="D65" s="145"/>
      <c r="E65" s="189"/>
      <c r="F65" s="243"/>
      <c r="G65" s="145"/>
      <c r="H65" s="189"/>
      <c r="I65" s="243"/>
      <c r="J65" s="145"/>
      <c r="K65" s="189"/>
      <c r="L65" s="243"/>
      <c r="M65" s="145"/>
      <c r="N65" s="189"/>
      <c r="O65" s="243"/>
      <c r="P65" s="305"/>
      <c r="Q65" s="162"/>
      <c r="R65" s="190"/>
    </row>
    <row r="66" spans="1:18" ht="13.5">
      <c r="A66" s="104"/>
      <c r="B66" s="166"/>
      <c r="C66" s="111"/>
      <c r="D66" s="104"/>
      <c r="E66" s="165"/>
      <c r="F66" s="111"/>
      <c r="G66" s="104"/>
      <c r="H66" s="165"/>
      <c r="I66" s="111"/>
      <c r="J66" s="104"/>
      <c r="K66" s="165"/>
      <c r="L66" s="111"/>
      <c r="M66" s="104"/>
      <c r="N66" s="165"/>
      <c r="O66" s="111"/>
      <c r="P66" s="310"/>
      <c r="Q66" s="165"/>
      <c r="R66" s="102"/>
    </row>
    <row r="67" spans="1:18" ht="14.25" thickBot="1">
      <c r="A67" s="150" t="s">
        <v>25</v>
      </c>
      <c r="B67" s="169">
        <f>SUM(B54:B66)</f>
        <v>7950</v>
      </c>
      <c r="C67" s="108">
        <f>SUM(C54:C66)</f>
        <v>0</v>
      </c>
      <c r="D67" s="150" t="s">
        <v>25</v>
      </c>
      <c r="E67" s="265">
        <f>SUM(E54:E66)</f>
        <v>14520</v>
      </c>
      <c r="F67" s="108">
        <f>SUM(F54:F66)</f>
        <v>0</v>
      </c>
      <c r="G67" s="150" t="s">
        <v>25</v>
      </c>
      <c r="H67" s="170">
        <f>SUM(H54:H66)</f>
        <v>11440</v>
      </c>
      <c r="I67" s="108">
        <f>SUM(I54:I66)</f>
        <v>0</v>
      </c>
      <c r="J67" s="150" t="s">
        <v>25</v>
      </c>
      <c r="K67" s="170">
        <f>SUM(K54:K66)</f>
        <v>0</v>
      </c>
      <c r="L67" s="108">
        <f>SUM(L54:L66)</f>
        <v>0</v>
      </c>
      <c r="M67" s="150" t="s">
        <v>25</v>
      </c>
      <c r="N67" s="170"/>
      <c r="O67" s="108"/>
      <c r="P67" s="150"/>
      <c r="Q67" s="170"/>
      <c r="R67" s="107"/>
    </row>
    <row r="68" ht="14.25" thickBot="1"/>
    <row r="69" spans="1:11" ht="14.25" thickBot="1">
      <c r="A69" s="437" t="s">
        <v>652</v>
      </c>
      <c r="C69" s="80">
        <v>35204</v>
      </c>
      <c r="D69" s="81" t="s">
        <v>154</v>
      </c>
      <c r="E69" s="82"/>
      <c r="F69" s="83" t="s">
        <v>134</v>
      </c>
      <c r="G69" s="84">
        <f>SUM(B94,E94,H94,K94,N86,N94,Q94)</f>
        <v>13920</v>
      </c>
      <c r="H69" s="85" t="s">
        <v>4</v>
      </c>
      <c r="I69" s="155"/>
      <c r="J69" s="86">
        <f>SUM(C94,F94,I94,L94,O86,O94,R94)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128</v>
      </c>
      <c r="K71" s="93"/>
      <c r="L71" s="94"/>
      <c r="M71" s="95" t="s">
        <v>9</v>
      </c>
      <c r="N71" s="93"/>
      <c r="O71" s="93"/>
      <c r="P71" s="498"/>
      <c r="Q71" s="499"/>
      <c r="R71" s="500"/>
    </row>
    <row r="72" spans="1:18" ht="13.5">
      <c r="A72" s="184" t="s">
        <v>10</v>
      </c>
      <c r="B72" s="98" t="s">
        <v>317</v>
      </c>
      <c r="C72" s="151" t="s">
        <v>318</v>
      </c>
      <c r="D72" s="185" t="s">
        <v>10</v>
      </c>
      <c r="E72" s="98" t="s">
        <v>317</v>
      </c>
      <c r="F72" s="151" t="s">
        <v>318</v>
      </c>
      <c r="G72" s="185" t="s">
        <v>10</v>
      </c>
      <c r="H72" s="98" t="s">
        <v>317</v>
      </c>
      <c r="I72" s="151" t="s">
        <v>318</v>
      </c>
      <c r="J72" s="184" t="s">
        <v>10</v>
      </c>
      <c r="K72" s="98" t="s">
        <v>317</v>
      </c>
      <c r="L72" s="151" t="s">
        <v>318</v>
      </c>
      <c r="M72" s="184" t="s">
        <v>10</v>
      </c>
      <c r="N72" s="98" t="s">
        <v>317</v>
      </c>
      <c r="O72" s="151" t="s">
        <v>318</v>
      </c>
      <c r="P72" s="184"/>
      <c r="Q72" s="98"/>
      <c r="R72" s="151"/>
    </row>
    <row r="73" spans="1:18" ht="13.5">
      <c r="A73" s="119" t="s">
        <v>258</v>
      </c>
      <c r="B73" s="274"/>
      <c r="C73" s="99"/>
      <c r="D73" s="119" t="s">
        <v>258</v>
      </c>
      <c r="E73" s="274"/>
      <c r="F73" s="156"/>
      <c r="G73" s="119" t="s">
        <v>258</v>
      </c>
      <c r="H73" s="274"/>
      <c r="I73" s="156"/>
      <c r="J73" s="119" t="s">
        <v>258</v>
      </c>
      <c r="K73" s="99"/>
      <c r="L73" s="157"/>
      <c r="M73" s="311" t="s">
        <v>258</v>
      </c>
      <c r="N73" s="274"/>
      <c r="O73" s="64"/>
      <c r="P73" s="119"/>
      <c r="Q73" s="274"/>
      <c r="R73" s="157"/>
    </row>
    <row r="74" spans="1:18" ht="13.5">
      <c r="A74" s="118" t="s">
        <v>482</v>
      </c>
      <c r="B74" s="162">
        <v>1850</v>
      </c>
      <c r="C74" s="64"/>
      <c r="D74" s="118" t="s">
        <v>583</v>
      </c>
      <c r="E74" s="162">
        <v>3350</v>
      </c>
      <c r="F74" s="64"/>
      <c r="G74" s="118" t="s">
        <v>483</v>
      </c>
      <c r="H74" s="162">
        <v>1440</v>
      </c>
      <c r="I74" s="64"/>
      <c r="J74" s="118" t="s">
        <v>404</v>
      </c>
      <c r="K74" s="162">
        <v>1200</v>
      </c>
      <c r="L74" s="65"/>
      <c r="M74" s="312" t="s">
        <v>102</v>
      </c>
      <c r="N74" s="162"/>
      <c r="O74" s="64"/>
      <c r="P74" s="118"/>
      <c r="Q74" s="189"/>
      <c r="R74" s="190"/>
    </row>
    <row r="75" spans="1:18" ht="13.5">
      <c r="A75" s="116" t="s">
        <v>484</v>
      </c>
      <c r="B75" s="162" t="s">
        <v>582</v>
      </c>
      <c r="C75" s="64"/>
      <c r="D75" s="63"/>
      <c r="E75" s="162"/>
      <c r="F75" s="64"/>
      <c r="G75" s="116" t="s">
        <v>156</v>
      </c>
      <c r="H75" s="162">
        <v>740</v>
      </c>
      <c r="I75" s="64"/>
      <c r="J75" s="116" t="s">
        <v>405</v>
      </c>
      <c r="K75" s="162">
        <v>90</v>
      </c>
      <c r="L75" s="65"/>
      <c r="M75" s="313"/>
      <c r="N75" s="163"/>
      <c r="O75" s="64"/>
      <c r="P75" s="116"/>
      <c r="Q75" s="162"/>
      <c r="R75" s="65"/>
    </row>
    <row r="76" spans="1:18" ht="13.5">
      <c r="A76" s="116"/>
      <c r="B76" s="162"/>
      <c r="C76" s="64"/>
      <c r="D76" s="63"/>
      <c r="E76" s="162"/>
      <c r="F76" s="64"/>
      <c r="G76" s="116" t="s">
        <v>157</v>
      </c>
      <c r="H76" s="162">
        <v>1000</v>
      </c>
      <c r="I76" s="64"/>
      <c r="J76" s="314"/>
      <c r="K76" s="172"/>
      <c r="L76" s="65"/>
      <c r="M76" s="313"/>
      <c r="N76" s="163"/>
      <c r="O76" s="64"/>
      <c r="P76" s="116"/>
      <c r="Q76" s="162"/>
      <c r="R76" s="101"/>
    </row>
    <row r="77" spans="1:18" ht="13.5">
      <c r="A77" s="116"/>
      <c r="B77" s="162"/>
      <c r="C77" s="64"/>
      <c r="D77" s="63"/>
      <c r="E77" s="162"/>
      <c r="F77" s="64"/>
      <c r="G77" s="116" t="s">
        <v>158</v>
      </c>
      <c r="H77" s="162">
        <v>1540</v>
      </c>
      <c r="I77" s="64"/>
      <c r="J77" s="314"/>
      <c r="K77" s="172"/>
      <c r="L77" s="65"/>
      <c r="M77" s="313"/>
      <c r="N77" s="163"/>
      <c r="O77" s="64"/>
      <c r="P77" s="145"/>
      <c r="Q77" s="163"/>
      <c r="R77" s="101"/>
    </row>
    <row r="78" spans="1:18" ht="13.5">
      <c r="A78" s="116" t="s">
        <v>398</v>
      </c>
      <c r="B78" s="162">
        <v>140</v>
      </c>
      <c r="C78" s="64"/>
      <c r="D78" s="424"/>
      <c r="E78" s="162"/>
      <c r="F78" s="64"/>
      <c r="G78" s="116"/>
      <c r="H78" s="162"/>
      <c r="I78" s="64"/>
      <c r="J78" s="196"/>
      <c r="K78" s="172"/>
      <c r="L78" s="65"/>
      <c r="M78" s="313"/>
      <c r="N78" s="163"/>
      <c r="O78" s="64"/>
      <c r="P78" s="63"/>
      <c r="Q78" s="163"/>
      <c r="R78" s="101"/>
    </row>
    <row r="79" spans="1:18" ht="13.5">
      <c r="A79" s="117" t="s">
        <v>399</v>
      </c>
      <c r="B79" s="165">
        <v>360</v>
      </c>
      <c r="C79" s="111"/>
      <c r="D79" s="104"/>
      <c r="E79" s="165"/>
      <c r="F79" s="111"/>
      <c r="G79" s="117" t="s">
        <v>159</v>
      </c>
      <c r="H79" s="165"/>
      <c r="I79" s="111"/>
      <c r="J79" s="315"/>
      <c r="K79" s="231"/>
      <c r="L79" s="102"/>
      <c r="M79" s="121"/>
      <c r="N79" s="166"/>
      <c r="O79" s="111"/>
      <c r="P79" s="104"/>
      <c r="Q79" s="166"/>
      <c r="R79" s="103"/>
    </row>
    <row r="80" spans="1:18" ht="13.5">
      <c r="A80" s="200" t="s">
        <v>224</v>
      </c>
      <c r="B80" s="206">
        <f>SUM(B74:B79)</f>
        <v>2350</v>
      </c>
      <c r="C80" s="199">
        <f>SUM(C74:C79)</f>
        <v>0</v>
      </c>
      <c r="D80" s="200" t="s">
        <v>224</v>
      </c>
      <c r="E80" s="206">
        <f>SUM(E74:E79)</f>
        <v>3350</v>
      </c>
      <c r="F80" s="199">
        <f>SUM(F74:F79)</f>
        <v>0</v>
      </c>
      <c r="G80" s="200" t="s">
        <v>224</v>
      </c>
      <c r="H80" s="206">
        <f>SUM(H74:H79)</f>
        <v>4720</v>
      </c>
      <c r="I80" s="201">
        <f>SUM(I74:I79)</f>
        <v>0</v>
      </c>
      <c r="J80" s="200" t="s">
        <v>224</v>
      </c>
      <c r="K80" s="316">
        <f>SUM(K74:K79)</f>
        <v>1290</v>
      </c>
      <c r="L80" s="317">
        <f>SUM(L74:L79)</f>
        <v>0</v>
      </c>
      <c r="M80" s="200" t="s">
        <v>224</v>
      </c>
      <c r="N80" s="251">
        <f>SUM(N74:N79)</f>
        <v>0</v>
      </c>
      <c r="O80" s="199">
        <f>SUM(O74:O79)</f>
        <v>0</v>
      </c>
      <c r="P80" s="200"/>
      <c r="Q80" s="251"/>
      <c r="R80" s="214"/>
    </row>
    <row r="81" spans="1:18" ht="13.5">
      <c r="A81" s="115" t="s">
        <v>233</v>
      </c>
      <c r="B81" s="162"/>
      <c r="C81" s="64"/>
      <c r="D81" s="115" t="s">
        <v>233</v>
      </c>
      <c r="E81" s="162"/>
      <c r="F81" s="64"/>
      <c r="G81" s="115" t="s">
        <v>233</v>
      </c>
      <c r="H81" s="162"/>
      <c r="I81" s="64"/>
      <c r="J81" s="63"/>
      <c r="K81" s="162"/>
      <c r="L81" s="65"/>
      <c r="M81" s="122" t="s">
        <v>233</v>
      </c>
      <c r="N81" s="163"/>
      <c r="O81" s="64"/>
      <c r="P81" s="115"/>
      <c r="Q81" s="163"/>
      <c r="R81" s="101"/>
    </row>
    <row r="82" spans="1:18" ht="13.5">
      <c r="A82" s="116" t="s">
        <v>485</v>
      </c>
      <c r="B82" s="162">
        <v>70</v>
      </c>
      <c r="C82" s="64"/>
      <c r="D82" s="116" t="s">
        <v>165</v>
      </c>
      <c r="E82" s="162">
        <v>110</v>
      </c>
      <c r="F82" s="64"/>
      <c r="G82" s="116" t="s">
        <v>160</v>
      </c>
      <c r="H82" s="162">
        <v>170</v>
      </c>
      <c r="I82" s="64"/>
      <c r="J82" s="116" t="s">
        <v>406</v>
      </c>
      <c r="K82" s="162">
        <v>70</v>
      </c>
      <c r="L82" s="65"/>
      <c r="M82" s="313" t="s">
        <v>171</v>
      </c>
      <c r="N82" s="163"/>
      <c r="O82" s="64"/>
      <c r="P82" s="63"/>
      <c r="Q82" s="163"/>
      <c r="R82" s="101"/>
    </row>
    <row r="83" spans="1:18" ht="13.5">
      <c r="A83" s="116" t="s">
        <v>486</v>
      </c>
      <c r="B83" s="162">
        <v>70</v>
      </c>
      <c r="C83" s="64"/>
      <c r="D83" s="116" t="s">
        <v>166</v>
      </c>
      <c r="E83" s="162">
        <v>90</v>
      </c>
      <c r="F83" s="64"/>
      <c r="G83" s="116" t="s">
        <v>403</v>
      </c>
      <c r="H83" s="162">
        <v>150</v>
      </c>
      <c r="I83" s="64"/>
      <c r="J83" s="118" t="s">
        <v>407</v>
      </c>
      <c r="K83" s="162">
        <v>80</v>
      </c>
      <c r="L83" s="65"/>
      <c r="M83" s="313"/>
      <c r="N83" s="163"/>
      <c r="O83" s="64"/>
      <c r="P83" s="63"/>
      <c r="Q83" s="163"/>
      <c r="R83" s="101"/>
    </row>
    <row r="84" spans="1:18" ht="13.5">
      <c r="A84" s="116" t="s">
        <v>161</v>
      </c>
      <c r="B84" s="162">
        <v>40</v>
      </c>
      <c r="C84" s="64"/>
      <c r="D84" s="63"/>
      <c r="E84" s="163"/>
      <c r="F84" s="64"/>
      <c r="G84" s="116" t="s">
        <v>167</v>
      </c>
      <c r="H84" s="162">
        <v>130</v>
      </c>
      <c r="I84" s="64"/>
      <c r="J84" s="118" t="s">
        <v>408</v>
      </c>
      <c r="K84" s="162">
        <v>100</v>
      </c>
      <c r="L84" s="65"/>
      <c r="M84" s="428"/>
      <c r="N84" s="163"/>
      <c r="O84" s="64"/>
      <c r="P84" s="63"/>
      <c r="Q84" s="163"/>
      <c r="R84" s="101"/>
    </row>
    <row r="85" spans="1:18" ht="13.5">
      <c r="A85" s="116" t="s">
        <v>487</v>
      </c>
      <c r="B85" s="162">
        <v>80</v>
      </c>
      <c r="C85" s="64"/>
      <c r="D85" s="63"/>
      <c r="E85" s="163"/>
      <c r="F85" s="64"/>
      <c r="G85" s="116" t="s">
        <v>168</v>
      </c>
      <c r="H85" s="162">
        <v>160</v>
      </c>
      <c r="I85" s="64"/>
      <c r="J85" s="118" t="s">
        <v>409</v>
      </c>
      <c r="K85" s="162">
        <v>50</v>
      </c>
      <c r="L85" s="65"/>
      <c r="M85" s="318" t="s">
        <v>224</v>
      </c>
      <c r="N85" s="166">
        <f>SUM(N82:N84)</f>
        <v>0</v>
      </c>
      <c r="O85" s="111">
        <f>SUM(O82:O84)</f>
        <v>0</v>
      </c>
      <c r="P85" s="63"/>
      <c r="Q85" s="163"/>
      <c r="R85" s="101"/>
    </row>
    <row r="86" spans="1:18" ht="14.25" thickBot="1">
      <c r="A86" s="116" t="s">
        <v>400</v>
      </c>
      <c r="B86" s="162">
        <v>110</v>
      </c>
      <c r="C86" s="64"/>
      <c r="D86" s="63"/>
      <c r="E86" s="163"/>
      <c r="F86" s="64"/>
      <c r="G86" s="116" t="s">
        <v>169</v>
      </c>
      <c r="H86" s="162">
        <v>0</v>
      </c>
      <c r="I86" s="64"/>
      <c r="J86" s="118" t="s">
        <v>410</v>
      </c>
      <c r="K86" s="162">
        <v>60</v>
      </c>
      <c r="L86" s="65"/>
      <c r="M86" s="150" t="s">
        <v>25</v>
      </c>
      <c r="N86" s="169">
        <f>SUM(N80,N85)</f>
        <v>0</v>
      </c>
      <c r="O86" s="123">
        <f>SUM(O80,O85)</f>
        <v>0</v>
      </c>
      <c r="P86" s="63"/>
      <c r="Q86" s="163"/>
      <c r="R86" s="101"/>
    </row>
    <row r="87" spans="1:18" ht="13.5">
      <c r="A87" s="116" t="s">
        <v>488</v>
      </c>
      <c r="B87" s="162">
        <v>70</v>
      </c>
      <c r="C87" s="64"/>
      <c r="D87" s="63"/>
      <c r="E87" s="163"/>
      <c r="F87" s="64"/>
      <c r="G87" s="63"/>
      <c r="H87" s="163"/>
      <c r="I87" s="64"/>
      <c r="J87" s="118" t="s">
        <v>411</v>
      </c>
      <c r="K87" s="162">
        <v>30</v>
      </c>
      <c r="L87" s="65"/>
      <c r="M87" s="313"/>
      <c r="N87" s="163"/>
      <c r="O87" s="64"/>
      <c r="P87" s="63"/>
      <c r="Q87" s="163"/>
      <c r="R87" s="101"/>
    </row>
    <row r="88" spans="1:18" ht="14.25" thickBot="1">
      <c r="A88" s="116" t="s">
        <v>489</v>
      </c>
      <c r="B88" s="162">
        <v>140</v>
      </c>
      <c r="C88" s="64"/>
      <c r="D88" s="63"/>
      <c r="E88" s="163"/>
      <c r="F88" s="64"/>
      <c r="G88" s="63"/>
      <c r="H88" s="163"/>
      <c r="I88" s="64"/>
      <c r="J88" s="117" t="s">
        <v>412</v>
      </c>
      <c r="K88" s="165">
        <v>60</v>
      </c>
      <c r="L88" s="102"/>
      <c r="M88" s="121"/>
      <c r="N88" s="166"/>
      <c r="O88" s="111"/>
      <c r="P88" s="63"/>
      <c r="Q88" s="163"/>
      <c r="R88" s="101"/>
    </row>
    <row r="89" spans="1:18" ht="14.25" thickBot="1">
      <c r="A89" s="116" t="s">
        <v>490</v>
      </c>
      <c r="B89" s="162">
        <v>120</v>
      </c>
      <c r="C89" s="64"/>
      <c r="D89" s="63"/>
      <c r="E89" s="163"/>
      <c r="F89" s="64"/>
      <c r="G89" s="63"/>
      <c r="H89" s="163"/>
      <c r="I89" s="64"/>
      <c r="J89" s="118" t="s">
        <v>413</v>
      </c>
      <c r="K89" s="319">
        <v>60</v>
      </c>
      <c r="L89" s="320"/>
      <c r="M89" s="495" t="s">
        <v>216</v>
      </c>
      <c r="N89" s="496"/>
      <c r="O89" s="497"/>
      <c r="P89" s="63"/>
      <c r="Q89" s="163"/>
      <c r="R89" s="101"/>
    </row>
    <row r="90" spans="1:18" ht="13.5">
      <c r="A90" s="116" t="s">
        <v>401</v>
      </c>
      <c r="B90" s="162" t="s">
        <v>402</v>
      </c>
      <c r="C90" s="64"/>
      <c r="D90" s="63"/>
      <c r="E90" s="163"/>
      <c r="F90" s="64"/>
      <c r="G90" s="419"/>
      <c r="H90" s="163"/>
      <c r="I90" s="64"/>
      <c r="J90" s="118" t="s">
        <v>414</v>
      </c>
      <c r="K90" s="172"/>
      <c r="L90" s="124"/>
      <c r="M90" s="125" t="s">
        <v>10</v>
      </c>
      <c r="N90" s="126" t="s">
        <v>11</v>
      </c>
      <c r="O90" s="173"/>
      <c r="P90" s="63"/>
      <c r="Q90" s="163"/>
      <c r="R90" s="101"/>
    </row>
    <row r="91" spans="1:18" ht="13.5">
      <c r="A91" s="116" t="s">
        <v>491</v>
      </c>
      <c r="B91" s="162">
        <v>110</v>
      </c>
      <c r="C91" s="64"/>
      <c r="D91" s="63"/>
      <c r="E91" s="163"/>
      <c r="F91" s="64"/>
      <c r="G91" s="63"/>
      <c r="H91" s="163"/>
      <c r="I91" s="64"/>
      <c r="J91" s="116" t="s">
        <v>415</v>
      </c>
      <c r="K91" s="162">
        <v>80</v>
      </c>
      <c r="L91" s="65"/>
      <c r="M91" s="122" t="s">
        <v>258</v>
      </c>
      <c r="N91" s="174"/>
      <c r="O91" s="64"/>
      <c r="P91" s="63"/>
      <c r="Q91" s="163"/>
      <c r="R91" s="101"/>
    </row>
    <row r="92" spans="1:18" ht="13.5">
      <c r="A92" s="186" t="s">
        <v>397</v>
      </c>
      <c r="B92" s="165">
        <v>0</v>
      </c>
      <c r="C92" s="111"/>
      <c r="D92" s="104"/>
      <c r="E92" s="166"/>
      <c r="F92" s="111"/>
      <c r="G92" s="104"/>
      <c r="H92" s="166"/>
      <c r="I92" s="111"/>
      <c r="J92" s="117" t="s">
        <v>416</v>
      </c>
      <c r="K92" s="165"/>
      <c r="L92" s="102"/>
      <c r="M92" s="121"/>
      <c r="N92" s="175"/>
      <c r="O92" s="111"/>
      <c r="P92" s="104"/>
      <c r="Q92" s="166"/>
      <c r="R92" s="103"/>
    </row>
    <row r="93" spans="1:18" ht="13.5">
      <c r="A93" s="127" t="s">
        <v>224</v>
      </c>
      <c r="B93" s="176">
        <f>SUM(B82:B92)</f>
        <v>810</v>
      </c>
      <c r="C93" s="106">
        <f>SUM(C82:C92)</f>
        <v>0</v>
      </c>
      <c r="D93" s="127" t="s">
        <v>224</v>
      </c>
      <c r="E93" s="176">
        <f>SUM(E82:E92)</f>
        <v>200</v>
      </c>
      <c r="F93" s="106">
        <f>SUM(F82:F92)</f>
        <v>0</v>
      </c>
      <c r="G93" s="127" t="s">
        <v>224</v>
      </c>
      <c r="H93" s="176">
        <f>SUM(H82:H92)</f>
        <v>610</v>
      </c>
      <c r="I93" s="106">
        <f>SUM(I82:I92)</f>
        <v>0</v>
      </c>
      <c r="J93" s="128" t="s">
        <v>224</v>
      </c>
      <c r="K93" s="177">
        <f>SUM(K82:K92)</f>
        <v>590</v>
      </c>
      <c r="L93" s="129">
        <f>SUM(L82:L92)</f>
        <v>0</v>
      </c>
      <c r="M93" s="130" t="s">
        <v>224</v>
      </c>
      <c r="N93" s="178">
        <f>SUM(N92)</f>
        <v>0</v>
      </c>
      <c r="O93" s="106">
        <f>SUM(O92)</f>
        <v>0</v>
      </c>
      <c r="P93" s="127"/>
      <c r="Q93" s="176"/>
      <c r="R93" s="105"/>
    </row>
    <row r="94" spans="1:18" ht="14.25" thickBot="1">
      <c r="A94" s="150" t="s">
        <v>25</v>
      </c>
      <c r="B94" s="169">
        <f>SUM(B80,B93)</f>
        <v>3160</v>
      </c>
      <c r="C94" s="108">
        <f>SUM(C80,C93)</f>
        <v>0</v>
      </c>
      <c r="D94" s="150" t="s">
        <v>25</v>
      </c>
      <c r="E94" s="170">
        <f>SUM(E80,E93)</f>
        <v>3550</v>
      </c>
      <c r="F94" s="108">
        <f>SUM(F80,F93)</f>
        <v>0</v>
      </c>
      <c r="G94" s="150" t="s">
        <v>25</v>
      </c>
      <c r="H94" s="170">
        <f>SUM(H80,H93)</f>
        <v>5330</v>
      </c>
      <c r="I94" s="108">
        <f>SUM(I80,I93)</f>
        <v>0</v>
      </c>
      <c r="J94" s="150" t="s">
        <v>25</v>
      </c>
      <c r="K94" s="169">
        <f>SUM(K80,K93)</f>
        <v>1880</v>
      </c>
      <c r="L94" s="123">
        <f>SUM(L80,L93)</f>
        <v>0</v>
      </c>
      <c r="M94" s="152" t="s">
        <v>25</v>
      </c>
      <c r="N94" s="179">
        <f>SUM(N93)</f>
        <v>0</v>
      </c>
      <c r="O94" s="108">
        <f>SUM(O93)</f>
        <v>0</v>
      </c>
      <c r="P94" s="150"/>
      <c r="Q94" s="170"/>
      <c r="R94" s="107"/>
    </row>
  </sheetData>
  <sheetProtection/>
  <mergeCells count="6">
    <mergeCell ref="M89:O89"/>
    <mergeCell ref="P71:R71"/>
    <mergeCell ref="P52:R52"/>
    <mergeCell ref="F2:H2"/>
    <mergeCell ref="P6:R6"/>
    <mergeCell ref="P34:R34"/>
  </mergeCells>
  <conditionalFormatting sqref="C54:C67 I54:I67 L54:L67 R40:R48 R54:R67 C74:C94 F74:F94 I74:I94 O73:O88 O55:O67 R74:R94 E63 Q37:R39 C9:C20 I9:I30 O8:O17 C36:C48 F36:F48 I36:I48 L36:L48 O36:O48 O91:O94 L74:L94 Q66 R9:R30 E44:E45 N54:O54 F9:F30 R36 H9:H21 B37:B40 E37 H37:H40 Q37:Q40 H43:H44 B43:B44 N74 K74:K75 E74 E82:E83 E54:F58 F59:F61 F63:F67 E62:F62 O19:O20 H14:I20 C22:C30 O22:O30 L8:L17 L19:L30">
    <cfRule type="cellIs" priority="25" dxfId="167" operator="greaterThan" stopIfTrue="1">
      <formula>A8</formula>
    </cfRule>
  </conditionalFormatting>
  <conditionalFormatting sqref="B9:B19">
    <cfRule type="cellIs" priority="24" dxfId="167" operator="greaterThan" stopIfTrue="1">
      <formula>A9</formula>
    </cfRule>
  </conditionalFormatting>
  <conditionalFormatting sqref="E9:E16">
    <cfRule type="cellIs" priority="23" dxfId="167" operator="greaterThan" stopIfTrue="1">
      <formula>D9</formula>
    </cfRule>
  </conditionalFormatting>
  <conditionalFormatting sqref="Q9:Q16">
    <cfRule type="cellIs" priority="22" dxfId="167" operator="greaterThan" stopIfTrue="1">
      <formula>P9</formula>
    </cfRule>
  </conditionalFormatting>
  <conditionalFormatting sqref="H25">
    <cfRule type="cellIs" priority="21" dxfId="167" operator="greaterThan" stopIfTrue="1">
      <formula>G25</formula>
    </cfRule>
  </conditionalFormatting>
  <conditionalFormatting sqref="E25">
    <cfRule type="cellIs" priority="20" dxfId="167" operator="greaterThan" stopIfTrue="1">
      <formula>D25</formula>
    </cfRule>
  </conditionalFormatting>
  <conditionalFormatting sqref="B25:B27">
    <cfRule type="cellIs" priority="19" dxfId="167" operator="greaterThan" stopIfTrue="1">
      <formula>A25</formula>
    </cfRule>
  </conditionalFormatting>
  <conditionalFormatting sqref="Q43:Q44">
    <cfRule type="cellIs" priority="18" dxfId="167" operator="greaterThan" stopIfTrue="1">
      <formula>P43</formula>
    </cfRule>
  </conditionalFormatting>
  <conditionalFormatting sqref="E43">
    <cfRule type="cellIs" priority="17" dxfId="167" operator="greaterThan" stopIfTrue="1">
      <formula>D43</formula>
    </cfRule>
  </conditionalFormatting>
  <conditionalFormatting sqref="B54:B61">
    <cfRule type="cellIs" priority="16" dxfId="167" operator="greaterThan" stopIfTrue="1">
      <formula>A54</formula>
    </cfRule>
  </conditionalFormatting>
  <conditionalFormatting sqref="E60:E61">
    <cfRule type="cellIs" priority="15" dxfId="167" operator="greaterThan" stopIfTrue="1">
      <formula>D60</formula>
    </cfRule>
  </conditionalFormatting>
  <conditionalFormatting sqref="H54:H60 H62:H64">
    <cfRule type="cellIs" priority="14" dxfId="167" operator="greaterThan" stopIfTrue="1">
      <formula>G54</formula>
    </cfRule>
  </conditionalFormatting>
  <conditionalFormatting sqref="Q54:Q64">
    <cfRule type="cellIs" priority="13" dxfId="167" operator="greaterThan" stopIfTrue="1">
      <formula>P54</formula>
    </cfRule>
  </conditionalFormatting>
  <conditionalFormatting sqref="Q74:Q76">
    <cfRule type="cellIs" priority="12" dxfId="167" operator="greaterThan" stopIfTrue="1">
      <formula>P74</formula>
    </cfRule>
  </conditionalFormatting>
  <conditionalFormatting sqref="H74:H79">
    <cfRule type="cellIs" priority="11" dxfId="167" operator="greaterThan" stopIfTrue="1">
      <formula>G74</formula>
    </cfRule>
  </conditionalFormatting>
  <conditionalFormatting sqref="B74:B79">
    <cfRule type="cellIs" priority="10" dxfId="167" operator="greaterThan" stopIfTrue="1">
      <formula>A74</formula>
    </cfRule>
  </conditionalFormatting>
  <conditionalFormatting sqref="B82:B92">
    <cfRule type="cellIs" priority="9" dxfId="167" operator="greaterThan" stopIfTrue="1">
      <formula>A82</formula>
    </cfRule>
  </conditionalFormatting>
  <conditionalFormatting sqref="H82:H86">
    <cfRule type="cellIs" priority="8" dxfId="167" operator="greaterThan" stopIfTrue="1">
      <formula>G82</formula>
    </cfRule>
  </conditionalFormatting>
  <conditionalFormatting sqref="K82:K92">
    <cfRule type="cellIs" priority="7" dxfId="167" operator="greaterThan" stopIfTrue="1">
      <formula>J82</formula>
    </cfRule>
  </conditionalFormatting>
  <conditionalFormatting sqref="E59">
    <cfRule type="cellIs" priority="6" dxfId="167" operator="greaterThan" stopIfTrue="1">
      <formula>D59</formula>
    </cfRule>
  </conditionalFormatting>
  <conditionalFormatting sqref="K62">
    <cfRule type="cellIs" priority="5" dxfId="167" operator="greaterThan" stopIfTrue="1">
      <formula>J62</formula>
    </cfRule>
  </conditionalFormatting>
  <conditionalFormatting sqref="H61">
    <cfRule type="cellIs" priority="4" dxfId="167" operator="greaterThan" stopIfTrue="1">
      <formula>G61</formula>
    </cfRule>
  </conditionalFormatting>
  <conditionalFormatting sqref="Q65">
    <cfRule type="cellIs" priority="3" dxfId="167" operator="greaterThan" stopIfTrue="1">
      <formula>P65</formula>
    </cfRule>
  </conditionalFormatting>
  <conditionalFormatting sqref="N18:O18">
    <cfRule type="cellIs" priority="2" dxfId="167" operator="greaterThan" stopIfTrue="1">
      <formula>M18</formula>
    </cfRule>
  </conditionalFormatting>
  <conditionalFormatting sqref="C21">
    <cfRule type="cellIs" priority="1" dxfId="167" operator="greaterThan" stopIfTrue="1">
      <formula>B21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3" r:id="rId4"/>
  <headerFooter alignWithMargins="0">
    <oddHeader xml:space="preserve">&amp;L&amp;14折込広告企画書　山口県　No.2&amp;R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zoomScale="90" zoomScaleNormal="90" zoomScalePageLayoutView="0" workbookViewId="0" topLeftCell="A1">
      <pane ySplit="2" topLeftCell="A3" activePane="bottomLeft" state="frozen"/>
      <selection pane="topLeft" activeCell="J58" sqref="J58"/>
      <selection pane="bottomLeft" activeCell="Q24" sqref="Q24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69" t="s">
        <v>2</v>
      </c>
      <c r="J1" s="70" t="s">
        <v>207</v>
      </c>
      <c r="K1" s="153"/>
      <c r="L1" s="71"/>
      <c r="M1" s="68" t="s">
        <v>202</v>
      </c>
      <c r="N1" s="72"/>
      <c r="O1" s="73"/>
    </row>
    <row r="2" spans="1:16" ht="28.5" customHeight="1" thickBot="1">
      <c r="A2" s="114">
        <f>'下関市・長門市'!A2</f>
        <v>0</v>
      </c>
      <c r="B2" s="160"/>
      <c r="C2" s="160"/>
      <c r="D2" s="160"/>
      <c r="E2" s="161"/>
      <c r="F2" s="484" t="str">
        <f>'下関市・長門市'!F2</f>
        <v>令和　 　年 　　 月　  　日</v>
      </c>
      <c r="G2" s="501"/>
      <c r="H2" s="50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5"/>
      <c r="P2" s="426"/>
    </row>
    <row r="3" spans="14:16" ht="14.25" thickBot="1">
      <c r="N3" s="79"/>
      <c r="O3" s="79"/>
      <c r="P3" s="79" t="s">
        <v>203</v>
      </c>
    </row>
    <row r="4" spans="1:16" ht="14.25" customHeight="1" thickBot="1">
      <c r="A4" s="437" t="s">
        <v>656</v>
      </c>
      <c r="C4" s="80" t="s">
        <v>111</v>
      </c>
      <c r="D4" s="81" t="s">
        <v>174</v>
      </c>
      <c r="E4" s="82"/>
      <c r="F4" s="83" t="s">
        <v>134</v>
      </c>
      <c r="G4" s="84">
        <f>SUM(B57,E57,H57,K57,N57,Q57)</f>
        <v>52760</v>
      </c>
      <c r="H4" s="85" t="s">
        <v>4</v>
      </c>
      <c r="I4" s="155"/>
      <c r="J4" s="86">
        <f>SUM(C57,F57,I57,L57,O57,R57)</f>
        <v>0</v>
      </c>
      <c r="K4" s="87"/>
      <c r="L4" s="88" t="s">
        <v>5</v>
      </c>
      <c r="M4" s="89">
        <f>SUM(J4,J59,J70,J84)</f>
        <v>0</v>
      </c>
      <c r="O4" s="90"/>
      <c r="P4" s="90" t="s">
        <v>204</v>
      </c>
    </row>
    <row r="5" spans="14:16" ht="4.5" customHeight="1" thickBot="1">
      <c r="N5" s="90"/>
      <c r="O5" s="90"/>
      <c r="P5" s="131"/>
    </row>
    <row r="6" spans="1:18" ht="13.5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128</v>
      </c>
      <c r="K6" s="93"/>
      <c r="L6" s="94"/>
      <c r="M6" s="95" t="s">
        <v>9</v>
      </c>
      <c r="N6" s="93"/>
      <c r="O6" s="93"/>
      <c r="P6" s="490"/>
      <c r="Q6" s="491"/>
      <c r="R6" s="492"/>
    </row>
    <row r="7" spans="1:18" ht="15" customHeight="1">
      <c r="A7" s="184" t="s">
        <v>10</v>
      </c>
      <c r="B7" s="98" t="s">
        <v>317</v>
      </c>
      <c r="C7" s="151" t="s">
        <v>318</v>
      </c>
      <c r="D7" s="185" t="s">
        <v>10</v>
      </c>
      <c r="E7" s="98" t="s">
        <v>317</v>
      </c>
      <c r="F7" s="151" t="s">
        <v>318</v>
      </c>
      <c r="G7" s="185" t="s">
        <v>10</v>
      </c>
      <c r="H7" s="98" t="s">
        <v>317</v>
      </c>
      <c r="I7" s="151" t="s">
        <v>318</v>
      </c>
      <c r="J7" s="184" t="s">
        <v>10</v>
      </c>
      <c r="K7" s="98" t="s">
        <v>317</v>
      </c>
      <c r="L7" s="151" t="s">
        <v>318</v>
      </c>
      <c r="M7" s="184" t="s">
        <v>10</v>
      </c>
      <c r="N7" s="98" t="s">
        <v>317</v>
      </c>
      <c r="O7" s="151" t="s">
        <v>318</v>
      </c>
      <c r="P7" s="184"/>
      <c r="Q7" s="98"/>
      <c r="R7" s="151"/>
    </row>
    <row r="8" spans="1:18" ht="15" customHeight="1">
      <c r="A8" s="120" t="s">
        <v>261</v>
      </c>
      <c r="B8" s="109"/>
      <c r="C8" s="99"/>
      <c r="D8" s="120" t="s">
        <v>261</v>
      </c>
      <c r="E8" s="109"/>
      <c r="F8" s="156"/>
      <c r="G8" s="120" t="s">
        <v>261</v>
      </c>
      <c r="H8" s="109"/>
      <c r="I8" s="156"/>
      <c r="J8" s="100"/>
      <c r="K8" s="109"/>
      <c r="L8" s="156"/>
      <c r="M8" s="120" t="s">
        <v>261</v>
      </c>
      <c r="N8" s="109"/>
      <c r="O8" s="156"/>
      <c r="P8" s="120"/>
      <c r="Q8" s="109"/>
      <c r="R8" s="159"/>
    </row>
    <row r="9" spans="1:18" ht="14.25" customHeight="1">
      <c r="A9" s="132" t="s">
        <v>492</v>
      </c>
      <c r="B9" s="162">
        <v>1010</v>
      </c>
      <c r="C9" s="64"/>
      <c r="D9" s="455" t="s">
        <v>493</v>
      </c>
      <c r="E9" s="162">
        <v>1100</v>
      </c>
      <c r="F9" s="64"/>
      <c r="G9" s="186" t="s">
        <v>306</v>
      </c>
      <c r="H9" s="162">
        <v>3270</v>
      </c>
      <c r="I9" s="64"/>
      <c r="J9" s="104"/>
      <c r="K9" s="187"/>
      <c r="L9" s="64"/>
      <c r="M9" s="132" t="s">
        <v>49</v>
      </c>
      <c r="N9" s="162" t="s">
        <v>599</v>
      </c>
      <c r="O9" s="64"/>
      <c r="P9" s="188"/>
      <c r="Q9" s="189"/>
      <c r="R9" s="190"/>
    </row>
    <row r="10" spans="1:18" ht="14.25" customHeight="1">
      <c r="A10" s="118" t="s">
        <v>494</v>
      </c>
      <c r="B10" s="162">
        <v>1480</v>
      </c>
      <c r="C10" s="64"/>
      <c r="D10" s="191" t="s">
        <v>647</v>
      </c>
      <c r="E10" s="162">
        <v>850</v>
      </c>
      <c r="F10" s="64"/>
      <c r="G10" s="118" t="s">
        <v>51</v>
      </c>
      <c r="H10" s="162">
        <v>2300</v>
      </c>
      <c r="I10" s="64"/>
      <c r="J10" s="145"/>
      <c r="K10" s="172"/>
      <c r="L10" s="64"/>
      <c r="M10" s="118" t="s">
        <v>50</v>
      </c>
      <c r="N10" s="162" t="s">
        <v>599</v>
      </c>
      <c r="O10" s="64"/>
      <c r="P10" s="191"/>
      <c r="Q10" s="162"/>
      <c r="R10" s="65"/>
    </row>
    <row r="11" spans="1:18" ht="14.25" customHeight="1">
      <c r="A11" s="118" t="s">
        <v>495</v>
      </c>
      <c r="B11" s="162">
        <v>1580</v>
      </c>
      <c r="C11" s="64"/>
      <c r="D11" s="191" t="s">
        <v>358</v>
      </c>
      <c r="E11" s="162">
        <v>2840</v>
      </c>
      <c r="F11" s="64"/>
      <c r="G11" s="118" t="s">
        <v>257</v>
      </c>
      <c r="H11" s="162">
        <v>1780</v>
      </c>
      <c r="I11" s="64"/>
      <c r="J11" s="145"/>
      <c r="K11" s="172"/>
      <c r="L11" s="64"/>
      <c r="M11" s="118" t="s">
        <v>52</v>
      </c>
      <c r="N11" s="162" t="s">
        <v>599</v>
      </c>
      <c r="O11" s="64"/>
      <c r="P11" s="118"/>
      <c r="Q11" s="162"/>
      <c r="R11" s="65"/>
    </row>
    <row r="12" spans="1:18" ht="14.25" customHeight="1">
      <c r="A12" s="118" t="s">
        <v>496</v>
      </c>
      <c r="B12" s="162">
        <v>1630</v>
      </c>
      <c r="C12" s="64"/>
      <c r="D12" s="381" t="s">
        <v>648</v>
      </c>
      <c r="E12" s="163">
        <v>3520</v>
      </c>
      <c r="F12" s="64"/>
      <c r="G12" s="118" t="s">
        <v>335</v>
      </c>
      <c r="H12" s="162">
        <v>1590</v>
      </c>
      <c r="I12" s="64"/>
      <c r="J12" s="145"/>
      <c r="K12" s="172"/>
      <c r="L12" s="64"/>
      <c r="M12" s="118" t="s">
        <v>221</v>
      </c>
      <c r="N12" s="162" t="s">
        <v>599</v>
      </c>
      <c r="O12" s="64"/>
      <c r="P12" s="118"/>
      <c r="Q12" s="162"/>
      <c r="R12" s="65"/>
    </row>
    <row r="13" spans="1:18" ht="14.25" customHeight="1">
      <c r="A13" s="192" t="s">
        <v>497</v>
      </c>
      <c r="B13" s="162">
        <v>860</v>
      </c>
      <c r="C13" s="64"/>
      <c r="D13" s="453" t="s">
        <v>623</v>
      </c>
      <c r="E13" s="162">
        <v>3970</v>
      </c>
      <c r="F13" s="64"/>
      <c r="G13" s="118" t="s">
        <v>53</v>
      </c>
      <c r="H13" s="162">
        <v>1320</v>
      </c>
      <c r="I13" s="64"/>
      <c r="J13" s="145"/>
      <c r="K13" s="172"/>
      <c r="L13" s="64"/>
      <c r="M13" s="118"/>
      <c r="N13" s="162"/>
      <c r="O13" s="64"/>
      <c r="P13" s="192"/>
      <c r="Q13" s="162"/>
      <c r="R13" s="65"/>
    </row>
    <row r="14" spans="1:18" ht="14.25" customHeight="1">
      <c r="A14" s="192" t="s">
        <v>498</v>
      </c>
      <c r="B14" s="162">
        <v>1040</v>
      </c>
      <c r="C14" s="64"/>
      <c r="D14" s="191" t="s">
        <v>649</v>
      </c>
      <c r="E14" s="162">
        <v>1830</v>
      </c>
      <c r="F14" s="64"/>
      <c r="G14" s="118" t="s">
        <v>54</v>
      </c>
      <c r="H14" s="162">
        <v>660</v>
      </c>
      <c r="I14" s="64"/>
      <c r="J14" s="145"/>
      <c r="K14" s="172"/>
      <c r="L14" s="64"/>
      <c r="M14" s="118"/>
      <c r="N14" s="172"/>
      <c r="O14" s="64"/>
      <c r="P14" s="192"/>
      <c r="Q14" s="162"/>
      <c r="R14" s="65"/>
    </row>
    <row r="15" spans="1:18" ht="14.25" customHeight="1">
      <c r="A15" s="118" t="s">
        <v>356</v>
      </c>
      <c r="B15" s="162">
        <v>910</v>
      </c>
      <c r="C15" s="64"/>
      <c r="D15" s="145"/>
      <c r="E15" s="163"/>
      <c r="F15" s="64"/>
      <c r="G15" s="118" t="s">
        <v>50</v>
      </c>
      <c r="H15" s="162"/>
      <c r="I15" s="64"/>
      <c r="J15" s="118"/>
      <c r="K15" s="162"/>
      <c r="L15" s="64"/>
      <c r="M15" s="118"/>
      <c r="N15" s="172"/>
      <c r="O15" s="64"/>
      <c r="P15" s="192"/>
      <c r="Q15" s="162"/>
      <c r="R15" s="65"/>
    </row>
    <row r="16" spans="1:18" ht="14.25" customHeight="1">
      <c r="A16" s="192" t="s">
        <v>499</v>
      </c>
      <c r="B16" s="162"/>
      <c r="C16" s="64"/>
      <c r="D16" s="145"/>
      <c r="E16" s="172"/>
      <c r="F16" s="64"/>
      <c r="G16" s="118"/>
      <c r="H16" s="443"/>
      <c r="I16" s="64"/>
      <c r="J16" s="444"/>
      <c r="K16" s="189"/>
      <c r="L16" s="190"/>
      <c r="M16" s="163"/>
      <c r="N16" s="162"/>
      <c r="O16" s="64"/>
      <c r="P16" s="191"/>
      <c r="Q16" s="162"/>
      <c r="R16" s="65"/>
    </row>
    <row r="17" spans="1:18" ht="14.25" customHeight="1">
      <c r="A17" s="118" t="s">
        <v>500</v>
      </c>
      <c r="B17" s="162">
        <v>70</v>
      </c>
      <c r="C17" s="64"/>
      <c r="D17" s="145"/>
      <c r="E17" s="172"/>
      <c r="F17" s="64"/>
      <c r="G17" s="118"/>
      <c r="H17" s="443"/>
      <c r="I17" s="219"/>
      <c r="J17" s="145"/>
      <c r="K17" s="172"/>
      <c r="L17" s="65"/>
      <c r="M17" s="429"/>
      <c r="N17" s="194"/>
      <c r="O17" s="64"/>
      <c r="P17" s="192"/>
      <c r="Q17" s="162"/>
      <c r="R17" s="65"/>
    </row>
    <row r="18" spans="1:18" ht="14.25" customHeight="1">
      <c r="A18" s="118"/>
      <c r="B18" s="172"/>
      <c r="C18" s="64"/>
      <c r="D18" s="145"/>
      <c r="E18" s="172"/>
      <c r="F18" s="64"/>
      <c r="G18" s="145"/>
      <c r="H18" s="172"/>
      <c r="I18" s="64"/>
      <c r="J18" s="145"/>
      <c r="K18" s="172"/>
      <c r="L18" s="64"/>
      <c r="M18" s="118"/>
      <c r="N18" s="172"/>
      <c r="O18" s="64"/>
      <c r="P18" s="191"/>
      <c r="Q18" s="162"/>
      <c r="R18" s="65"/>
    </row>
    <row r="19" spans="1:18" ht="14.25" customHeight="1">
      <c r="A19" s="120" t="s">
        <v>250</v>
      </c>
      <c r="B19" s="195"/>
      <c r="C19" s="64"/>
      <c r="D19" s="120" t="s">
        <v>250</v>
      </c>
      <c r="E19" s="172"/>
      <c r="F19" s="64"/>
      <c r="G19" s="120" t="s">
        <v>250</v>
      </c>
      <c r="H19" s="172"/>
      <c r="I19" s="64"/>
      <c r="J19" s="145"/>
      <c r="K19" s="172"/>
      <c r="L19" s="64"/>
      <c r="M19" s="118"/>
      <c r="N19" s="172"/>
      <c r="O19" s="64"/>
      <c r="P19" s="191"/>
      <c r="Q19" s="162"/>
      <c r="R19" s="65"/>
    </row>
    <row r="20" spans="1:18" ht="14.25" customHeight="1">
      <c r="A20" s="192" t="s">
        <v>501</v>
      </c>
      <c r="B20" s="162">
        <v>640</v>
      </c>
      <c r="C20" s="64"/>
      <c r="D20" s="118"/>
      <c r="E20" s="162"/>
      <c r="F20" s="64"/>
      <c r="G20" s="118" t="s">
        <v>56</v>
      </c>
      <c r="H20" s="162">
        <v>310</v>
      </c>
      <c r="I20" s="64"/>
      <c r="J20" s="145"/>
      <c r="K20" s="172"/>
      <c r="L20" s="64"/>
      <c r="M20" s="118"/>
      <c r="N20" s="172"/>
      <c r="O20" s="64"/>
      <c r="P20" s="118"/>
      <c r="Q20" s="162"/>
      <c r="R20" s="65"/>
    </row>
    <row r="21" spans="1:18" ht="14.25" customHeight="1">
      <c r="A21" s="118" t="s">
        <v>55</v>
      </c>
      <c r="B21" s="503" t="s">
        <v>321</v>
      </c>
      <c r="C21" s="504"/>
      <c r="D21" s="145"/>
      <c r="E21" s="163"/>
      <c r="F21" s="64"/>
      <c r="G21" s="145"/>
      <c r="H21" s="172"/>
      <c r="I21" s="64"/>
      <c r="J21" s="145"/>
      <c r="K21" s="172"/>
      <c r="L21" s="64"/>
      <c r="M21" s="118"/>
      <c r="N21" s="172"/>
      <c r="O21" s="64"/>
      <c r="P21" s="120"/>
      <c r="Q21" s="172"/>
      <c r="R21" s="65"/>
    </row>
    <row r="22" spans="1:18" ht="14.25" customHeight="1">
      <c r="A22" s="145"/>
      <c r="B22" s="171"/>
      <c r="C22" s="64"/>
      <c r="D22" s="145"/>
      <c r="E22" s="172"/>
      <c r="F22" s="64"/>
      <c r="G22" s="196"/>
      <c r="H22" s="172"/>
      <c r="I22" s="64"/>
      <c r="J22" s="145"/>
      <c r="K22" s="172"/>
      <c r="L22" s="64"/>
      <c r="M22" s="118"/>
      <c r="N22" s="172"/>
      <c r="O22" s="64"/>
      <c r="P22" s="118"/>
      <c r="Q22" s="162"/>
      <c r="R22" s="65"/>
    </row>
    <row r="23" spans="1:18" ht="14.25" customHeight="1">
      <c r="A23" s="505" t="s">
        <v>325</v>
      </c>
      <c r="B23" s="506"/>
      <c r="C23" s="507"/>
      <c r="D23" s="145"/>
      <c r="E23" s="172"/>
      <c r="F23" s="64"/>
      <c r="G23" s="145"/>
      <c r="H23" s="172"/>
      <c r="I23" s="64"/>
      <c r="J23" s="145"/>
      <c r="K23" s="172"/>
      <c r="L23" s="64"/>
      <c r="M23" s="118"/>
      <c r="N23" s="172"/>
      <c r="O23" s="64"/>
      <c r="P23" s="192"/>
      <c r="Q23" s="162"/>
      <c r="R23" s="65"/>
    </row>
    <row r="24" spans="1:18" ht="14.25" customHeight="1">
      <c r="A24" s="508" t="s">
        <v>326</v>
      </c>
      <c r="B24" s="509"/>
      <c r="C24" s="510"/>
      <c r="D24" s="196"/>
      <c r="E24" s="172"/>
      <c r="F24" s="64"/>
      <c r="G24" s="145"/>
      <c r="H24" s="172"/>
      <c r="I24" s="64"/>
      <c r="J24" s="145"/>
      <c r="K24" s="172"/>
      <c r="L24" s="64"/>
      <c r="M24" s="118"/>
      <c r="N24" s="172"/>
      <c r="O24" s="64"/>
      <c r="P24" s="192"/>
      <c r="Q24" s="162"/>
      <c r="R24" s="65"/>
    </row>
    <row r="25" spans="1:18" ht="14.25" customHeight="1">
      <c r="A25" s="430"/>
      <c r="B25" s="172"/>
      <c r="C25" s="64"/>
      <c r="D25" s="196"/>
      <c r="E25" s="172"/>
      <c r="F25" s="64"/>
      <c r="G25" s="145"/>
      <c r="H25" s="172"/>
      <c r="I25" s="64"/>
      <c r="J25" s="145"/>
      <c r="K25" s="172"/>
      <c r="L25" s="64"/>
      <c r="M25" s="118"/>
      <c r="N25" s="172"/>
      <c r="O25" s="64"/>
      <c r="P25" s="118"/>
      <c r="Q25" s="162"/>
      <c r="R25" s="65"/>
    </row>
    <row r="26" spans="1:18" ht="14.25" customHeight="1">
      <c r="A26" s="197" t="s">
        <v>224</v>
      </c>
      <c r="B26" s="198">
        <f>SUM(B9:B25)</f>
        <v>9220</v>
      </c>
      <c r="C26" s="199">
        <f>SUM(C9:C25)</f>
        <v>0</v>
      </c>
      <c r="D26" s="200" t="s">
        <v>224</v>
      </c>
      <c r="E26" s="198">
        <f>SUM(E9:E25)</f>
        <v>14110</v>
      </c>
      <c r="F26" s="199">
        <f>SUM(F9:F25)</f>
        <v>0</v>
      </c>
      <c r="G26" s="200" t="s">
        <v>224</v>
      </c>
      <c r="H26" s="198">
        <f>SUM(H9:H25)</f>
        <v>11230</v>
      </c>
      <c r="I26" s="199">
        <f>SUM(I9:I25)</f>
        <v>0</v>
      </c>
      <c r="J26" s="197" t="s">
        <v>224</v>
      </c>
      <c r="K26" s="198">
        <f>SUM(K9:K25)</f>
        <v>0</v>
      </c>
      <c r="L26" s="199">
        <f>SUM(L9:L25)</f>
        <v>0</v>
      </c>
      <c r="M26" s="197" t="s">
        <v>224</v>
      </c>
      <c r="N26" s="198">
        <f>SUM(N9:N25)</f>
        <v>0</v>
      </c>
      <c r="O26" s="199">
        <f>SUM(O9:O25)</f>
        <v>0</v>
      </c>
      <c r="P26" s="200"/>
      <c r="Q26" s="198"/>
      <c r="R26" s="201"/>
    </row>
    <row r="27" spans="1:18" ht="14.25" customHeight="1">
      <c r="A27" s="202" t="s">
        <v>241</v>
      </c>
      <c r="B27" s="203"/>
      <c r="C27" s="64"/>
      <c r="D27" s="202" t="s">
        <v>241</v>
      </c>
      <c r="E27" s="203"/>
      <c r="F27" s="64"/>
      <c r="G27" s="202" t="s">
        <v>241</v>
      </c>
      <c r="H27" s="203"/>
      <c r="I27" s="64"/>
      <c r="J27" s="63"/>
      <c r="K27" s="203"/>
      <c r="L27" s="64"/>
      <c r="M27" s="116"/>
      <c r="N27" s="203"/>
      <c r="O27" s="64"/>
      <c r="P27" s="202"/>
      <c r="Q27" s="203"/>
      <c r="R27" s="65"/>
    </row>
    <row r="28" spans="1:18" ht="14.25" customHeight="1">
      <c r="A28" s="416" t="s">
        <v>502</v>
      </c>
      <c r="B28" s="165">
        <v>900</v>
      </c>
      <c r="C28" s="111"/>
      <c r="D28" s="117" t="s">
        <v>503</v>
      </c>
      <c r="E28" s="165">
        <v>560</v>
      </c>
      <c r="F28" s="111"/>
      <c r="G28" s="117" t="s">
        <v>33</v>
      </c>
      <c r="H28" s="165">
        <v>1310</v>
      </c>
      <c r="I28" s="111"/>
      <c r="J28" s="104"/>
      <c r="K28" s="204"/>
      <c r="L28" s="111"/>
      <c r="M28" s="117"/>
      <c r="N28" s="187"/>
      <c r="O28" s="111"/>
      <c r="P28" s="205"/>
      <c r="Q28" s="165"/>
      <c r="R28" s="102"/>
    </row>
    <row r="29" spans="1:18" ht="14.25" customHeight="1">
      <c r="A29" s="197" t="s">
        <v>224</v>
      </c>
      <c r="B29" s="206">
        <f>SUM(B28)</f>
        <v>900</v>
      </c>
      <c r="C29" s="199">
        <f>SUM(C28)</f>
        <v>0</v>
      </c>
      <c r="D29" s="197" t="s">
        <v>224</v>
      </c>
      <c r="E29" s="198">
        <f>SUM(E28)</f>
        <v>560</v>
      </c>
      <c r="F29" s="199">
        <f>SUM(F28)</f>
        <v>0</v>
      </c>
      <c r="G29" s="197" t="s">
        <v>224</v>
      </c>
      <c r="H29" s="198">
        <f>SUM(H28)</f>
        <v>1310</v>
      </c>
      <c r="I29" s="199">
        <f>SUM(I28)</f>
        <v>0</v>
      </c>
      <c r="J29" s="197" t="s">
        <v>224</v>
      </c>
      <c r="K29" s="198">
        <f>SUM(K28)</f>
        <v>0</v>
      </c>
      <c r="L29" s="199">
        <f>SUM(L28)</f>
        <v>0</v>
      </c>
      <c r="M29" s="197" t="s">
        <v>224</v>
      </c>
      <c r="N29" s="198">
        <f>SUM(N28)</f>
        <v>0</v>
      </c>
      <c r="O29" s="199">
        <f>SUM(O28)</f>
        <v>0</v>
      </c>
      <c r="P29" s="197"/>
      <c r="Q29" s="198"/>
      <c r="R29" s="201"/>
    </row>
    <row r="30" spans="1:18" ht="14.25" customHeight="1">
      <c r="A30" s="202" t="s">
        <v>242</v>
      </c>
      <c r="B30" s="203"/>
      <c r="C30" s="64"/>
      <c r="D30" s="202" t="s">
        <v>242</v>
      </c>
      <c r="E30" s="203"/>
      <c r="F30" s="64"/>
      <c r="G30" s="202" t="s">
        <v>242</v>
      </c>
      <c r="H30" s="203"/>
      <c r="I30" s="64"/>
      <c r="J30" s="63"/>
      <c r="K30" s="203"/>
      <c r="L30" s="64"/>
      <c r="M30" s="116"/>
      <c r="N30" s="203"/>
      <c r="O30" s="64"/>
      <c r="P30" s="202"/>
      <c r="Q30" s="203"/>
      <c r="R30" s="65"/>
    </row>
    <row r="31" spans="1:18" ht="14.25" customHeight="1">
      <c r="A31" s="118" t="s">
        <v>504</v>
      </c>
      <c r="B31" s="162">
        <v>650</v>
      </c>
      <c r="C31" s="64"/>
      <c r="D31" s="116" t="s">
        <v>359</v>
      </c>
      <c r="E31" s="162">
        <v>1070</v>
      </c>
      <c r="F31" s="64"/>
      <c r="G31" s="116" t="s">
        <v>155</v>
      </c>
      <c r="H31" s="162">
        <v>670</v>
      </c>
      <c r="I31" s="64"/>
      <c r="J31" s="63"/>
      <c r="K31" s="203"/>
      <c r="L31" s="64"/>
      <c r="M31" s="116"/>
      <c r="N31" s="203"/>
      <c r="O31" s="64"/>
      <c r="P31" s="207"/>
      <c r="Q31" s="162"/>
      <c r="R31" s="65"/>
    </row>
    <row r="32" spans="1:18" ht="14.25" customHeight="1">
      <c r="A32" s="208"/>
      <c r="B32" s="209"/>
      <c r="C32" s="111"/>
      <c r="D32" s="210" t="s">
        <v>283</v>
      </c>
      <c r="E32" s="165"/>
      <c r="F32" s="111"/>
      <c r="G32" s="208"/>
      <c r="H32" s="211"/>
      <c r="I32" s="111"/>
      <c r="J32" s="208"/>
      <c r="K32" s="211"/>
      <c r="L32" s="111"/>
      <c r="M32" s="210"/>
      <c r="N32" s="211"/>
      <c r="O32" s="111"/>
      <c r="P32" s="208"/>
      <c r="Q32" s="211"/>
      <c r="R32" s="102"/>
    </row>
    <row r="33" spans="1:18" ht="14.25" customHeight="1">
      <c r="A33" s="200" t="s">
        <v>224</v>
      </c>
      <c r="B33" s="212">
        <f>SUM(B31:B32)</f>
        <v>650</v>
      </c>
      <c r="C33" s="199">
        <f>SUM(C31:C32)</f>
        <v>0</v>
      </c>
      <c r="D33" s="197" t="s">
        <v>224</v>
      </c>
      <c r="E33" s="198">
        <f>SUM(E31:E32)</f>
        <v>1070</v>
      </c>
      <c r="F33" s="213">
        <f>SUM(F31:F32)</f>
        <v>0</v>
      </c>
      <c r="G33" s="197" t="s">
        <v>224</v>
      </c>
      <c r="H33" s="198">
        <f>SUM(H31:H32)</f>
        <v>670</v>
      </c>
      <c r="I33" s="199">
        <f>SUM(I31:I32)</f>
        <v>0</v>
      </c>
      <c r="J33" s="197" t="s">
        <v>224</v>
      </c>
      <c r="K33" s="198">
        <f>SUM(K31:K32)</f>
        <v>0</v>
      </c>
      <c r="L33" s="199">
        <f>SUM(L31:L32)</f>
        <v>0</v>
      </c>
      <c r="M33" s="197" t="s">
        <v>224</v>
      </c>
      <c r="N33" s="198">
        <f>SUM(N31:N32)</f>
        <v>0</v>
      </c>
      <c r="O33" s="199">
        <f>SUM(O31:O32)</f>
        <v>0</v>
      </c>
      <c r="P33" s="197"/>
      <c r="Q33" s="198"/>
      <c r="R33" s="201"/>
    </row>
    <row r="34" spans="1:18" ht="14.25" customHeight="1">
      <c r="A34" s="115" t="s">
        <v>244</v>
      </c>
      <c r="B34" s="171"/>
      <c r="C34" s="64"/>
      <c r="D34" s="202" t="s">
        <v>244</v>
      </c>
      <c r="E34" s="203"/>
      <c r="F34" s="64"/>
      <c r="G34" s="202" t="s">
        <v>244</v>
      </c>
      <c r="H34" s="203"/>
      <c r="I34" s="64"/>
      <c r="J34" s="63"/>
      <c r="K34" s="203"/>
      <c r="L34" s="64"/>
      <c r="M34" s="116"/>
      <c r="N34" s="203"/>
      <c r="O34" s="64"/>
      <c r="P34" s="202"/>
      <c r="Q34" s="172"/>
      <c r="R34" s="65"/>
    </row>
    <row r="35" spans="1:18" ht="14.25" customHeight="1">
      <c r="A35" s="117" t="s">
        <v>327</v>
      </c>
      <c r="B35" s="162">
        <v>50</v>
      </c>
      <c r="C35" s="64"/>
      <c r="D35" s="483" t="s">
        <v>360</v>
      </c>
      <c r="E35" s="162">
        <v>0</v>
      </c>
      <c r="F35" s="64"/>
      <c r="G35" s="117" t="s">
        <v>59</v>
      </c>
      <c r="H35" s="162">
        <v>0</v>
      </c>
      <c r="I35" s="64">
        <v>0</v>
      </c>
      <c r="J35" s="145"/>
      <c r="K35" s="172"/>
      <c r="L35" s="64"/>
      <c r="M35" s="118"/>
      <c r="N35" s="172"/>
      <c r="O35" s="64"/>
      <c r="P35" s="145"/>
      <c r="Q35" s="172"/>
      <c r="R35" s="65"/>
    </row>
    <row r="36" spans="1:18" ht="14.25" customHeight="1">
      <c r="A36" s="482" t="s">
        <v>505</v>
      </c>
      <c r="B36" s="162"/>
      <c r="C36" s="64"/>
      <c r="D36" s="145"/>
      <c r="E36" s="172"/>
      <c r="F36" s="64"/>
      <c r="G36" s="480" t="s">
        <v>58</v>
      </c>
      <c r="H36" s="189">
        <v>160</v>
      </c>
      <c r="I36" s="64"/>
      <c r="J36" s="145"/>
      <c r="K36" s="172"/>
      <c r="L36" s="64"/>
      <c r="M36" s="118"/>
      <c r="N36" s="172"/>
      <c r="O36" s="64"/>
      <c r="P36" s="145"/>
      <c r="R36" s="65"/>
    </row>
    <row r="37" spans="1:18" ht="14.25" customHeight="1">
      <c r="A37" s="482" t="s">
        <v>654</v>
      </c>
      <c r="B37" s="162">
        <v>0</v>
      </c>
      <c r="C37" s="64"/>
      <c r="D37" s="145"/>
      <c r="E37" s="172"/>
      <c r="F37" s="64"/>
      <c r="G37" s="145"/>
      <c r="H37" s="172"/>
      <c r="I37" s="64"/>
      <c r="J37" s="145"/>
      <c r="K37" s="172"/>
      <c r="L37" s="64"/>
      <c r="M37" s="118"/>
      <c r="N37" s="172"/>
      <c r="O37" s="64"/>
      <c r="P37" s="145"/>
      <c r="Q37" s="172"/>
      <c r="R37" s="65"/>
    </row>
    <row r="38" spans="1:18" ht="14.25" customHeight="1">
      <c r="A38" s="482" t="s">
        <v>506</v>
      </c>
      <c r="B38" s="162">
        <v>0</v>
      </c>
      <c r="C38" s="64"/>
      <c r="D38" s="145"/>
      <c r="E38" s="172"/>
      <c r="F38" s="64"/>
      <c r="G38" s="145"/>
      <c r="H38" s="172"/>
      <c r="I38" s="64"/>
      <c r="J38" s="145"/>
      <c r="K38" s="172"/>
      <c r="L38" s="64"/>
      <c r="M38" s="118"/>
      <c r="N38" s="172"/>
      <c r="O38" s="64"/>
      <c r="P38" s="145"/>
      <c r="Q38" s="172"/>
      <c r="R38" s="65"/>
    </row>
    <row r="39" spans="1:18" ht="14.25" customHeight="1">
      <c r="A39" s="210" t="s">
        <v>621</v>
      </c>
      <c r="B39" s="165">
        <v>60</v>
      </c>
      <c r="C39" s="111"/>
      <c r="D39" s="208"/>
      <c r="E39" s="211"/>
      <c r="F39" s="111"/>
      <c r="G39" s="208"/>
      <c r="H39" s="211"/>
      <c r="I39" s="111"/>
      <c r="J39" s="208"/>
      <c r="K39" s="211"/>
      <c r="L39" s="111"/>
      <c r="M39" s="210"/>
      <c r="N39" s="211"/>
      <c r="O39" s="111"/>
      <c r="P39" s="208"/>
      <c r="Q39" s="211"/>
      <c r="R39" s="102"/>
    </row>
    <row r="40" spans="1:18" ht="14.25" customHeight="1">
      <c r="A40" s="481" t="s">
        <v>655</v>
      </c>
      <c r="B40" s="226">
        <v>950</v>
      </c>
      <c r="C40" s="227"/>
      <c r="D40" s="299"/>
      <c r="E40" s="231"/>
      <c r="F40" s="227"/>
      <c r="G40" s="299"/>
      <c r="H40" s="231"/>
      <c r="I40" s="227"/>
      <c r="J40" s="299"/>
      <c r="K40" s="231"/>
      <c r="L40" s="227"/>
      <c r="M40" s="230"/>
      <c r="N40" s="231"/>
      <c r="O40" s="227"/>
      <c r="P40" s="299"/>
      <c r="Q40" s="231"/>
      <c r="R40" s="232"/>
    </row>
    <row r="41" spans="1:18" ht="14.25" customHeight="1">
      <c r="A41" s="200" t="s">
        <v>224</v>
      </c>
      <c r="B41" s="212">
        <f>SUM(B35:B40)</f>
        <v>1060</v>
      </c>
      <c r="C41" s="199">
        <f>SUM(C35:C40)</f>
        <v>0</v>
      </c>
      <c r="D41" s="197" t="s">
        <v>224</v>
      </c>
      <c r="E41" s="198">
        <f>SUM(E35:E39)</f>
        <v>0</v>
      </c>
      <c r="F41" s="199">
        <f>SUM(F35:F39)</f>
        <v>0</v>
      </c>
      <c r="G41" s="197" t="s">
        <v>224</v>
      </c>
      <c r="H41" s="198">
        <f>SUM(H35:H39)</f>
        <v>160</v>
      </c>
      <c r="I41" s="199">
        <f>SUM(I35:I39)</f>
        <v>0</v>
      </c>
      <c r="J41" s="197" t="s">
        <v>224</v>
      </c>
      <c r="K41" s="198">
        <f>SUM(K35:K39)</f>
        <v>0</v>
      </c>
      <c r="L41" s="214">
        <f>SUM(L35:L39)</f>
        <v>0</v>
      </c>
      <c r="M41" s="197" t="s">
        <v>224</v>
      </c>
      <c r="N41" s="198">
        <f>SUM(N35:N39)</f>
        <v>0</v>
      </c>
      <c r="O41" s="214">
        <f>SUM(O35:O39)</f>
        <v>0</v>
      </c>
      <c r="P41" s="197"/>
      <c r="Q41" s="198"/>
      <c r="R41" s="214"/>
    </row>
    <row r="42" spans="1:18" ht="14.25" customHeight="1">
      <c r="A42" s="115" t="s">
        <v>243</v>
      </c>
      <c r="B42" s="171"/>
      <c r="C42" s="64"/>
      <c r="D42" s="202" t="s">
        <v>243</v>
      </c>
      <c r="E42" s="203"/>
      <c r="F42" s="64"/>
      <c r="G42" s="202" t="s">
        <v>243</v>
      </c>
      <c r="H42" s="203"/>
      <c r="I42" s="64"/>
      <c r="J42" s="63"/>
      <c r="K42" s="203"/>
      <c r="L42" s="64"/>
      <c r="M42" s="202" t="s">
        <v>243</v>
      </c>
      <c r="N42" s="215"/>
      <c r="O42" s="216"/>
      <c r="P42" s="217"/>
      <c r="Q42" s="218"/>
      <c r="R42" s="65"/>
    </row>
    <row r="43" spans="1:18" ht="14.25" customHeight="1">
      <c r="A43" s="146" t="s">
        <v>507</v>
      </c>
      <c r="B43" s="162">
        <v>1680</v>
      </c>
      <c r="C43" s="64"/>
      <c r="D43" s="146" t="s">
        <v>622</v>
      </c>
      <c r="E43" s="162">
        <v>2300</v>
      </c>
      <c r="F43" s="64"/>
      <c r="G43" s="453" t="s">
        <v>226</v>
      </c>
      <c r="H43" s="162">
        <v>2070</v>
      </c>
      <c r="I43" s="64"/>
      <c r="J43" s="145"/>
      <c r="K43" s="172"/>
      <c r="L43" s="64"/>
      <c r="M43" s="146" t="s">
        <v>278</v>
      </c>
      <c r="N43" s="162" t="s">
        <v>599</v>
      </c>
      <c r="O43" s="219"/>
      <c r="P43" s="220"/>
      <c r="Q43" s="162"/>
      <c r="R43" s="65"/>
    </row>
    <row r="44" spans="1:18" ht="14.25" customHeight="1">
      <c r="A44" s="225" t="s">
        <v>508</v>
      </c>
      <c r="B44" s="165">
        <v>2560</v>
      </c>
      <c r="C44" s="111"/>
      <c r="D44" s="221" t="s">
        <v>651</v>
      </c>
      <c r="E44" s="165">
        <v>890</v>
      </c>
      <c r="F44" s="111"/>
      <c r="G44" s="454" t="s">
        <v>227</v>
      </c>
      <c r="H44" s="165">
        <v>1280</v>
      </c>
      <c r="I44" s="111"/>
      <c r="J44" s="208"/>
      <c r="K44" s="211"/>
      <c r="L44" s="111"/>
      <c r="M44" s="208"/>
      <c r="N44" s="223"/>
      <c r="O44" s="224"/>
      <c r="P44" s="225"/>
      <c r="Q44" s="165"/>
      <c r="R44" s="102"/>
    </row>
    <row r="45" spans="1:18" ht="14.25" customHeight="1">
      <c r="A45" s="221"/>
      <c r="B45" s="247"/>
      <c r="C45" s="242"/>
      <c r="D45" s="362"/>
      <c r="E45" s="248"/>
      <c r="F45" s="242"/>
      <c r="G45" s="222"/>
      <c r="H45" s="247"/>
      <c r="I45" s="242"/>
      <c r="J45" s="210"/>
      <c r="K45" s="211"/>
      <c r="L45" s="242"/>
      <c r="M45" s="210"/>
      <c r="N45" s="223"/>
      <c r="O45" s="249"/>
      <c r="P45" s="225"/>
      <c r="Q45" s="247"/>
      <c r="R45" s="250"/>
    </row>
    <row r="46" spans="1:18" ht="14.25" customHeight="1">
      <c r="A46" s="210"/>
      <c r="B46" s="247"/>
      <c r="C46" s="242"/>
      <c r="D46" s="241"/>
      <c r="E46" s="211"/>
      <c r="F46" s="242"/>
      <c r="G46" s="208"/>
      <c r="H46" s="248"/>
      <c r="I46" s="242"/>
      <c r="J46" s="241"/>
      <c r="K46" s="211"/>
      <c r="L46" s="242"/>
      <c r="M46" s="241"/>
      <c r="N46" s="223"/>
      <c r="O46" s="249"/>
      <c r="P46" s="210"/>
      <c r="Q46" s="211"/>
      <c r="R46" s="250"/>
    </row>
    <row r="47" spans="1:18" ht="14.25" customHeight="1">
      <c r="A47" s="197" t="s">
        <v>224</v>
      </c>
      <c r="B47" s="198">
        <f>SUM(B43:B46)</f>
        <v>4240</v>
      </c>
      <c r="C47" s="199">
        <f>SUM(C43:C46)</f>
        <v>0</v>
      </c>
      <c r="D47" s="197" t="s">
        <v>224</v>
      </c>
      <c r="E47" s="198">
        <f>SUM(E43:E46)</f>
        <v>3190</v>
      </c>
      <c r="F47" s="199">
        <f>SUM(F43:F46)</f>
        <v>0</v>
      </c>
      <c r="G47" s="197" t="s">
        <v>224</v>
      </c>
      <c r="H47" s="198">
        <f>SUM(H43:H46)</f>
        <v>3350</v>
      </c>
      <c r="I47" s="199">
        <f>SUM(I43:I46)</f>
        <v>0</v>
      </c>
      <c r="J47" s="197" t="s">
        <v>224</v>
      </c>
      <c r="K47" s="198">
        <f>SUM(K43:K46)</f>
        <v>0</v>
      </c>
      <c r="L47" s="199">
        <f>SUM(L43:L46)</f>
        <v>0</v>
      </c>
      <c r="M47" s="197" t="s">
        <v>224</v>
      </c>
      <c r="N47" s="252">
        <f>SUM(N43:N46)</f>
        <v>0</v>
      </c>
      <c r="O47" s="253">
        <f>SUM(O43:O46)</f>
        <v>0</v>
      </c>
      <c r="P47" s="197"/>
      <c r="Q47" s="198"/>
      <c r="R47" s="201"/>
    </row>
    <row r="48" spans="1:18" ht="14.25" customHeight="1">
      <c r="A48" s="234" t="s">
        <v>285</v>
      </c>
      <c r="B48" s="235"/>
      <c r="C48" s="236"/>
      <c r="D48" s="237"/>
      <c r="E48" s="218"/>
      <c r="F48" s="238"/>
      <c r="G48" s="234" t="s">
        <v>285</v>
      </c>
      <c r="H48" s="218"/>
      <c r="I48" s="238"/>
      <c r="J48" s="237"/>
      <c r="K48" s="218"/>
      <c r="L48" s="238"/>
      <c r="M48" s="237"/>
      <c r="N48" s="239"/>
      <c r="O48" s="216"/>
      <c r="P48" s="237"/>
      <c r="Q48" s="218"/>
      <c r="R48" s="236"/>
    </row>
    <row r="49" spans="1:18" ht="14.25" customHeight="1">
      <c r="A49" s="116" t="s">
        <v>509</v>
      </c>
      <c r="B49" s="162">
        <v>500</v>
      </c>
      <c r="C49" s="64"/>
      <c r="D49" s="240"/>
      <c r="E49" s="203"/>
      <c r="F49" s="64"/>
      <c r="G49" s="118" t="s">
        <v>170</v>
      </c>
      <c r="H49" s="162">
        <v>140</v>
      </c>
      <c r="I49" s="64"/>
      <c r="J49" s="240"/>
      <c r="K49" s="203"/>
      <c r="L49" s="64"/>
      <c r="M49" s="240"/>
      <c r="N49" s="215"/>
      <c r="O49" s="219"/>
      <c r="P49" s="240"/>
      <c r="Q49" s="203"/>
      <c r="R49" s="65"/>
    </row>
    <row r="50" spans="1:18" ht="14.25" customHeight="1">
      <c r="A50" s="116" t="s">
        <v>510</v>
      </c>
      <c r="B50" s="162">
        <v>180</v>
      </c>
      <c r="C50" s="64"/>
      <c r="D50" s="240"/>
      <c r="E50" s="203"/>
      <c r="F50" s="64"/>
      <c r="G50" s="240"/>
      <c r="H50" s="203"/>
      <c r="I50" s="64"/>
      <c r="J50" s="240"/>
      <c r="K50" s="203"/>
      <c r="L50" s="64"/>
      <c r="M50" s="240"/>
      <c r="N50" s="215"/>
      <c r="O50" s="219"/>
      <c r="P50" s="240"/>
      <c r="Q50" s="203"/>
      <c r="R50" s="65"/>
    </row>
    <row r="51" spans="1:18" ht="14.25" customHeight="1">
      <c r="A51" s="116" t="s">
        <v>357</v>
      </c>
      <c r="B51" s="162">
        <v>120</v>
      </c>
      <c r="C51" s="64"/>
      <c r="D51" s="240"/>
      <c r="E51" s="203"/>
      <c r="F51" s="64"/>
      <c r="G51" s="241"/>
      <c r="H51" s="211"/>
      <c r="I51" s="242"/>
      <c r="J51" s="240"/>
      <c r="K51" s="203"/>
      <c r="L51" s="64"/>
      <c r="M51" s="240"/>
      <c r="N51" s="215"/>
      <c r="O51" s="219"/>
      <c r="P51" s="240"/>
      <c r="Q51" s="203"/>
      <c r="R51" s="65"/>
    </row>
    <row r="52" spans="1:18" ht="14.25" customHeight="1">
      <c r="A52" s="118" t="s">
        <v>511</v>
      </c>
      <c r="B52" s="189">
        <v>100</v>
      </c>
      <c r="C52" s="243"/>
      <c r="D52" s="240"/>
      <c r="E52" s="203"/>
      <c r="F52" s="64"/>
      <c r="G52" s="244"/>
      <c r="H52" s="172"/>
      <c r="I52" s="243"/>
      <c r="J52" s="244"/>
      <c r="K52" s="172"/>
      <c r="L52" s="243"/>
      <c r="M52" s="244"/>
      <c r="N52" s="245"/>
      <c r="O52" s="246"/>
      <c r="P52" s="244"/>
      <c r="Q52" s="172"/>
      <c r="R52" s="190"/>
    </row>
    <row r="53" spans="1:18" ht="14.25" customHeight="1">
      <c r="A53" s="118" t="s">
        <v>162</v>
      </c>
      <c r="B53" s="189"/>
      <c r="C53" s="243"/>
      <c r="D53" s="118"/>
      <c r="E53" s="172"/>
      <c r="F53" s="243"/>
      <c r="G53" s="244"/>
      <c r="H53" s="172"/>
      <c r="I53" s="243"/>
      <c r="J53" s="244"/>
      <c r="K53" s="172"/>
      <c r="L53" s="243"/>
      <c r="M53" s="244"/>
      <c r="N53" s="245"/>
      <c r="O53" s="246"/>
      <c r="P53" s="244"/>
      <c r="Q53" s="172"/>
      <c r="R53" s="190"/>
    </row>
    <row r="54" spans="1:18" ht="14.25" customHeight="1">
      <c r="A54" s="118" t="s">
        <v>163</v>
      </c>
      <c r="B54" s="189"/>
      <c r="C54" s="243"/>
      <c r="D54" s="244"/>
      <c r="E54" s="172"/>
      <c r="F54" s="243"/>
      <c r="G54" s="244"/>
      <c r="H54" s="172"/>
      <c r="I54" s="243"/>
      <c r="J54" s="244"/>
      <c r="K54" s="172"/>
      <c r="L54" s="243"/>
      <c r="M54" s="244"/>
      <c r="N54" s="245"/>
      <c r="O54" s="246"/>
      <c r="P54" s="244"/>
      <c r="Q54" s="172"/>
      <c r="R54" s="190"/>
    </row>
    <row r="55" spans="1:18" ht="14.25" customHeight="1">
      <c r="A55" s="197" t="s">
        <v>224</v>
      </c>
      <c r="B55" s="198">
        <f>SUM(B49:B54)</f>
        <v>900</v>
      </c>
      <c r="C55" s="201">
        <f>SUM(C49:C54)</f>
        <v>0</v>
      </c>
      <c r="D55" s="200" t="s">
        <v>224</v>
      </c>
      <c r="E55" s="198"/>
      <c r="F55" s="199"/>
      <c r="G55" s="200" t="s">
        <v>224</v>
      </c>
      <c r="H55" s="251">
        <f>SUM(H49:H54)</f>
        <v>140</v>
      </c>
      <c r="I55" s="201">
        <f>SUM(I49:I54)</f>
        <v>0</v>
      </c>
      <c r="J55" s="200" t="s">
        <v>224</v>
      </c>
      <c r="K55" s="198"/>
      <c r="L55" s="199"/>
      <c r="M55" s="200" t="s">
        <v>224</v>
      </c>
      <c r="N55" s="252"/>
      <c r="O55" s="253"/>
      <c r="P55" s="200"/>
      <c r="Q55" s="198"/>
      <c r="R55" s="201"/>
    </row>
    <row r="56" spans="1:18" ht="14.25" customHeight="1">
      <c r="A56" s="254"/>
      <c r="B56" s="255"/>
      <c r="C56" s="256"/>
      <c r="D56" s="257"/>
      <c r="E56" s="255"/>
      <c r="F56" s="256"/>
      <c r="G56" s="257"/>
      <c r="H56" s="255"/>
      <c r="I56" s="256"/>
      <c r="J56" s="257"/>
      <c r="K56" s="255"/>
      <c r="L56" s="256"/>
      <c r="M56" s="257"/>
      <c r="N56" s="258"/>
      <c r="O56" s="259"/>
      <c r="P56" s="260"/>
      <c r="Q56" s="255"/>
      <c r="R56" s="261"/>
    </row>
    <row r="57" spans="1:18" ht="14.25" customHeight="1" thickBot="1">
      <c r="A57" s="262" t="s">
        <v>25</v>
      </c>
      <c r="B57" s="263">
        <f>SUM(B26,B29,B33,B41,B47,B55)</f>
        <v>16970</v>
      </c>
      <c r="C57" s="264">
        <f>SUM(C26,C29,C33,C41,C47,C55)</f>
        <v>0</v>
      </c>
      <c r="D57" s="150" t="s">
        <v>25</v>
      </c>
      <c r="E57" s="265">
        <f>SUM(E26,E29,E33,E41,E47)</f>
        <v>18930</v>
      </c>
      <c r="F57" s="108">
        <f>SUM(F26,F29,F33,F41,F47)</f>
        <v>0</v>
      </c>
      <c r="G57" s="150" t="s">
        <v>25</v>
      </c>
      <c r="H57" s="263">
        <f>SUM(H26,H29,H33,H41,H47,H55)</f>
        <v>16860</v>
      </c>
      <c r="I57" s="264">
        <f>SUM(I26,I29,I33,I41,I47,I55)</f>
        <v>0</v>
      </c>
      <c r="J57" s="150" t="s">
        <v>25</v>
      </c>
      <c r="K57" s="265">
        <f>SUM(K26,K29,K33,K41,K47)</f>
        <v>0</v>
      </c>
      <c r="L57" s="108">
        <f>SUM(L26,L29,L33,L41,L47)</f>
        <v>0</v>
      </c>
      <c r="M57" s="150" t="s">
        <v>25</v>
      </c>
      <c r="N57" s="263">
        <f>SUM(N26,N29,N33,N41,N47)</f>
        <v>0</v>
      </c>
      <c r="O57" s="264">
        <f>SUM(O26,O29,O33,O41,O47)</f>
        <v>0</v>
      </c>
      <c r="P57" s="150"/>
      <c r="Q57" s="265"/>
      <c r="R57" s="123"/>
    </row>
    <row r="58" ht="14.25" customHeight="1" thickBot="1"/>
    <row r="59" spans="1:12" ht="14.25" customHeight="1" thickBot="1">
      <c r="A59" s="437" t="s">
        <v>652</v>
      </c>
      <c r="C59" s="80">
        <v>35500</v>
      </c>
      <c r="D59" s="81" t="s">
        <v>136</v>
      </c>
      <c r="E59" s="82"/>
      <c r="F59" s="83" t="s">
        <v>134</v>
      </c>
      <c r="G59" s="84">
        <f>SUM(B68,E68,H68,K68,N68,Q68)</f>
        <v>790</v>
      </c>
      <c r="H59" s="85" t="s">
        <v>4</v>
      </c>
      <c r="I59" s="155"/>
      <c r="J59" s="86">
        <f>SUM(C68,F68,I68,L68,O68,R68)</f>
        <v>0</v>
      </c>
      <c r="K59" s="87"/>
      <c r="L59" s="6" t="s">
        <v>286</v>
      </c>
    </row>
    <row r="60" ht="4.5" customHeight="1" thickBot="1"/>
    <row r="61" spans="1:18" ht="16.5" customHeight="1">
      <c r="A61" s="511" t="s">
        <v>6</v>
      </c>
      <c r="B61" s="512"/>
      <c r="C61" s="513"/>
      <c r="D61" s="266" t="s">
        <v>7</v>
      </c>
      <c r="E61" s="267"/>
      <c r="F61" s="268"/>
      <c r="G61" s="498" t="s">
        <v>8</v>
      </c>
      <c r="H61" s="499"/>
      <c r="I61" s="500"/>
      <c r="J61" s="269" t="s">
        <v>128</v>
      </c>
      <c r="K61" s="267"/>
      <c r="L61" s="72"/>
      <c r="M61" s="97" t="s">
        <v>9</v>
      </c>
      <c r="N61" s="270"/>
      <c r="O61" s="93"/>
      <c r="P61" s="490"/>
      <c r="Q61" s="491"/>
      <c r="R61" s="492"/>
    </row>
    <row r="62" spans="1:18" ht="14.25" customHeight="1">
      <c r="A62" s="184" t="s">
        <v>10</v>
      </c>
      <c r="B62" s="98" t="s">
        <v>317</v>
      </c>
      <c r="C62" s="151" t="s">
        <v>318</v>
      </c>
      <c r="D62" s="185" t="s">
        <v>10</v>
      </c>
      <c r="E62" s="98" t="s">
        <v>317</v>
      </c>
      <c r="F62" s="151" t="s">
        <v>318</v>
      </c>
      <c r="G62" s="185" t="s">
        <v>10</v>
      </c>
      <c r="H62" s="98" t="s">
        <v>317</v>
      </c>
      <c r="I62" s="151" t="s">
        <v>318</v>
      </c>
      <c r="J62" s="184" t="s">
        <v>10</v>
      </c>
      <c r="K62" s="98" t="s">
        <v>317</v>
      </c>
      <c r="L62" s="151" t="s">
        <v>318</v>
      </c>
      <c r="M62" s="184" t="s">
        <v>10</v>
      </c>
      <c r="N62" s="98" t="s">
        <v>317</v>
      </c>
      <c r="O62" s="151" t="s">
        <v>318</v>
      </c>
      <c r="P62" s="184"/>
      <c r="Q62" s="98"/>
      <c r="R62" s="151"/>
    </row>
    <row r="63" spans="1:18" ht="14.25" customHeight="1">
      <c r="A63" s="271" t="s">
        <v>268</v>
      </c>
      <c r="B63" s="109"/>
      <c r="C63" s="99"/>
      <c r="D63" s="271" t="s">
        <v>268</v>
      </c>
      <c r="E63" s="272"/>
      <c r="F63" s="156"/>
      <c r="G63" s="271" t="s">
        <v>268</v>
      </c>
      <c r="H63" s="109"/>
      <c r="I63" s="156"/>
      <c r="J63" s="461" t="s">
        <v>268</v>
      </c>
      <c r="K63" s="109"/>
      <c r="L63" s="156"/>
      <c r="M63" s="100"/>
      <c r="N63" s="109"/>
      <c r="O63" s="156"/>
      <c r="P63" s="273"/>
      <c r="Q63" s="274"/>
      <c r="R63" s="159"/>
    </row>
    <row r="64" spans="1:18" ht="14.25" customHeight="1">
      <c r="A64" s="118" t="s">
        <v>624</v>
      </c>
      <c r="B64" s="162">
        <v>360</v>
      </c>
      <c r="C64" s="64"/>
      <c r="D64" s="118" t="s">
        <v>164</v>
      </c>
      <c r="E64" s="162" t="s">
        <v>322</v>
      </c>
      <c r="F64" s="64"/>
      <c r="G64" s="118" t="s">
        <v>164</v>
      </c>
      <c r="H64" s="162"/>
      <c r="I64" s="64"/>
      <c r="J64" s="118" t="s">
        <v>418</v>
      </c>
      <c r="K64" s="463">
        <v>160</v>
      </c>
      <c r="L64" s="64"/>
      <c r="M64" s="275"/>
      <c r="N64" s="194"/>
      <c r="O64" s="64"/>
      <c r="P64" s="145"/>
      <c r="Q64" s="164"/>
      <c r="R64" s="193"/>
    </row>
    <row r="65" spans="1:18" ht="14.25" customHeight="1">
      <c r="A65" s="118" t="s">
        <v>417</v>
      </c>
      <c r="B65" s="162">
        <v>60</v>
      </c>
      <c r="C65" s="64"/>
      <c r="D65" s="145"/>
      <c r="E65" s="162"/>
      <c r="F65" s="64">
        <v>0</v>
      </c>
      <c r="G65" s="275"/>
      <c r="H65" s="194"/>
      <c r="I65" s="64"/>
      <c r="J65" s="118" t="s">
        <v>419</v>
      </c>
      <c r="K65" s="463">
        <v>40</v>
      </c>
      <c r="L65" s="64"/>
      <c r="M65" s="145"/>
      <c r="N65" s="189"/>
      <c r="O65" s="64"/>
      <c r="P65" s="145"/>
      <c r="Q65" s="164"/>
      <c r="R65" s="101"/>
    </row>
    <row r="66" spans="1:18" ht="14.25" customHeight="1">
      <c r="A66" s="210" t="s">
        <v>512</v>
      </c>
      <c r="B66" s="165">
        <v>100</v>
      </c>
      <c r="C66" s="111"/>
      <c r="D66" s="208"/>
      <c r="E66" s="165"/>
      <c r="F66" s="111"/>
      <c r="G66" s="276"/>
      <c r="H66" s="277"/>
      <c r="I66" s="111"/>
      <c r="J66" s="210" t="s">
        <v>420</v>
      </c>
      <c r="K66" s="464">
        <v>70</v>
      </c>
      <c r="L66" s="111"/>
      <c r="M66" s="208"/>
      <c r="N66" s="247"/>
      <c r="O66" s="111"/>
      <c r="P66" s="208"/>
      <c r="Q66" s="248"/>
      <c r="R66" s="103"/>
    </row>
    <row r="67" spans="1:18" ht="14.25" customHeight="1">
      <c r="A67" s="278"/>
      <c r="B67" s="167"/>
      <c r="C67" s="135"/>
      <c r="D67" s="278"/>
      <c r="E67" s="167"/>
      <c r="F67" s="135"/>
      <c r="G67" s="278"/>
      <c r="H67" s="167"/>
      <c r="I67" s="135"/>
      <c r="J67" s="462"/>
      <c r="K67" s="167"/>
      <c r="L67" s="135"/>
      <c r="M67" s="278"/>
      <c r="N67" s="167"/>
      <c r="O67" s="135"/>
      <c r="P67" s="278"/>
      <c r="Q67" s="168"/>
      <c r="R67" s="137"/>
    </row>
    <row r="68" spans="1:18" ht="14.25" customHeight="1" thickBot="1">
      <c r="A68" s="279" t="s">
        <v>25</v>
      </c>
      <c r="B68" s="265">
        <f>SUM(B64:B66)</f>
        <v>520</v>
      </c>
      <c r="C68" s="108">
        <f>SUM(C64:C66)</f>
        <v>0</v>
      </c>
      <c r="D68" s="150" t="s">
        <v>25</v>
      </c>
      <c r="E68" s="265">
        <f>SUM(E64:E66)</f>
        <v>0</v>
      </c>
      <c r="F68" s="108">
        <f>SUM(F64:F66)</f>
        <v>0</v>
      </c>
      <c r="G68" s="150" t="s">
        <v>25</v>
      </c>
      <c r="H68" s="265">
        <f>SUM(H64:H66)</f>
        <v>0</v>
      </c>
      <c r="I68" s="108">
        <f>SUM(I64:I66)</f>
        <v>0</v>
      </c>
      <c r="J68" s="150" t="s">
        <v>25</v>
      </c>
      <c r="K68" s="265">
        <f>SUM(K64:K66)</f>
        <v>270</v>
      </c>
      <c r="L68" s="108">
        <f>SUM(L64:L66)</f>
        <v>0</v>
      </c>
      <c r="M68" s="150" t="s">
        <v>25</v>
      </c>
      <c r="N68" s="265">
        <f>SUM(N64:N66)</f>
        <v>0</v>
      </c>
      <c r="O68" s="108">
        <f>SUM(O64:O66)</f>
        <v>0</v>
      </c>
      <c r="P68" s="150"/>
      <c r="Q68" s="265"/>
      <c r="R68" s="107"/>
    </row>
    <row r="69" ht="14.25" thickBot="1"/>
    <row r="70" spans="1:11" ht="14.25" thickBot="1">
      <c r="A70" s="437" t="s">
        <v>652</v>
      </c>
      <c r="C70" s="80" t="s">
        <v>109</v>
      </c>
      <c r="D70" s="81" t="s">
        <v>172</v>
      </c>
      <c r="E70" s="82"/>
      <c r="F70" s="83" t="s">
        <v>134</v>
      </c>
      <c r="G70" s="84">
        <f>SUM(B82,E82,H82,K82,N82,Q82)</f>
        <v>4840</v>
      </c>
      <c r="H70" s="85" t="s">
        <v>4</v>
      </c>
      <c r="I70" s="155"/>
      <c r="J70" s="86">
        <f>SUM(C82,F82,I82,L82,O82,R82)</f>
        <v>0</v>
      </c>
      <c r="K70" s="87"/>
    </row>
    <row r="71" ht="4.5" customHeight="1" thickBot="1"/>
    <row r="72" spans="1:18" ht="13.5">
      <c r="A72" s="92" t="s">
        <v>6</v>
      </c>
      <c r="B72" s="93"/>
      <c r="C72" s="94"/>
      <c r="D72" s="92" t="s">
        <v>7</v>
      </c>
      <c r="E72" s="93"/>
      <c r="F72" s="93"/>
      <c r="G72" s="95" t="s">
        <v>8</v>
      </c>
      <c r="H72" s="93"/>
      <c r="I72" s="96"/>
      <c r="J72" s="97" t="s">
        <v>128</v>
      </c>
      <c r="K72" s="93"/>
      <c r="L72" s="94"/>
      <c r="M72" s="95" t="s">
        <v>9</v>
      </c>
      <c r="N72" s="93"/>
      <c r="O72" s="93"/>
      <c r="P72" s="498"/>
      <c r="Q72" s="499"/>
      <c r="R72" s="500"/>
    </row>
    <row r="73" spans="1:18" ht="13.5">
      <c r="A73" s="184" t="s">
        <v>10</v>
      </c>
      <c r="B73" s="98" t="s">
        <v>317</v>
      </c>
      <c r="C73" s="151" t="s">
        <v>318</v>
      </c>
      <c r="D73" s="185" t="s">
        <v>10</v>
      </c>
      <c r="E73" s="98" t="s">
        <v>317</v>
      </c>
      <c r="F73" s="151" t="s">
        <v>318</v>
      </c>
      <c r="G73" s="185" t="s">
        <v>10</v>
      </c>
      <c r="H73" s="98" t="s">
        <v>317</v>
      </c>
      <c r="I73" s="151" t="s">
        <v>318</v>
      </c>
      <c r="J73" s="184" t="s">
        <v>10</v>
      </c>
      <c r="K73" s="98" t="s">
        <v>317</v>
      </c>
      <c r="L73" s="151" t="s">
        <v>318</v>
      </c>
      <c r="M73" s="184" t="s">
        <v>10</v>
      </c>
      <c r="N73" s="98" t="s">
        <v>317</v>
      </c>
      <c r="O73" s="151" t="s">
        <v>318</v>
      </c>
      <c r="P73" s="184"/>
      <c r="Q73" s="98"/>
      <c r="R73" s="151"/>
    </row>
    <row r="74" spans="1:18" ht="13.5">
      <c r="A74" s="465" t="s">
        <v>513</v>
      </c>
      <c r="B74" s="162"/>
      <c r="C74" s="64"/>
      <c r="D74" s="116" t="s">
        <v>355</v>
      </c>
      <c r="E74" s="162"/>
      <c r="F74" s="64"/>
      <c r="G74" s="116" t="s">
        <v>642</v>
      </c>
      <c r="H74" s="162">
        <v>2740</v>
      </c>
      <c r="I74" s="64"/>
      <c r="J74" s="465" t="s">
        <v>645</v>
      </c>
      <c r="K74" s="162">
        <v>0</v>
      </c>
      <c r="L74" s="64"/>
      <c r="M74" s="63"/>
      <c r="N74" s="171"/>
      <c r="O74" s="64"/>
      <c r="P74" s="207"/>
      <c r="Q74" s="280"/>
      <c r="R74" s="281"/>
    </row>
    <row r="75" spans="1:18" ht="13.5">
      <c r="A75" s="207" t="s">
        <v>613</v>
      </c>
      <c r="B75" s="162">
        <v>290</v>
      </c>
      <c r="C75" s="64"/>
      <c r="D75" s="116" t="s">
        <v>273</v>
      </c>
      <c r="E75" s="162"/>
      <c r="F75" s="64"/>
      <c r="G75" s="480" t="s">
        <v>643</v>
      </c>
      <c r="H75" s="171"/>
      <c r="I75" s="64"/>
      <c r="J75" s="116" t="s">
        <v>607</v>
      </c>
      <c r="K75" s="162">
        <v>70</v>
      </c>
      <c r="L75" s="64"/>
      <c r="M75" s="63"/>
      <c r="N75" s="171"/>
      <c r="O75" s="64"/>
      <c r="P75" s="207"/>
      <c r="Q75" s="162"/>
      <c r="R75" s="65"/>
    </row>
    <row r="76" spans="1:18" ht="13.5">
      <c r="A76" s="466" t="s">
        <v>264</v>
      </c>
      <c r="B76" s="162"/>
      <c r="C76" s="64"/>
      <c r="D76" s="116" t="s">
        <v>126</v>
      </c>
      <c r="E76" s="162"/>
      <c r="F76" s="64"/>
      <c r="G76" s="63"/>
      <c r="H76" s="171"/>
      <c r="I76" s="64"/>
      <c r="J76" s="116" t="s">
        <v>175</v>
      </c>
      <c r="K76" s="162"/>
      <c r="L76" s="64"/>
      <c r="M76" s="63"/>
      <c r="N76" s="171"/>
      <c r="O76" s="64"/>
      <c r="P76" s="207"/>
      <c r="Q76" s="162"/>
      <c r="R76" s="65"/>
    </row>
    <row r="77" spans="1:18" ht="13.5">
      <c r="A77" s="116" t="s">
        <v>179</v>
      </c>
      <c r="B77" s="162">
        <v>0</v>
      </c>
      <c r="C77" s="64"/>
      <c r="D77" s="116" t="s">
        <v>177</v>
      </c>
      <c r="E77" s="162"/>
      <c r="F77" s="64"/>
      <c r="G77" s="63"/>
      <c r="H77" s="171"/>
      <c r="I77" s="64"/>
      <c r="J77" s="116" t="s">
        <v>644</v>
      </c>
      <c r="K77" s="162">
        <v>650</v>
      </c>
      <c r="L77" s="64"/>
      <c r="M77" s="63"/>
      <c r="N77" s="171"/>
      <c r="O77" s="64"/>
      <c r="P77" s="207"/>
      <c r="Q77" s="162"/>
      <c r="R77" s="65"/>
    </row>
    <row r="78" spans="1:18" ht="13.5">
      <c r="A78" s="116" t="s">
        <v>514</v>
      </c>
      <c r="B78" s="162">
        <v>0</v>
      </c>
      <c r="C78" s="64"/>
      <c r="D78" s="116" t="s">
        <v>515</v>
      </c>
      <c r="E78" s="162"/>
      <c r="F78" s="64"/>
      <c r="G78" s="419"/>
      <c r="H78" s="171"/>
      <c r="I78" s="64"/>
      <c r="J78" s="116" t="s">
        <v>631</v>
      </c>
      <c r="K78" s="172">
        <v>270</v>
      </c>
      <c r="L78" s="64"/>
      <c r="M78" s="63"/>
      <c r="N78" s="171"/>
      <c r="O78" s="64"/>
      <c r="P78" s="207"/>
      <c r="Q78" s="162"/>
      <c r="R78" s="65"/>
    </row>
    <row r="79" spans="1:18" ht="13.5">
      <c r="A79" s="456" t="s">
        <v>630</v>
      </c>
      <c r="B79" s="162">
        <v>820</v>
      </c>
      <c r="C79" s="64"/>
      <c r="D79" s="63"/>
      <c r="E79" s="171"/>
      <c r="F79" s="64"/>
      <c r="G79" s="63"/>
      <c r="H79" s="171"/>
      <c r="I79" s="64"/>
      <c r="J79" s="63"/>
      <c r="K79" s="171"/>
      <c r="L79" s="64"/>
      <c r="M79" s="63"/>
      <c r="N79" s="171"/>
      <c r="O79" s="64"/>
      <c r="P79" s="207"/>
      <c r="Q79" s="162"/>
      <c r="R79" s="65"/>
    </row>
    <row r="80" spans="1:18" ht="13.5">
      <c r="A80" s="116" t="s">
        <v>516</v>
      </c>
      <c r="B80" s="162"/>
      <c r="C80" s="64"/>
      <c r="D80" s="419"/>
      <c r="E80" s="171"/>
      <c r="F80" s="64"/>
      <c r="G80" s="63"/>
      <c r="H80" s="171"/>
      <c r="I80" s="64"/>
      <c r="J80" s="419"/>
      <c r="K80" s="171"/>
      <c r="L80" s="64"/>
      <c r="M80" s="63"/>
      <c r="N80" s="171"/>
      <c r="O80" s="64"/>
      <c r="P80" s="283"/>
      <c r="Q80" s="171"/>
      <c r="R80" s="101"/>
    </row>
    <row r="81" spans="1:18" ht="13.5">
      <c r="A81" s="117" t="s">
        <v>176</v>
      </c>
      <c r="B81" s="165">
        <v>0</v>
      </c>
      <c r="C81" s="111"/>
      <c r="D81" s="104"/>
      <c r="E81" s="204"/>
      <c r="F81" s="111"/>
      <c r="G81" s="104"/>
      <c r="H81" s="204"/>
      <c r="I81" s="111"/>
      <c r="J81" s="104"/>
      <c r="K81" s="204"/>
      <c r="L81" s="111"/>
      <c r="M81" s="104"/>
      <c r="N81" s="204"/>
      <c r="O81" s="111"/>
      <c r="P81" s="284"/>
      <c r="Q81" s="204"/>
      <c r="R81" s="103"/>
    </row>
    <row r="82" spans="1:18" ht="14.25" thickBot="1">
      <c r="A82" s="150" t="s">
        <v>25</v>
      </c>
      <c r="B82" s="285">
        <f>SUM(B74:B81)</f>
        <v>1110</v>
      </c>
      <c r="C82" s="108">
        <f>SUM(C74:C81)</f>
        <v>0</v>
      </c>
      <c r="D82" s="150" t="s">
        <v>25</v>
      </c>
      <c r="E82" s="265">
        <f>SUM(E74:E81)</f>
        <v>0</v>
      </c>
      <c r="F82" s="108">
        <f>SUM(F74:F81)</f>
        <v>0</v>
      </c>
      <c r="G82" s="150" t="s">
        <v>25</v>
      </c>
      <c r="H82" s="265">
        <f>SUM(H74:H81)</f>
        <v>2740</v>
      </c>
      <c r="I82" s="108">
        <f>SUM(I74:I81)</f>
        <v>0</v>
      </c>
      <c r="J82" s="150" t="s">
        <v>25</v>
      </c>
      <c r="K82" s="265">
        <f>SUM(K74:K81)</f>
        <v>990</v>
      </c>
      <c r="L82" s="108">
        <f>SUM(L74:L81)</f>
        <v>0</v>
      </c>
      <c r="M82" s="150" t="s">
        <v>25</v>
      </c>
      <c r="N82" s="265">
        <f>SUM(N74:N81)</f>
        <v>0</v>
      </c>
      <c r="O82" s="108">
        <f>SUM(O74:O81)</f>
        <v>0</v>
      </c>
      <c r="P82" s="150"/>
      <c r="Q82" s="265"/>
      <c r="R82" s="107"/>
    </row>
    <row r="83" spans="1:18" ht="14.25" thickBot="1">
      <c r="A83" s="286"/>
      <c r="B83" s="286"/>
      <c r="C83" s="286"/>
      <c r="D83" s="286"/>
      <c r="E83" s="286"/>
      <c r="F83" s="180"/>
      <c r="G83" s="286"/>
      <c r="H83" s="286"/>
      <c r="I83" s="180"/>
      <c r="J83" s="287"/>
      <c r="K83" s="286"/>
      <c r="L83" s="288"/>
      <c r="M83" s="286"/>
      <c r="N83" s="286"/>
      <c r="O83" s="180"/>
      <c r="P83" s="286"/>
      <c r="Q83" s="286"/>
      <c r="R83" s="180"/>
    </row>
    <row r="84" spans="1:17" ht="14.25" thickBot="1">
      <c r="A84" s="437" t="s">
        <v>652</v>
      </c>
      <c r="C84" s="80" t="s">
        <v>110</v>
      </c>
      <c r="D84" s="81" t="s">
        <v>137</v>
      </c>
      <c r="E84" s="82"/>
      <c r="F84" s="83" t="s">
        <v>134</v>
      </c>
      <c r="G84" s="84">
        <f>SUM(B95,E95,H95,K95,N95,Q95)</f>
        <v>1630</v>
      </c>
      <c r="H84" s="85" t="s">
        <v>4</v>
      </c>
      <c r="I84" s="155"/>
      <c r="J84" s="86">
        <f>SUM(C95,F95,I95,L95,O95,R95)</f>
        <v>0</v>
      </c>
      <c r="K84" s="87"/>
      <c r="L84" s="180"/>
      <c r="M84" s="289"/>
      <c r="N84" s="180"/>
      <c r="O84" s="180"/>
      <c r="P84" s="290"/>
      <c r="Q84" s="180"/>
    </row>
    <row r="85" ht="4.5" customHeight="1" thickBot="1">
      <c r="Q85" s="180"/>
    </row>
    <row r="86" spans="1:18" ht="13.5">
      <c r="A86" s="92" t="s">
        <v>6</v>
      </c>
      <c r="B86" s="93"/>
      <c r="C86" s="94"/>
      <c r="D86" s="92" t="s">
        <v>7</v>
      </c>
      <c r="E86" s="93"/>
      <c r="F86" s="93"/>
      <c r="G86" s="95" t="s">
        <v>8</v>
      </c>
      <c r="H86" s="93"/>
      <c r="I86" s="96"/>
      <c r="J86" s="97" t="s">
        <v>128</v>
      </c>
      <c r="K86" s="93"/>
      <c r="L86" s="94"/>
      <c r="M86" s="95" t="s">
        <v>9</v>
      </c>
      <c r="N86" s="93"/>
      <c r="O86" s="93"/>
      <c r="P86" s="498"/>
      <c r="Q86" s="499"/>
      <c r="R86" s="500"/>
    </row>
    <row r="87" spans="1:18" ht="13.5">
      <c r="A87" s="184" t="s">
        <v>10</v>
      </c>
      <c r="B87" s="98" t="s">
        <v>317</v>
      </c>
      <c r="C87" s="151" t="s">
        <v>318</v>
      </c>
      <c r="D87" s="185" t="s">
        <v>10</v>
      </c>
      <c r="E87" s="98" t="s">
        <v>317</v>
      </c>
      <c r="F87" s="151" t="s">
        <v>318</v>
      </c>
      <c r="G87" s="185" t="s">
        <v>10</v>
      </c>
      <c r="H87" s="98" t="s">
        <v>317</v>
      </c>
      <c r="I87" s="151" t="s">
        <v>318</v>
      </c>
      <c r="J87" s="184" t="s">
        <v>10</v>
      </c>
      <c r="K87" s="98" t="s">
        <v>317</v>
      </c>
      <c r="L87" s="151" t="s">
        <v>318</v>
      </c>
      <c r="M87" s="184" t="s">
        <v>10</v>
      </c>
      <c r="N87" s="98" t="s">
        <v>317</v>
      </c>
      <c r="O87" s="151" t="s">
        <v>318</v>
      </c>
      <c r="P87" s="184"/>
      <c r="Q87" s="98"/>
      <c r="R87" s="151"/>
    </row>
    <row r="88" spans="1:18" ht="13.5">
      <c r="A88" s="291" t="s">
        <v>517</v>
      </c>
      <c r="B88" s="162">
        <v>460</v>
      </c>
      <c r="C88" s="64"/>
      <c r="D88" s="291" t="s">
        <v>265</v>
      </c>
      <c r="E88" s="280">
        <v>100</v>
      </c>
      <c r="F88" s="281"/>
      <c r="G88" s="292"/>
      <c r="H88" s="280"/>
      <c r="I88" s="64"/>
      <c r="J88" s="291" t="s">
        <v>281</v>
      </c>
      <c r="K88" s="162">
        <v>110</v>
      </c>
      <c r="L88" s="64"/>
      <c r="M88" s="292"/>
      <c r="N88" s="171"/>
      <c r="O88" s="64"/>
      <c r="P88" s="292"/>
      <c r="Q88" s="280"/>
      <c r="R88" s="293"/>
    </row>
    <row r="89" spans="1:18" ht="13.5">
      <c r="A89" s="133" t="s">
        <v>614</v>
      </c>
      <c r="B89" s="162">
        <v>190</v>
      </c>
      <c r="C89" s="64"/>
      <c r="D89" s="110"/>
      <c r="E89" s="163"/>
      <c r="F89" s="64">
        <v>0</v>
      </c>
      <c r="G89" s="110"/>
      <c r="H89" s="163"/>
      <c r="I89" s="64"/>
      <c r="J89" s="110"/>
      <c r="K89" s="163"/>
      <c r="L89" s="64"/>
      <c r="M89" s="110"/>
      <c r="N89" s="171"/>
      <c r="O89" s="64"/>
      <c r="P89" s="110"/>
      <c r="Q89" s="163"/>
      <c r="R89" s="101"/>
    </row>
    <row r="90" spans="1:18" ht="13.5">
      <c r="A90" s="133" t="s">
        <v>518</v>
      </c>
      <c r="B90" s="162"/>
      <c r="C90" s="64"/>
      <c r="D90" s="110"/>
      <c r="E90" s="163"/>
      <c r="F90" s="64"/>
      <c r="G90" s="110"/>
      <c r="H90" s="163"/>
      <c r="I90" s="64"/>
      <c r="J90" s="110"/>
      <c r="K90" s="163"/>
      <c r="L90" s="64"/>
      <c r="M90" s="110"/>
      <c r="N90" s="171"/>
      <c r="O90" s="64"/>
      <c r="P90" s="110"/>
      <c r="Q90" s="163"/>
      <c r="R90" s="101"/>
    </row>
    <row r="91" spans="1:18" ht="13.5">
      <c r="A91" s="133" t="s">
        <v>519</v>
      </c>
      <c r="B91" s="162">
        <v>130</v>
      </c>
      <c r="C91" s="64"/>
      <c r="D91" s="110"/>
      <c r="E91" s="163"/>
      <c r="F91" s="64"/>
      <c r="G91" s="110"/>
      <c r="H91" s="163"/>
      <c r="I91" s="64"/>
      <c r="J91" s="110"/>
      <c r="K91" s="163"/>
      <c r="L91" s="64"/>
      <c r="M91" s="112"/>
      <c r="N91" s="171"/>
      <c r="O91" s="64"/>
      <c r="P91" s="112"/>
      <c r="Q91" s="164"/>
      <c r="R91" s="101"/>
    </row>
    <row r="92" spans="1:18" ht="13.5">
      <c r="A92" s="133" t="s">
        <v>520</v>
      </c>
      <c r="B92" s="162">
        <v>470</v>
      </c>
      <c r="C92" s="64"/>
      <c r="D92" s="110"/>
      <c r="E92" s="163"/>
      <c r="F92" s="64"/>
      <c r="G92" s="110"/>
      <c r="H92" s="163"/>
      <c r="I92" s="64"/>
      <c r="J92" s="110"/>
      <c r="K92" s="163"/>
      <c r="L92" s="64"/>
      <c r="M92" s="112"/>
      <c r="N92" s="171"/>
      <c r="O92" s="64"/>
      <c r="P92" s="112"/>
      <c r="Q92" s="164"/>
      <c r="R92" s="101"/>
    </row>
    <row r="93" spans="1:18" ht="13.5">
      <c r="A93" s="188" t="s">
        <v>521</v>
      </c>
      <c r="B93" s="165">
        <v>170</v>
      </c>
      <c r="C93" s="111"/>
      <c r="D93" s="113"/>
      <c r="E93" s="166"/>
      <c r="F93" s="111"/>
      <c r="G93" s="113"/>
      <c r="H93" s="166"/>
      <c r="I93" s="111"/>
      <c r="J93" s="113"/>
      <c r="K93" s="166"/>
      <c r="L93" s="111"/>
      <c r="M93" s="113"/>
      <c r="N93" s="171"/>
      <c r="O93" s="64"/>
      <c r="P93" s="113"/>
      <c r="Q93" s="166"/>
      <c r="R93" s="103"/>
    </row>
    <row r="94" spans="1:18" ht="13.5">
      <c r="A94" s="134"/>
      <c r="B94" s="167"/>
      <c r="C94" s="135"/>
      <c r="D94" s="136"/>
      <c r="E94" s="168"/>
      <c r="F94" s="135"/>
      <c r="G94" s="136"/>
      <c r="H94" s="168"/>
      <c r="I94" s="135"/>
      <c r="J94" s="136"/>
      <c r="K94" s="168"/>
      <c r="L94" s="135"/>
      <c r="M94" s="136"/>
      <c r="N94" s="171"/>
      <c r="O94" s="64"/>
      <c r="P94" s="136"/>
      <c r="Q94" s="168"/>
      <c r="R94" s="137"/>
    </row>
    <row r="95" spans="1:18" ht="14.25" thickBot="1">
      <c r="A95" s="150" t="s">
        <v>25</v>
      </c>
      <c r="B95" s="169">
        <f>SUM(B88:B94)</f>
        <v>1420</v>
      </c>
      <c r="C95" s="108">
        <f>SUM(C88:C94)</f>
        <v>0</v>
      </c>
      <c r="D95" s="150" t="s">
        <v>25</v>
      </c>
      <c r="E95" s="170">
        <f>SUM(E88:E93)</f>
        <v>100</v>
      </c>
      <c r="F95" s="108">
        <f>SUM(F88:F93)</f>
        <v>0</v>
      </c>
      <c r="G95" s="150" t="s">
        <v>25</v>
      </c>
      <c r="H95" s="170">
        <f>SUM(H88:H93)</f>
        <v>0</v>
      </c>
      <c r="I95" s="108">
        <f>SUM(I88:I93)</f>
        <v>0</v>
      </c>
      <c r="J95" s="150" t="s">
        <v>25</v>
      </c>
      <c r="K95" s="170">
        <f>SUM(K88:K93)</f>
        <v>110</v>
      </c>
      <c r="L95" s="108">
        <f>SUM(L88:L93)</f>
        <v>0</v>
      </c>
      <c r="M95" s="150" t="s">
        <v>25</v>
      </c>
      <c r="N95" s="170">
        <f>SUM(N88:N93)</f>
        <v>0</v>
      </c>
      <c r="O95" s="107">
        <f>SUM(O88:O93)</f>
        <v>0</v>
      </c>
      <c r="P95" s="150"/>
      <c r="Q95" s="170"/>
      <c r="R95" s="107"/>
    </row>
    <row r="96" ht="13.5"/>
    <row r="97" ht="13.5"/>
    <row r="98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</sheetData>
  <sheetProtection/>
  <mergeCells count="10">
    <mergeCell ref="B21:C21"/>
    <mergeCell ref="A23:C23"/>
    <mergeCell ref="A24:C24"/>
    <mergeCell ref="F2:H2"/>
    <mergeCell ref="P72:R72"/>
    <mergeCell ref="P86:R86"/>
    <mergeCell ref="P6:R6"/>
    <mergeCell ref="A61:C61"/>
    <mergeCell ref="G61:I61"/>
    <mergeCell ref="P61:R61"/>
  </mergeCells>
  <conditionalFormatting sqref="C74:C82 F74:F82 I74:I82 O74:O82 R74:R82 C88:C95 F88:F95 I88:I95 L88:L95 R88:R95 L74:L82 Q22:R24 B46:C46 C56:C57 C64:C68 O64:O68 F64:F68 L64:L68 R64:R68 I65:I68 C9:C20 L9:L15 E88 E20:E21 Q22:Q25 H35 E28 E31:E32 E35 B31 B43:B45 E43:E45 H43:H45 H64:I64 H74 B9:B17 B20:B21 H20 Q28 Q31 H28 H31 B28:B29 B35:B39 B49:B51 H49 Q43:Q45 E64:E66 B64:B66 B74:B81 E74:E78 K74:K77 Q74:Q79 K88 B88:B94 E9:E15 Q9:Q20 R9:R21 N13 O13:O39 H9:H14 B53:B54 F9:F32 F56:F57 O56:O57 R56:R57 L56:L57 I56:I57 I18:I36 C22 C25:C39 C47:C54 I52:I54 I38:I39 L42:L54 O42:O54 R42:R54 F34:F39 I9:I15 L17:L39 N9:O10 R25:R39 K64:K66 F41:F54 I41:I50 C41:C45">
    <cfRule type="cellIs" priority="50" dxfId="167" operator="greaterThan" stopIfTrue="1">
      <formula>A9</formula>
    </cfRule>
  </conditionalFormatting>
  <conditionalFormatting sqref="O11">
    <cfRule type="cellIs" priority="23" dxfId="167" operator="greaterThan" stopIfTrue="1">
      <formula>N11</formula>
    </cfRule>
  </conditionalFormatting>
  <conditionalFormatting sqref="O12">
    <cfRule type="cellIs" priority="22" dxfId="167" operator="greaterThan" stopIfTrue="1">
      <formula>N12</formula>
    </cfRule>
  </conditionalFormatting>
  <conditionalFormatting sqref="K15">
    <cfRule type="cellIs" priority="21" dxfId="167" operator="greaterThan" stopIfTrue="1">
      <formula>J15</formula>
    </cfRule>
  </conditionalFormatting>
  <conditionalFormatting sqref="H15">
    <cfRule type="cellIs" priority="20" dxfId="167" operator="greaterThan" stopIfTrue="1">
      <formula>G15</formula>
    </cfRule>
  </conditionalFormatting>
  <conditionalFormatting sqref="B52">
    <cfRule type="cellIs" priority="19" dxfId="167" operator="greaterThan" stopIfTrue="1">
      <formula>A52</formula>
    </cfRule>
  </conditionalFormatting>
  <conditionalFormatting sqref="I51 L55 R55 O55 F55">
    <cfRule type="cellIs" priority="18" dxfId="167" operator="greaterThan" stopIfTrue="1">
      <formula>E51</formula>
    </cfRule>
  </conditionalFormatting>
  <conditionalFormatting sqref="O88:O90">
    <cfRule type="cellIs" priority="17" dxfId="167" operator="greaterThan" stopIfTrue="1">
      <formula>N88</formula>
    </cfRule>
  </conditionalFormatting>
  <conditionalFormatting sqref="O91">
    <cfRule type="cellIs" priority="16" dxfId="167" operator="greaterThan" stopIfTrue="1">
      <formula>N91</formula>
    </cfRule>
  </conditionalFormatting>
  <conditionalFormatting sqref="O92">
    <cfRule type="cellIs" priority="15" dxfId="167" operator="greaterThan" stopIfTrue="1">
      <formula>N92</formula>
    </cfRule>
  </conditionalFormatting>
  <conditionalFormatting sqref="O93">
    <cfRule type="cellIs" priority="14" dxfId="167" operator="greaterThan" stopIfTrue="1">
      <formula>N93</formula>
    </cfRule>
  </conditionalFormatting>
  <conditionalFormatting sqref="O94">
    <cfRule type="cellIs" priority="13" dxfId="167" operator="greaterThan" stopIfTrue="1">
      <formula>N94</formula>
    </cfRule>
  </conditionalFormatting>
  <conditionalFormatting sqref="O95">
    <cfRule type="cellIs" priority="12" dxfId="167" operator="greaterThan" stopIfTrue="1">
      <formula>N95</formula>
    </cfRule>
  </conditionalFormatting>
  <conditionalFormatting sqref="R41">
    <cfRule type="cellIs" priority="11" dxfId="167" operator="greaterThan" stopIfTrue="1">
      <formula>Q41</formula>
    </cfRule>
  </conditionalFormatting>
  <conditionalFormatting sqref="O41">
    <cfRule type="cellIs" priority="10" dxfId="167" operator="greaterThan" stopIfTrue="1">
      <formula>N41</formula>
    </cfRule>
  </conditionalFormatting>
  <conditionalFormatting sqref="L41">
    <cfRule type="cellIs" priority="9" dxfId="167" operator="greaterThan" stopIfTrue="1">
      <formula>K41</formula>
    </cfRule>
  </conditionalFormatting>
  <conditionalFormatting sqref="I17">
    <cfRule type="cellIs" priority="55" dxfId="167" operator="greaterThan" stopIfTrue="1">
      <formula>H16</formula>
    </cfRule>
  </conditionalFormatting>
  <conditionalFormatting sqref="H16 J16:K16 M16:N16">
    <cfRule type="cellIs" priority="56" dxfId="167" operator="greaterThan" stopIfTrue="1">
      <formula>G17</formula>
    </cfRule>
  </conditionalFormatting>
  <conditionalFormatting sqref="N11">
    <cfRule type="cellIs" priority="8" dxfId="167" operator="greaterThan" stopIfTrue="1">
      <formula>M11</formula>
    </cfRule>
  </conditionalFormatting>
  <conditionalFormatting sqref="N12">
    <cfRule type="cellIs" priority="7" dxfId="167" operator="greaterThan" stopIfTrue="1">
      <formula>M12</formula>
    </cfRule>
  </conditionalFormatting>
  <conditionalFormatting sqref="N43">
    <cfRule type="cellIs" priority="6" dxfId="167" operator="greaterThan" stopIfTrue="1">
      <formula>M43</formula>
    </cfRule>
  </conditionalFormatting>
  <conditionalFormatting sqref="H17">
    <cfRule type="cellIs" priority="5" dxfId="167" operator="greaterThan" stopIfTrue="1">
      <formula>G18</formula>
    </cfRule>
  </conditionalFormatting>
  <conditionalFormatting sqref="I16">
    <cfRule type="cellIs" priority="4" dxfId="167" operator="greaterThan" stopIfTrue="1">
      <formula>H16</formula>
    </cfRule>
  </conditionalFormatting>
  <conditionalFormatting sqref="L16">
    <cfRule type="cellIs" priority="3" dxfId="167" operator="greaterThan" stopIfTrue="1">
      <formula>K16</formula>
    </cfRule>
  </conditionalFormatting>
  <conditionalFormatting sqref="O40 B40:C40 I40 F40 L40 R40">
    <cfRule type="cellIs" priority="2" dxfId="167" operator="greaterThan" stopIfTrue="1">
      <formula>A40</formula>
    </cfRule>
  </conditionalFormatting>
  <conditionalFormatting sqref="I37">
    <cfRule type="cellIs" priority="1" dxfId="167" operator="greaterThan" stopIfTrue="1">
      <formula>H37</formula>
    </cfRule>
  </conditionalFormatting>
  <printOptions horizontalCentered="1"/>
  <pageMargins left="0.3937007874015748" right="0" top="0.5118110236220472" bottom="0" header="0.2755905511811024" footer="0"/>
  <pageSetup fitToHeight="1" fitToWidth="1" horizontalDpi="600" verticalDpi="600" orientation="portrait" paperSize="12" scale="83" r:id="rId4"/>
  <headerFooter alignWithMargins="0">
    <oddHeader xml:space="preserve">&amp;L&amp;14折込広告企画書　山口県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zoomScale="90" zoomScaleNormal="90" zoomScalePageLayoutView="0" workbookViewId="0" topLeftCell="A1">
      <pane ySplit="2" topLeftCell="A3" activePane="bottomLeft" state="frozen"/>
      <selection pane="topLeft" activeCell="U39" sqref="U39"/>
      <selection pane="bottomLeft" activeCell="O37" sqref="O37:O38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8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8"/>
      <c r="I1" s="138" t="s">
        <v>2</v>
      </c>
      <c r="J1" s="70" t="s">
        <v>201</v>
      </c>
      <c r="K1" s="153"/>
      <c r="L1" s="71"/>
      <c r="M1" s="68" t="s">
        <v>202</v>
      </c>
      <c r="N1" s="72"/>
      <c r="O1" s="73"/>
      <c r="R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484" t="str">
        <f>'下関市・長門市'!F2</f>
        <v>令和　 　年 　　 月　  　日</v>
      </c>
      <c r="G2" s="501"/>
      <c r="H2" s="502"/>
      <c r="I2" s="139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5"/>
      <c r="P2" s="426"/>
    </row>
    <row r="3" spans="14:16" ht="14.25" thickBot="1">
      <c r="N3" s="79"/>
      <c r="O3" s="79"/>
      <c r="P3" s="79" t="s">
        <v>203</v>
      </c>
    </row>
    <row r="4" spans="1:16" ht="14.25" customHeight="1" thickBot="1">
      <c r="A4" s="437" t="s">
        <v>652</v>
      </c>
      <c r="C4" s="80" t="s">
        <v>235</v>
      </c>
      <c r="D4" s="81" t="s">
        <v>238</v>
      </c>
      <c r="E4" s="82"/>
      <c r="F4" s="83" t="s">
        <v>134</v>
      </c>
      <c r="G4" s="84">
        <f>SUM(B40,E40,H40,K40,N40,Q40)</f>
        <v>42840</v>
      </c>
      <c r="H4" s="85" t="s">
        <v>4</v>
      </c>
      <c r="I4" s="155"/>
      <c r="J4" s="86">
        <f>SUM(C40,F40,I40,L40,O40,R40)</f>
        <v>0</v>
      </c>
      <c r="K4" s="87"/>
      <c r="L4" s="88" t="s">
        <v>5</v>
      </c>
      <c r="M4" s="89">
        <f>SUM(J4,J42,J54,J66)</f>
        <v>0</v>
      </c>
      <c r="O4" s="90"/>
      <c r="P4" s="90" t="s">
        <v>204</v>
      </c>
    </row>
    <row r="5" ht="4.5" customHeight="1" thickBot="1"/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128</v>
      </c>
      <c r="K6" s="93"/>
      <c r="L6" s="94"/>
      <c r="M6" s="95" t="s">
        <v>9</v>
      </c>
      <c r="N6" s="93"/>
      <c r="O6" s="93"/>
      <c r="P6" s="490"/>
      <c r="Q6" s="491"/>
      <c r="R6" s="492"/>
    </row>
    <row r="7" spans="1:18" ht="14.25" customHeight="1">
      <c r="A7" s="184" t="s">
        <v>10</v>
      </c>
      <c r="B7" s="98" t="s">
        <v>317</v>
      </c>
      <c r="C7" s="151" t="s">
        <v>318</v>
      </c>
      <c r="D7" s="185" t="s">
        <v>10</v>
      </c>
      <c r="E7" s="98" t="s">
        <v>317</v>
      </c>
      <c r="F7" s="151" t="s">
        <v>318</v>
      </c>
      <c r="G7" s="185" t="s">
        <v>10</v>
      </c>
      <c r="H7" s="98" t="s">
        <v>317</v>
      </c>
      <c r="I7" s="151" t="s">
        <v>318</v>
      </c>
      <c r="J7" s="184" t="s">
        <v>10</v>
      </c>
      <c r="K7" s="98" t="s">
        <v>317</v>
      </c>
      <c r="L7" s="151" t="s">
        <v>318</v>
      </c>
      <c r="M7" s="184" t="s">
        <v>10</v>
      </c>
      <c r="N7" s="98" t="s">
        <v>317</v>
      </c>
      <c r="O7" s="151" t="s">
        <v>318</v>
      </c>
      <c r="P7" s="184"/>
      <c r="Q7" s="98"/>
      <c r="R7" s="151"/>
    </row>
    <row r="8" spans="1:18" ht="14.25" customHeight="1">
      <c r="A8" s="119" t="s">
        <v>234</v>
      </c>
      <c r="B8" s="109"/>
      <c r="C8" s="99"/>
      <c r="D8" s="119" t="s">
        <v>234</v>
      </c>
      <c r="E8" s="109"/>
      <c r="F8" s="156"/>
      <c r="G8" s="119" t="s">
        <v>234</v>
      </c>
      <c r="H8" s="109"/>
      <c r="I8" s="156"/>
      <c r="J8" s="100"/>
      <c r="K8" s="109"/>
      <c r="L8" s="156"/>
      <c r="M8" s="119" t="s">
        <v>234</v>
      </c>
      <c r="N8" s="109"/>
      <c r="O8" s="156"/>
      <c r="P8" s="119"/>
      <c r="Q8" s="109"/>
      <c r="R8" s="159"/>
    </row>
    <row r="9" spans="1:18" ht="14.25" customHeight="1">
      <c r="A9" s="375" t="s">
        <v>370</v>
      </c>
      <c r="B9" s="162">
        <v>1490</v>
      </c>
      <c r="C9" s="64"/>
      <c r="D9" s="113" t="s">
        <v>522</v>
      </c>
      <c r="E9" s="162">
        <v>6380</v>
      </c>
      <c r="F9" s="64"/>
      <c r="G9" s="113" t="s">
        <v>523</v>
      </c>
      <c r="H9" s="162">
        <v>1740</v>
      </c>
      <c r="I9" s="64"/>
      <c r="J9" s="104"/>
      <c r="K9" s="165"/>
      <c r="L9" s="64"/>
      <c r="M9" s="112" t="s">
        <v>60</v>
      </c>
      <c r="N9" s="162" t="s">
        <v>328</v>
      </c>
      <c r="O9" s="64"/>
      <c r="P9" s="375"/>
      <c r="Q9" s="162"/>
      <c r="R9" s="190"/>
    </row>
    <row r="10" spans="1:18" ht="14.25" customHeight="1">
      <c r="A10" s="382" t="s">
        <v>369</v>
      </c>
      <c r="B10" s="162"/>
      <c r="C10" s="64"/>
      <c r="D10" s="369" t="s">
        <v>524</v>
      </c>
      <c r="E10" s="162">
        <v>3430</v>
      </c>
      <c r="F10" s="64"/>
      <c r="G10" s="112" t="s">
        <v>214</v>
      </c>
      <c r="H10" s="162">
        <v>2460</v>
      </c>
      <c r="I10" s="64"/>
      <c r="J10" s="145"/>
      <c r="K10" s="189"/>
      <c r="L10" s="64"/>
      <c r="M10" s="112" t="s">
        <v>63</v>
      </c>
      <c r="N10" s="162" t="s">
        <v>328</v>
      </c>
      <c r="O10" s="64"/>
      <c r="P10" s="375"/>
      <c r="Q10" s="162"/>
      <c r="R10" s="65"/>
    </row>
    <row r="11" spans="1:18" ht="14.25" customHeight="1">
      <c r="A11" s="375" t="s">
        <v>61</v>
      </c>
      <c r="B11" s="162"/>
      <c r="C11" s="64"/>
      <c r="D11" s="442" t="s">
        <v>604</v>
      </c>
      <c r="E11" s="162">
        <v>4550</v>
      </c>
      <c r="F11" s="64"/>
      <c r="G11" s="112" t="s">
        <v>213</v>
      </c>
      <c r="H11" s="162">
        <v>240</v>
      </c>
      <c r="I11" s="64"/>
      <c r="J11" s="145"/>
      <c r="K11" s="189"/>
      <c r="L11" s="64"/>
      <c r="M11" s="112" t="s">
        <v>199</v>
      </c>
      <c r="N11" s="162" t="s">
        <v>328</v>
      </c>
      <c r="O11" s="64"/>
      <c r="P11" s="376"/>
      <c r="Q11" s="162"/>
      <c r="R11" s="65"/>
    </row>
    <row r="12" spans="1:18" ht="14.25" customHeight="1">
      <c r="A12" s="375" t="s">
        <v>62</v>
      </c>
      <c r="B12" s="162"/>
      <c r="C12" s="64"/>
      <c r="D12" s="112" t="s">
        <v>525</v>
      </c>
      <c r="E12" s="189"/>
      <c r="F12" s="64"/>
      <c r="G12" s="112" t="s">
        <v>63</v>
      </c>
      <c r="H12" s="162">
        <v>1520</v>
      </c>
      <c r="I12" s="64"/>
      <c r="J12" s="145"/>
      <c r="K12" s="189"/>
      <c r="L12" s="64"/>
      <c r="M12" s="112" t="s">
        <v>526</v>
      </c>
      <c r="N12" s="183">
        <v>0</v>
      </c>
      <c r="O12" s="149"/>
      <c r="P12" s="369"/>
      <c r="Q12" s="162"/>
      <c r="R12" s="65"/>
    </row>
    <row r="13" spans="1:18" ht="14.25" customHeight="1">
      <c r="A13" s="375" t="s">
        <v>371</v>
      </c>
      <c r="B13" s="162">
        <v>2440</v>
      </c>
      <c r="C13" s="64"/>
      <c r="D13" s="112"/>
      <c r="E13" s="189"/>
      <c r="F13" s="64"/>
      <c r="G13" s="112" t="s">
        <v>64</v>
      </c>
      <c r="H13" s="162">
        <v>1890</v>
      </c>
      <c r="I13" s="64"/>
      <c r="J13" s="145"/>
      <c r="K13" s="189"/>
      <c r="L13" s="64"/>
      <c r="M13" s="514" t="s">
        <v>574</v>
      </c>
      <c r="N13" s="515"/>
      <c r="O13" s="516"/>
      <c r="P13" s="369"/>
      <c r="Q13" s="162"/>
      <c r="R13" s="65"/>
    </row>
    <row r="14" spans="1:18" ht="14.25" customHeight="1">
      <c r="A14" s="375" t="s">
        <v>571</v>
      </c>
      <c r="B14" s="162" t="s">
        <v>603</v>
      </c>
      <c r="C14" s="64"/>
      <c r="D14" s="112"/>
      <c r="E14" s="189"/>
      <c r="F14" s="64"/>
      <c r="G14" s="112"/>
      <c r="H14" s="162"/>
      <c r="I14" s="64"/>
      <c r="J14" s="145"/>
      <c r="K14" s="189"/>
      <c r="L14" s="64"/>
      <c r="M14" s="112"/>
      <c r="N14" s="189"/>
      <c r="O14" s="64"/>
      <c r="P14" s="369"/>
      <c r="Q14" s="162"/>
      <c r="R14" s="65"/>
    </row>
    <row r="15" spans="1:18" ht="14.25" customHeight="1">
      <c r="A15" s="375"/>
      <c r="B15" s="162"/>
      <c r="C15" s="64"/>
      <c r="D15" s="112"/>
      <c r="E15" s="189"/>
      <c r="F15" s="64"/>
      <c r="G15" s="112" t="s">
        <v>320</v>
      </c>
      <c r="H15" s="162">
        <v>690</v>
      </c>
      <c r="I15" s="64"/>
      <c r="J15" s="145"/>
      <c r="K15" s="189"/>
      <c r="L15" s="64"/>
      <c r="M15" s="112"/>
      <c r="N15" s="189"/>
      <c r="O15" s="64"/>
      <c r="P15" s="375"/>
      <c r="Q15" s="162"/>
      <c r="R15" s="65"/>
    </row>
    <row r="16" spans="1:18" ht="14.25" customHeight="1">
      <c r="A16" s="375" t="s">
        <v>527</v>
      </c>
      <c r="B16" s="162">
        <v>1610</v>
      </c>
      <c r="C16" s="64"/>
      <c r="D16" s="112"/>
      <c r="E16" s="189"/>
      <c r="F16" s="64"/>
      <c r="G16" s="112" t="s">
        <v>147</v>
      </c>
      <c r="H16" s="162" t="s">
        <v>573</v>
      </c>
      <c r="I16" s="64"/>
      <c r="J16" s="145"/>
      <c r="K16" s="189"/>
      <c r="L16" s="64"/>
      <c r="M16" s="431"/>
      <c r="N16" s="189"/>
      <c r="O16" s="64"/>
      <c r="P16" s="375"/>
      <c r="Q16" s="162"/>
      <c r="R16" s="65"/>
    </row>
    <row r="17" spans="1:18" ht="14.25" customHeight="1">
      <c r="A17" s="442" t="s">
        <v>625</v>
      </c>
      <c r="B17" s="162">
        <v>530</v>
      </c>
      <c r="C17" s="64"/>
      <c r="D17" s="145"/>
      <c r="E17" s="189"/>
      <c r="F17" s="64"/>
      <c r="G17" s="112" t="s">
        <v>152</v>
      </c>
      <c r="H17" s="162" t="s">
        <v>573</v>
      </c>
      <c r="I17" s="64"/>
      <c r="J17" s="145"/>
      <c r="K17" s="189"/>
      <c r="L17" s="64"/>
      <c r="M17" s="431"/>
      <c r="N17" s="189"/>
      <c r="O17" s="64"/>
      <c r="P17" s="375"/>
      <c r="Q17" s="162"/>
      <c r="R17" s="65"/>
    </row>
    <row r="18" spans="1:18" ht="14.25" customHeight="1">
      <c r="A18" s="310" t="s">
        <v>528</v>
      </c>
      <c r="B18" s="162">
        <v>170</v>
      </c>
      <c r="C18" s="64"/>
      <c r="D18" s="145"/>
      <c r="E18" s="189"/>
      <c r="F18" s="64"/>
      <c r="G18" s="145" t="s">
        <v>65</v>
      </c>
      <c r="H18" s="162" t="s">
        <v>328</v>
      </c>
      <c r="I18" s="64"/>
      <c r="J18" s="145"/>
      <c r="K18" s="189"/>
      <c r="L18" s="64"/>
      <c r="M18" s="375"/>
      <c r="N18" s="162"/>
      <c r="O18" s="64"/>
      <c r="P18" s="310"/>
      <c r="Q18" s="189"/>
      <c r="R18" s="65"/>
    </row>
    <row r="19" spans="1:18" ht="14.25" customHeight="1">
      <c r="A19" s="377" t="s">
        <v>529</v>
      </c>
      <c r="B19" s="247">
        <v>70</v>
      </c>
      <c r="C19" s="64"/>
      <c r="D19" s="196"/>
      <c r="E19" s="189"/>
      <c r="F19" s="64"/>
      <c r="G19" s="112"/>
      <c r="H19" s="189"/>
      <c r="I19" s="64"/>
      <c r="J19" s="145"/>
      <c r="K19" s="189"/>
      <c r="L19" s="64"/>
      <c r="M19" s="375"/>
      <c r="N19" s="162"/>
      <c r="O19" s="64"/>
      <c r="P19" s="310"/>
      <c r="Q19" s="189"/>
      <c r="R19" s="101"/>
    </row>
    <row r="20" spans="1:18" ht="14.25" customHeight="1">
      <c r="A20" s="382"/>
      <c r="B20" s="189"/>
      <c r="C20" s="64"/>
      <c r="D20" s="304"/>
      <c r="E20" s="189"/>
      <c r="F20" s="64"/>
      <c r="G20" s="145"/>
      <c r="H20" s="189"/>
      <c r="I20" s="64"/>
      <c r="J20" s="145"/>
      <c r="K20" s="189"/>
      <c r="L20" s="64"/>
      <c r="M20" s="145"/>
      <c r="N20" s="189"/>
      <c r="O20" s="64"/>
      <c r="P20" s="375"/>
      <c r="Q20" s="189"/>
      <c r="R20" s="101"/>
    </row>
    <row r="21" spans="1:18" ht="14.25" customHeight="1">
      <c r="A21" s="208"/>
      <c r="B21" s="165"/>
      <c r="C21" s="111"/>
      <c r="D21" s="208"/>
      <c r="E21" s="247"/>
      <c r="F21" s="111"/>
      <c r="G21" s="208"/>
      <c r="H21" s="247"/>
      <c r="I21" s="111"/>
      <c r="J21" s="208"/>
      <c r="K21" s="247"/>
      <c r="L21" s="111"/>
      <c r="M21" s="208"/>
      <c r="N21" s="247"/>
      <c r="O21" s="111"/>
      <c r="P21" s="377"/>
      <c r="Q21" s="247"/>
      <c r="R21" s="103"/>
    </row>
    <row r="22" spans="1:18" ht="14.25" customHeight="1">
      <c r="A22" s="200" t="s">
        <v>224</v>
      </c>
      <c r="B22" s="251">
        <f>SUM(B9:B21)</f>
        <v>6310</v>
      </c>
      <c r="C22" s="199">
        <f>SUM(C9:C21)</f>
        <v>0</v>
      </c>
      <c r="D22" s="200" t="s">
        <v>224</v>
      </c>
      <c r="E22" s="206">
        <f>SUM(E9:E21)</f>
        <v>14360</v>
      </c>
      <c r="F22" s="199">
        <f>SUM(F9:F21)</f>
        <v>0</v>
      </c>
      <c r="G22" s="200" t="s">
        <v>224</v>
      </c>
      <c r="H22" s="206">
        <f>SUM(H9:H21)</f>
        <v>8540</v>
      </c>
      <c r="I22" s="199">
        <f>SUM(I9:I21)</f>
        <v>0</v>
      </c>
      <c r="J22" s="200" t="s">
        <v>224</v>
      </c>
      <c r="K22" s="206">
        <f>SUM(K9:K21)</f>
        <v>0</v>
      </c>
      <c r="L22" s="199">
        <f>SUM(L9:L21)</f>
        <v>0</v>
      </c>
      <c r="M22" s="200" t="s">
        <v>224</v>
      </c>
      <c r="N22" s="206">
        <f>SUM(N9:N21)</f>
        <v>0</v>
      </c>
      <c r="O22" s="199">
        <f>SUM(O9:O21)</f>
        <v>0</v>
      </c>
      <c r="P22" s="200"/>
      <c r="Q22" s="206"/>
      <c r="R22" s="214"/>
    </row>
    <row r="23" spans="1:18" ht="14.25" customHeight="1">
      <c r="A23" s="115" t="s">
        <v>236</v>
      </c>
      <c r="B23" s="163"/>
      <c r="C23" s="64"/>
      <c r="D23" s="115" t="s">
        <v>236</v>
      </c>
      <c r="E23" s="162"/>
      <c r="F23" s="64"/>
      <c r="G23" s="115" t="s">
        <v>236</v>
      </c>
      <c r="H23" s="162"/>
      <c r="I23" s="64"/>
      <c r="J23" s="63"/>
      <c r="K23" s="162"/>
      <c r="L23" s="64"/>
      <c r="M23" s="115" t="s">
        <v>236</v>
      </c>
      <c r="N23" s="162"/>
      <c r="O23" s="64"/>
      <c r="P23" s="115"/>
      <c r="Q23" s="162"/>
      <c r="R23" s="101"/>
    </row>
    <row r="24" spans="1:18" ht="14.25" customHeight="1">
      <c r="A24" s="110" t="s">
        <v>372</v>
      </c>
      <c r="B24" s="162">
        <v>720</v>
      </c>
      <c r="C24" s="64"/>
      <c r="D24" s="369" t="s">
        <v>530</v>
      </c>
      <c r="E24" s="189">
        <v>4050</v>
      </c>
      <c r="F24" s="64"/>
      <c r="G24" s="145" t="s">
        <v>69</v>
      </c>
      <c r="H24" s="162">
        <v>2200</v>
      </c>
      <c r="I24" s="64"/>
      <c r="J24" s="63"/>
      <c r="K24" s="162"/>
      <c r="L24" s="64"/>
      <c r="M24" s="113" t="s">
        <v>70</v>
      </c>
      <c r="N24" s="183">
        <v>0</v>
      </c>
      <c r="O24" s="149"/>
      <c r="P24" s="378"/>
      <c r="Q24" s="162"/>
      <c r="R24" s="65"/>
    </row>
    <row r="25" spans="1:18" ht="14.25" customHeight="1">
      <c r="A25" s="421" t="s">
        <v>373</v>
      </c>
      <c r="B25" s="162">
        <v>920</v>
      </c>
      <c r="C25" s="64"/>
      <c r="D25" s="104"/>
      <c r="E25" s="162"/>
      <c r="F25" s="64"/>
      <c r="G25" s="63" t="s">
        <v>71</v>
      </c>
      <c r="H25" s="162">
        <v>1700</v>
      </c>
      <c r="I25" s="64"/>
      <c r="J25" s="145"/>
      <c r="K25" s="189"/>
      <c r="L25" s="64"/>
      <c r="M25" s="145" t="s">
        <v>592</v>
      </c>
      <c r="N25" s="183">
        <v>0</v>
      </c>
      <c r="O25" s="149"/>
      <c r="P25" s="378"/>
      <c r="Q25" s="189"/>
      <c r="R25" s="65"/>
    </row>
    <row r="26" spans="1:18" ht="14.25" customHeight="1">
      <c r="A26" s="112" t="s">
        <v>195</v>
      </c>
      <c r="B26" s="162">
        <v>0</v>
      </c>
      <c r="C26" s="149"/>
      <c r="D26" s="145"/>
      <c r="E26" s="189"/>
      <c r="F26" s="64"/>
      <c r="G26" s="145" t="s">
        <v>138</v>
      </c>
      <c r="H26" s="162" t="s">
        <v>329</v>
      </c>
      <c r="I26" s="64"/>
      <c r="J26" s="145"/>
      <c r="K26" s="189"/>
      <c r="L26" s="64"/>
      <c r="M26" s="145"/>
      <c r="N26" s="189"/>
      <c r="O26" s="64"/>
      <c r="P26" s="377"/>
      <c r="Q26" s="247"/>
      <c r="R26" s="101"/>
    </row>
    <row r="27" spans="1:18" ht="14.25" customHeight="1">
      <c r="A27" s="362"/>
      <c r="B27" s="248"/>
      <c r="C27" s="111"/>
      <c r="D27" s="208"/>
      <c r="E27" s="247"/>
      <c r="F27" s="111"/>
      <c r="G27" s="210"/>
      <c r="H27" s="247"/>
      <c r="I27" s="111"/>
      <c r="J27" s="208"/>
      <c r="K27" s="247"/>
      <c r="L27" s="111"/>
      <c r="M27" s="208"/>
      <c r="N27" s="247"/>
      <c r="O27" s="111"/>
      <c r="P27" s="377"/>
      <c r="Q27" s="247"/>
      <c r="R27" s="103"/>
    </row>
    <row r="28" spans="1:18" ht="14.25" customHeight="1">
      <c r="A28" s="228"/>
      <c r="B28" s="229"/>
      <c r="C28" s="227"/>
      <c r="D28" s="299"/>
      <c r="E28" s="226"/>
      <c r="F28" s="227"/>
      <c r="G28" s="230"/>
      <c r="H28" s="226"/>
      <c r="I28" s="227"/>
      <c r="J28" s="299"/>
      <c r="K28" s="226"/>
      <c r="L28" s="227"/>
      <c r="M28" s="299"/>
      <c r="N28" s="226"/>
      <c r="O28" s="227"/>
      <c r="P28" s="377"/>
      <c r="Q28" s="247"/>
      <c r="R28" s="347"/>
    </row>
    <row r="29" spans="1:18" ht="14.25" customHeight="1">
      <c r="A29" s="200" t="s">
        <v>224</v>
      </c>
      <c r="B29" s="251">
        <f>SUM(B24:B28)</f>
        <v>1640</v>
      </c>
      <c r="C29" s="199">
        <f>SUM(C24:C28)</f>
        <v>0</v>
      </c>
      <c r="D29" s="200" t="s">
        <v>224</v>
      </c>
      <c r="E29" s="206">
        <f>SUM(E24:E28)</f>
        <v>4050</v>
      </c>
      <c r="F29" s="199">
        <f>SUM(F24:F28)</f>
        <v>0</v>
      </c>
      <c r="G29" s="200" t="s">
        <v>224</v>
      </c>
      <c r="H29" s="206">
        <f>SUM(H24:H28)</f>
        <v>3900</v>
      </c>
      <c r="I29" s="199">
        <f>SUM(I24:I28)</f>
        <v>0</v>
      </c>
      <c r="J29" s="200" t="s">
        <v>224</v>
      </c>
      <c r="K29" s="206">
        <f>SUM(K24:K28)</f>
        <v>0</v>
      </c>
      <c r="L29" s="199">
        <f>SUM(L24:L28)</f>
        <v>0</v>
      </c>
      <c r="M29" s="200" t="s">
        <v>224</v>
      </c>
      <c r="N29" s="206">
        <f>SUM(N24:N28)</f>
        <v>0</v>
      </c>
      <c r="O29" s="199">
        <f>SUM(O24:O28)</f>
        <v>0</v>
      </c>
      <c r="P29" s="200"/>
      <c r="Q29" s="206"/>
      <c r="R29" s="214"/>
    </row>
    <row r="30" spans="1:18" ht="14.25" customHeight="1">
      <c r="A30" s="115" t="s">
        <v>237</v>
      </c>
      <c r="B30" s="163"/>
      <c r="C30" s="64"/>
      <c r="D30" s="115" t="s">
        <v>237</v>
      </c>
      <c r="E30" s="162"/>
      <c r="F30" s="64"/>
      <c r="G30" s="115" t="s">
        <v>237</v>
      </c>
      <c r="H30" s="162"/>
      <c r="I30" s="64"/>
      <c r="J30" s="63"/>
      <c r="K30" s="162"/>
      <c r="L30" s="64"/>
      <c r="M30" s="115" t="s">
        <v>237</v>
      </c>
      <c r="N30" s="162"/>
      <c r="O30" s="64"/>
      <c r="P30" s="115"/>
      <c r="Q30" s="162"/>
      <c r="R30" s="101"/>
    </row>
    <row r="31" spans="1:18" ht="14.25" customHeight="1">
      <c r="A31" s="310" t="s">
        <v>374</v>
      </c>
      <c r="B31" s="162">
        <v>910</v>
      </c>
      <c r="C31" s="64"/>
      <c r="D31" s="145" t="s">
        <v>148</v>
      </c>
      <c r="E31" s="64">
        <v>750</v>
      </c>
      <c r="F31" s="64"/>
      <c r="G31" s="145" t="s">
        <v>148</v>
      </c>
      <c r="H31" s="162">
        <v>1510</v>
      </c>
      <c r="I31" s="64"/>
      <c r="J31" s="145"/>
      <c r="K31" s="189"/>
      <c r="L31" s="64"/>
      <c r="M31" s="145"/>
      <c r="N31" s="189"/>
      <c r="O31" s="64"/>
      <c r="P31" s="330"/>
      <c r="Q31" s="189"/>
      <c r="R31" s="101"/>
    </row>
    <row r="32" spans="1:18" ht="14.25" customHeight="1">
      <c r="A32" s="145" t="s">
        <v>73</v>
      </c>
      <c r="B32" s="162" t="s">
        <v>572</v>
      </c>
      <c r="C32" s="64"/>
      <c r="D32" s="310" t="s">
        <v>376</v>
      </c>
      <c r="E32" s="64">
        <v>220</v>
      </c>
      <c r="F32" s="64"/>
      <c r="G32" s="145" t="s">
        <v>271</v>
      </c>
      <c r="H32" s="162"/>
      <c r="I32" s="64"/>
      <c r="J32" s="145"/>
      <c r="K32" s="189"/>
      <c r="L32" s="64"/>
      <c r="M32" s="145"/>
      <c r="N32" s="189"/>
      <c r="O32" s="64"/>
      <c r="P32" s="330"/>
      <c r="Q32" s="189"/>
      <c r="R32" s="101"/>
    </row>
    <row r="33" spans="1:18" ht="14.25" customHeight="1">
      <c r="A33" s="145" t="s">
        <v>75</v>
      </c>
      <c r="B33" s="162" t="s">
        <v>328</v>
      </c>
      <c r="C33" s="64"/>
      <c r="D33" s="118"/>
      <c r="E33" s="189"/>
      <c r="F33" s="64"/>
      <c r="G33" s="118"/>
      <c r="H33" s="189"/>
      <c r="I33" s="64"/>
      <c r="J33" s="145"/>
      <c r="K33" s="189"/>
      <c r="L33" s="64"/>
      <c r="M33" s="145"/>
      <c r="N33" s="189"/>
      <c r="O33" s="64"/>
      <c r="P33" s="330"/>
      <c r="Q33" s="189"/>
      <c r="R33" s="101"/>
    </row>
    <row r="34" spans="1:18" ht="14.25" customHeight="1">
      <c r="A34" s="208" t="s">
        <v>375</v>
      </c>
      <c r="B34" s="165">
        <v>120</v>
      </c>
      <c r="C34" s="111"/>
      <c r="D34" s="210"/>
      <c r="E34" s="247"/>
      <c r="F34" s="111"/>
      <c r="G34" s="210"/>
      <c r="H34" s="247"/>
      <c r="I34" s="111"/>
      <c r="J34" s="208"/>
      <c r="K34" s="247"/>
      <c r="L34" s="111"/>
      <c r="M34" s="208"/>
      <c r="N34" s="247"/>
      <c r="O34" s="111"/>
      <c r="P34" s="342"/>
      <c r="Q34" s="247"/>
      <c r="R34" s="103"/>
    </row>
    <row r="35" spans="1:18" ht="14.25" customHeight="1">
      <c r="A35" s="200" t="s">
        <v>224</v>
      </c>
      <c r="B35" s="251">
        <f>SUM(B31:B34)</f>
        <v>1030</v>
      </c>
      <c r="C35" s="199">
        <f>SUM(C31:C34)</f>
        <v>0</v>
      </c>
      <c r="D35" s="200" t="s">
        <v>224</v>
      </c>
      <c r="E35" s="206">
        <f>SUM(E31:E34)</f>
        <v>970</v>
      </c>
      <c r="F35" s="199">
        <f>SUM(F31:F34)</f>
        <v>0</v>
      </c>
      <c r="G35" s="200" t="s">
        <v>224</v>
      </c>
      <c r="H35" s="206">
        <f>SUM(H31:H34)</f>
        <v>1510</v>
      </c>
      <c r="I35" s="199">
        <f>SUM(I31:I34)</f>
        <v>0</v>
      </c>
      <c r="J35" s="200" t="s">
        <v>224</v>
      </c>
      <c r="K35" s="206">
        <f>SUM(K31:K34)</f>
        <v>0</v>
      </c>
      <c r="L35" s="199">
        <f>SUM(L31:L34)</f>
        <v>0</v>
      </c>
      <c r="M35" s="200" t="s">
        <v>224</v>
      </c>
      <c r="N35" s="206">
        <f>SUM(N31:N34)</f>
        <v>0</v>
      </c>
      <c r="O35" s="199">
        <f>SUM(O31:O34)</f>
        <v>0</v>
      </c>
      <c r="P35" s="200"/>
      <c r="Q35" s="206"/>
      <c r="R35" s="214"/>
    </row>
    <row r="36" spans="1:18" ht="14.25" customHeight="1">
      <c r="A36" s="115"/>
      <c r="B36" s="163"/>
      <c r="C36" s="64"/>
      <c r="D36" s="116"/>
      <c r="E36" s="162"/>
      <c r="F36" s="64"/>
      <c r="G36" s="115" t="s">
        <v>255</v>
      </c>
      <c r="H36" s="162"/>
      <c r="I36" s="64"/>
      <c r="J36" s="63"/>
      <c r="K36" s="162"/>
      <c r="L36" s="64"/>
      <c r="M36" s="63"/>
      <c r="N36" s="162"/>
      <c r="O36" s="64"/>
      <c r="P36" s="325"/>
      <c r="Q36" s="162"/>
      <c r="R36" s="101"/>
    </row>
    <row r="37" spans="1:18" ht="14.25" customHeight="1">
      <c r="A37" s="362"/>
      <c r="B37" s="247"/>
      <c r="C37" s="111"/>
      <c r="D37" s="210" t="s">
        <v>531</v>
      </c>
      <c r="E37" s="247">
        <v>530</v>
      </c>
      <c r="F37" s="111">
        <v>0</v>
      </c>
      <c r="G37" s="210" t="s">
        <v>92</v>
      </c>
      <c r="H37" s="247" t="s">
        <v>328</v>
      </c>
      <c r="I37" s="111"/>
      <c r="J37" s="208"/>
      <c r="K37" s="247"/>
      <c r="L37" s="111"/>
      <c r="M37" s="208"/>
      <c r="N37" s="247"/>
      <c r="O37" s="111"/>
      <c r="P37" s="342"/>
      <c r="Q37" s="247"/>
      <c r="R37" s="103"/>
    </row>
    <row r="38" spans="1:18" ht="14.25" customHeight="1">
      <c r="A38" s="200" t="s">
        <v>224</v>
      </c>
      <c r="B38" s="206">
        <f>SUM(B37)</f>
        <v>0</v>
      </c>
      <c r="C38" s="199">
        <f>SUM(C37)</f>
        <v>0</v>
      </c>
      <c r="D38" s="200" t="s">
        <v>224</v>
      </c>
      <c r="E38" s="206">
        <f>SUM(E37)</f>
        <v>530</v>
      </c>
      <c r="F38" s="199">
        <f>SUM(F37)</f>
        <v>0</v>
      </c>
      <c r="G38" s="200" t="s">
        <v>224</v>
      </c>
      <c r="H38" s="206">
        <f>SUM(H37)</f>
        <v>0</v>
      </c>
      <c r="I38" s="199">
        <f>SUM(I37)</f>
        <v>0</v>
      </c>
      <c r="J38" s="200" t="s">
        <v>224</v>
      </c>
      <c r="K38" s="206">
        <f>SUM(K37)</f>
        <v>0</v>
      </c>
      <c r="L38" s="199">
        <f>SUM(L37)</f>
        <v>0</v>
      </c>
      <c r="M38" s="200" t="s">
        <v>224</v>
      </c>
      <c r="N38" s="206">
        <f>SUM(N37)</f>
        <v>0</v>
      </c>
      <c r="O38" s="199">
        <f>SUM(O37)</f>
        <v>0</v>
      </c>
      <c r="P38" s="200"/>
      <c r="Q38" s="206"/>
      <c r="R38" s="214"/>
    </row>
    <row r="39" spans="1:18" ht="14.25" customHeight="1">
      <c r="A39" s="296"/>
      <c r="B39" s="176"/>
      <c r="C39" s="106"/>
      <c r="D39" s="379"/>
      <c r="E39" s="177"/>
      <c r="F39" s="106"/>
      <c r="G39" s="379"/>
      <c r="H39" s="177"/>
      <c r="I39" s="106"/>
      <c r="J39" s="296"/>
      <c r="K39" s="177"/>
      <c r="L39" s="106"/>
      <c r="M39" s="296"/>
      <c r="N39" s="177"/>
      <c r="O39" s="106"/>
      <c r="P39" s="380"/>
      <c r="Q39" s="177"/>
      <c r="R39" s="105"/>
    </row>
    <row r="40" spans="1:18" ht="14.25" customHeight="1" thickBot="1">
      <c r="A40" s="150" t="s">
        <v>25</v>
      </c>
      <c r="B40" s="169">
        <f>SUM(B22,B29,B35,B38)</f>
        <v>8980</v>
      </c>
      <c r="C40" s="108">
        <f>SUM(C22,C29,C35,C38)</f>
        <v>0</v>
      </c>
      <c r="D40" s="262" t="s">
        <v>25</v>
      </c>
      <c r="E40" s="170">
        <f>SUM(E22,E29,E35,E38)</f>
        <v>19910</v>
      </c>
      <c r="F40" s="108">
        <f>SUM(F22,F29,F35,F38)</f>
        <v>0</v>
      </c>
      <c r="G40" s="262" t="s">
        <v>25</v>
      </c>
      <c r="H40" s="170">
        <f>SUM(H22,H29,H35,H38)</f>
        <v>13950</v>
      </c>
      <c r="I40" s="108">
        <f>SUM(I22,I29,I35,I38)</f>
        <v>0</v>
      </c>
      <c r="J40" s="150" t="s">
        <v>25</v>
      </c>
      <c r="K40" s="170">
        <f>SUM(K22,K29,K35,K38)</f>
        <v>0</v>
      </c>
      <c r="L40" s="108">
        <f>SUM(L22,L29,L35,L38)</f>
        <v>0</v>
      </c>
      <c r="M40" s="150" t="s">
        <v>25</v>
      </c>
      <c r="N40" s="170">
        <f>SUM(N22,N29,N35,N38)</f>
        <v>0</v>
      </c>
      <c r="O40" s="108">
        <f>SUM(O22,O29,O35,O38)</f>
        <v>0</v>
      </c>
      <c r="P40" s="150"/>
      <c r="Q40" s="170"/>
      <c r="R40" s="107"/>
    </row>
    <row r="41" ht="9" customHeight="1" thickBot="1"/>
    <row r="42" spans="1:11" ht="14.25" customHeight="1" thickBot="1">
      <c r="A42" s="437" t="s">
        <v>652</v>
      </c>
      <c r="C42" s="80" t="s">
        <v>113</v>
      </c>
      <c r="D42" s="81" t="s">
        <v>145</v>
      </c>
      <c r="E42" s="82"/>
      <c r="F42" s="83" t="s">
        <v>134</v>
      </c>
      <c r="G42" s="84">
        <f>SUM(B52,E52,H52,K52,N52,Q52)</f>
        <v>15350</v>
      </c>
      <c r="H42" s="85" t="s">
        <v>4</v>
      </c>
      <c r="I42" s="155"/>
      <c r="J42" s="86">
        <f>SUM(C52,F52,I52,L52,O52,R52)</f>
        <v>0</v>
      </c>
      <c r="K42" s="87"/>
    </row>
    <row r="43" ht="4.5" customHeight="1" thickBot="1"/>
    <row r="44" spans="1:18" ht="14.25" customHeight="1">
      <c r="A44" s="92" t="s">
        <v>6</v>
      </c>
      <c r="B44" s="93"/>
      <c r="C44" s="94"/>
      <c r="D44" s="92" t="s">
        <v>7</v>
      </c>
      <c r="E44" s="93"/>
      <c r="F44" s="93"/>
      <c r="G44" s="95" t="s">
        <v>8</v>
      </c>
      <c r="H44" s="93"/>
      <c r="I44" s="96"/>
      <c r="J44" s="97" t="s">
        <v>128</v>
      </c>
      <c r="K44" s="93"/>
      <c r="L44" s="94"/>
      <c r="M44" s="95" t="s">
        <v>9</v>
      </c>
      <c r="N44" s="93"/>
      <c r="O44" s="93"/>
      <c r="P44" s="490"/>
      <c r="Q44" s="491"/>
      <c r="R44" s="492"/>
    </row>
    <row r="45" spans="1:18" ht="14.25" customHeight="1">
      <c r="A45" s="184" t="s">
        <v>10</v>
      </c>
      <c r="B45" s="98" t="s">
        <v>317</v>
      </c>
      <c r="C45" s="151" t="s">
        <v>318</v>
      </c>
      <c r="D45" s="185" t="s">
        <v>10</v>
      </c>
      <c r="E45" s="98" t="s">
        <v>317</v>
      </c>
      <c r="F45" s="151" t="s">
        <v>318</v>
      </c>
      <c r="G45" s="185" t="s">
        <v>10</v>
      </c>
      <c r="H45" s="98" t="s">
        <v>317</v>
      </c>
      <c r="I45" s="151" t="s">
        <v>318</v>
      </c>
      <c r="J45" s="184" t="s">
        <v>10</v>
      </c>
      <c r="K45" s="98" t="s">
        <v>317</v>
      </c>
      <c r="L45" s="151" t="s">
        <v>318</v>
      </c>
      <c r="M45" s="184" t="s">
        <v>10</v>
      </c>
      <c r="N45" s="98" t="s">
        <v>317</v>
      </c>
      <c r="O45" s="151" t="s">
        <v>318</v>
      </c>
      <c r="P45" s="184"/>
      <c r="Q45" s="98"/>
      <c r="R45" s="151"/>
    </row>
    <row r="46" spans="1:18" ht="14.25" customHeight="1">
      <c r="A46" s="144" t="s">
        <v>377</v>
      </c>
      <c r="B46" s="162">
        <v>480</v>
      </c>
      <c r="C46" s="64"/>
      <c r="D46" s="450" t="s">
        <v>584</v>
      </c>
      <c r="E46" s="162">
        <v>1190</v>
      </c>
      <c r="F46" s="64"/>
      <c r="G46" s="144" t="s">
        <v>198</v>
      </c>
      <c r="H46" s="162">
        <v>2010</v>
      </c>
      <c r="I46" s="64"/>
      <c r="J46" s="104"/>
      <c r="K46" s="165"/>
      <c r="L46" s="64"/>
      <c r="M46" s="144" t="s">
        <v>276</v>
      </c>
      <c r="N46" s="183">
        <v>0</v>
      </c>
      <c r="O46" s="149"/>
      <c r="P46" s="145"/>
      <c r="Q46" s="280"/>
      <c r="R46" s="281"/>
    </row>
    <row r="47" spans="1:18" ht="14.25" customHeight="1">
      <c r="A47" s="112" t="s">
        <v>532</v>
      </c>
      <c r="B47" s="162">
        <v>1020</v>
      </c>
      <c r="C47" s="64"/>
      <c r="D47" s="382" t="s">
        <v>585</v>
      </c>
      <c r="E47" s="162">
        <v>1980</v>
      </c>
      <c r="F47" s="64"/>
      <c r="G47" s="112" t="s">
        <v>66</v>
      </c>
      <c r="H47" s="162">
        <v>1290</v>
      </c>
      <c r="I47" s="64"/>
      <c r="J47" s="145"/>
      <c r="K47" s="189"/>
      <c r="L47" s="64"/>
      <c r="M47" s="145" t="s">
        <v>279</v>
      </c>
      <c r="N47" s="183">
        <v>0</v>
      </c>
      <c r="O47" s="149"/>
      <c r="P47" s="381"/>
      <c r="Q47" s="162"/>
      <c r="R47" s="65"/>
    </row>
    <row r="48" spans="1:18" ht="14.25" customHeight="1">
      <c r="A48" s="145" t="s">
        <v>294</v>
      </c>
      <c r="B48" s="162">
        <v>0</v>
      </c>
      <c r="C48" s="64"/>
      <c r="D48" s="310" t="s">
        <v>586</v>
      </c>
      <c r="E48" s="162">
        <v>1020</v>
      </c>
      <c r="F48" s="64"/>
      <c r="G48" s="145" t="s">
        <v>533</v>
      </c>
      <c r="H48" s="162">
        <v>2080</v>
      </c>
      <c r="I48" s="64"/>
      <c r="J48" s="145"/>
      <c r="K48" s="189"/>
      <c r="L48" s="64"/>
      <c r="M48" s="145"/>
      <c r="N48" s="189"/>
      <c r="O48" s="64"/>
      <c r="P48" s="382"/>
      <c r="Q48" s="162"/>
      <c r="R48" s="65"/>
    </row>
    <row r="49" spans="1:18" ht="14.25" customHeight="1">
      <c r="A49" s="145" t="s">
        <v>67</v>
      </c>
      <c r="B49" s="162">
        <v>0</v>
      </c>
      <c r="C49" s="64"/>
      <c r="D49" s="310" t="s">
        <v>626</v>
      </c>
      <c r="E49" s="162">
        <v>2220</v>
      </c>
      <c r="F49" s="64"/>
      <c r="G49" s="381" t="s">
        <v>534</v>
      </c>
      <c r="H49" s="162">
        <v>2060</v>
      </c>
      <c r="I49" s="64"/>
      <c r="J49" s="145"/>
      <c r="K49" s="189"/>
      <c r="L49" s="64"/>
      <c r="M49" s="514" t="s">
        <v>579</v>
      </c>
      <c r="N49" s="515"/>
      <c r="O49" s="516"/>
      <c r="P49" s="112"/>
      <c r="Q49" s="162"/>
      <c r="R49" s="65"/>
    </row>
    <row r="50" spans="1:18" ht="14.25" customHeight="1">
      <c r="A50" s="145"/>
      <c r="B50" s="189"/>
      <c r="C50" s="64"/>
      <c r="D50" s="145"/>
      <c r="E50" s="189"/>
      <c r="F50" s="64"/>
      <c r="G50" s="145" t="s">
        <v>68</v>
      </c>
      <c r="H50" s="383"/>
      <c r="I50" s="64"/>
      <c r="J50" s="145"/>
      <c r="K50" s="189"/>
      <c r="L50" s="64"/>
      <c r="M50" s="517" t="s">
        <v>580</v>
      </c>
      <c r="N50" s="518"/>
      <c r="O50" s="519"/>
      <c r="P50" s="145"/>
      <c r="Q50" s="162"/>
      <c r="R50" s="65"/>
    </row>
    <row r="51" spans="1:18" ht="14.25" customHeight="1">
      <c r="A51" s="208"/>
      <c r="B51" s="247"/>
      <c r="C51" s="111"/>
      <c r="D51" s="208"/>
      <c r="E51" s="247"/>
      <c r="F51" s="111"/>
      <c r="G51" s="342"/>
      <c r="H51" s="247"/>
      <c r="I51" s="111"/>
      <c r="J51" s="208"/>
      <c r="K51" s="247"/>
      <c r="L51" s="111"/>
      <c r="M51" s="208"/>
      <c r="N51" s="247"/>
      <c r="O51" s="111"/>
      <c r="P51" s="384"/>
      <c r="Q51" s="165"/>
      <c r="R51" s="102"/>
    </row>
    <row r="52" spans="1:18" ht="14.25" customHeight="1" thickBot="1">
      <c r="A52" s="150" t="s">
        <v>25</v>
      </c>
      <c r="B52" s="169">
        <f>SUM(B46:B51)</f>
        <v>1500</v>
      </c>
      <c r="C52" s="108">
        <f>SUM(C46:C51)</f>
        <v>0</v>
      </c>
      <c r="D52" s="262" t="s">
        <v>25</v>
      </c>
      <c r="E52" s="170">
        <f>SUM(E46:E51)</f>
        <v>6410</v>
      </c>
      <c r="F52" s="108">
        <f>SUM(F46:F51)</f>
        <v>0</v>
      </c>
      <c r="G52" s="262" t="s">
        <v>25</v>
      </c>
      <c r="H52" s="170">
        <f>SUM(H46:H51)</f>
        <v>7440</v>
      </c>
      <c r="I52" s="108">
        <f>SUM(I46:I51)</f>
        <v>0</v>
      </c>
      <c r="J52" s="150" t="s">
        <v>25</v>
      </c>
      <c r="K52" s="170">
        <f>SUM(K46:K51)</f>
        <v>0</v>
      </c>
      <c r="L52" s="108">
        <f>SUM(L46:L51)</f>
        <v>0</v>
      </c>
      <c r="M52" s="150" t="s">
        <v>25</v>
      </c>
      <c r="N52" s="170">
        <f>SUM(N46:N51)</f>
        <v>0</v>
      </c>
      <c r="O52" s="108">
        <f>SUM(O46:O51)</f>
        <v>0</v>
      </c>
      <c r="P52" s="150"/>
      <c r="Q52" s="170"/>
      <c r="R52" s="107"/>
    </row>
    <row r="53" spans="1:16" ht="9" customHeight="1" thickBot="1">
      <c r="A53" s="385"/>
      <c r="B53" s="386"/>
      <c r="C53" s="386"/>
      <c r="D53" s="387"/>
      <c r="E53" s="121"/>
      <c r="F53" s="233"/>
      <c r="G53" s="386"/>
      <c r="H53" s="387"/>
      <c r="I53" s="385"/>
      <c r="J53" s="386"/>
      <c r="K53" s="386"/>
      <c r="L53" s="387"/>
      <c r="M53" s="385"/>
      <c r="N53" s="386"/>
      <c r="O53" s="386"/>
      <c r="P53" s="387"/>
    </row>
    <row r="54" spans="1:18" ht="14.25" customHeight="1" thickBot="1">
      <c r="A54" s="437" t="s">
        <v>652</v>
      </c>
      <c r="C54" s="80" t="s">
        <v>114</v>
      </c>
      <c r="D54" s="81" t="s">
        <v>200</v>
      </c>
      <c r="E54" s="82"/>
      <c r="F54" s="83" t="s">
        <v>134</v>
      </c>
      <c r="G54" s="84">
        <f>SUM(B64,E64,H64,K64,N64,Q64)</f>
        <v>8730</v>
      </c>
      <c r="H54" s="85" t="s">
        <v>4</v>
      </c>
      <c r="I54" s="155"/>
      <c r="J54" s="86">
        <f>SUM(C64,F64,I64,L64,O64,R64)</f>
        <v>0</v>
      </c>
      <c r="K54" s="364"/>
      <c r="L54" s="111"/>
      <c r="M54" s="385"/>
      <c r="N54" s="364"/>
      <c r="O54" s="111"/>
      <c r="P54" s="385"/>
      <c r="Q54" s="364"/>
      <c r="R54" s="111"/>
    </row>
    <row r="55" spans="1:18" ht="4.5" customHeight="1" thickBot="1">
      <c r="A55" s="388"/>
      <c r="B55" s="389"/>
      <c r="C55" s="390"/>
      <c r="D55" s="388"/>
      <c r="E55" s="389"/>
      <c r="F55" s="390"/>
      <c r="G55" s="388"/>
      <c r="H55" s="389"/>
      <c r="I55" s="390"/>
      <c r="J55" s="388"/>
      <c r="K55" s="389"/>
      <c r="L55" s="390"/>
      <c r="M55" s="388"/>
      <c r="N55" s="389"/>
      <c r="O55" s="390"/>
      <c r="P55" s="388"/>
      <c r="Q55" s="389"/>
      <c r="R55" s="390"/>
    </row>
    <row r="56" spans="1:18" ht="14.25" customHeight="1">
      <c r="A56" s="92" t="s">
        <v>6</v>
      </c>
      <c r="B56" s="93"/>
      <c r="C56" s="94"/>
      <c r="D56" s="92" t="s">
        <v>7</v>
      </c>
      <c r="E56" s="93"/>
      <c r="F56" s="93"/>
      <c r="G56" s="95" t="s">
        <v>8</v>
      </c>
      <c r="H56" s="93"/>
      <c r="I56" s="96"/>
      <c r="J56" s="97" t="s">
        <v>128</v>
      </c>
      <c r="K56" s="93"/>
      <c r="L56" s="94"/>
      <c r="M56" s="95" t="s">
        <v>9</v>
      </c>
      <c r="N56" s="93"/>
      <c r="O56" s="93"/>
      <c r="P56" s="490"/>
      <c r="Q56" s="491"/>
      <c r="R56" s="492"/>
    </row>
    <row r="57" spans="1:18" ht="14.25" customHeight="1">
      <c r="A57" s="184" t="s">
        <v>10</v>
      </c>
      <c r="B57" s="98" t="s">
        <v>317</v>
      </c>
      <c r="C57" s="151" t="s">
        <v>318</v>
      </c>
      <c r="D57" s="185" t="s">
        <v>10</v>
      </c>
      <c r="E57" s="98" t="s">
        <v>317</v>
      </c>
      <c r="F57" s="151" t="s">
        <v>318</v>
      </c>
      <c r="G57" s="185" t="s">
        <v>10</v>
      </c>
      <c r="H57" s="98" t="s">
        <v>317</v>
      </c>
      <c r="I57" s="151" t="s">
        <v>318</v>
      </c>
      <c r="J57" s="184" t="s">
        <v>10</v>
      </c>
      <c r="K57" s="98" t="s">
        <v>317</v>
      </c>
      <c r="L57" s="151" t="s">
        <v>318</v>
      </c>
      <c r="M57" s="184" t="s">
        <v>10</v>
      </c>
      <c r="N57" s="98" t="s">
        <v>317</v>
      </c>
      <c r="O57" s="151" t="s">
        <v>318</v>
      </c>
      <c r="P57" s="184"/>
      <c r="Q57" s="98"/>
      <c r="R57" s="151"/>
    </row>
    <row r="58" spans="1:18" ht="14.25" customHeight="1">
      <c r="A58" s="145" t="s">
        <v>72</v>
      </c>
      <c r="B58" s="391"/>
      <c r="C58" s="64"/>
      <c r="D58" s="310" t="s">
        <v>381</v>
      </c>
      <c r="E58" s="162">
        <v>1880</v>
      </c>
      <c r="F58" s="64"/>
      <c r="G58" s="145" t="s">
        <v>72</v>
      </c>
      <c r="H58" s="162">
        <v>870</v>
      </c>
      <c r="I58" s="64"/>
      <c r="J58" s="145"/>
      <c r="K58" s="189"/>
      <c r="L58" s="64"/>
      <c r="M58" s="145" t="s">
        <v>382</v>
      </c>
      <c r="N58" s="162">
        <v>1540</v>
      </c>
      <c r="O58" s="435"/>
      <c r="P58" s="145"/>
      <c r="Q58" s="189"/>
      <c r="R58" s="293"/>
    </row>
    <row r="59" spans="1:18" ht="14.25" customHeight="1">
      <c r="A59" s="145" t="s">
        <v>74</v>
      </c>
      <c r="B59" s="391"/>
      <c r="C59" s="64"/>
      <c r="D59" s="145" t="s">
        <v>587</v>
      </c>
      <c r="E59" s="162">
        <v>1630</v>
      </c>
      <c r="F59" s="64"/>
      <c r="G59" s="145" t="s">
        <v>316</v>
      </c>
      <c r="H59" s="162">
        <v>1000</v>
      </c>
      <c r="I59" s="64"/>
      <c r="J59" s="145"/>
      <c r="K59" s="189"/>
      <c r="L59" s="64"/>
      <c r="M59" s="145" t="s">
        <v>74</v>
      </c>
      <c r="N59" s="162">
        <v>1100</v>
      </c>
      <c r="O59" s="64"/>
      <c r="P59" s="145"/>
      <c r="Q59" s="189"/>
      <c r="R59" s="193"/>
    </row>
    <row r="60" spans="1:18" ht="14.25" customHeight="1">
      <c r="A60" s="145" t="s">
        <v>535</v>
      </c>
      <c r="B60" s="162">
        <v>200</v>
      </c>
      <c r="C60" s="64"/>
      <c r="D60" s="145" t="s">
        <v>588</v>
      </c>
      <c r="E60" s="162">
        <v>70</v>
      </c>
      <c r="F60" s="64"/>
      <c r="G60" s="145" t="s">
        <v>77</v>
      </c>
      <c r="H60" s="162"/>
      <c r="I60" s="149"/>
      <c r="J60" s="145"/>
      <c r="K60" s="189"/>
      <c r="L60" s="64"/>
      <c r="M60" s="145"/>
      <c r="N60" s="189"/>
      <c r="O60" s="64"/>
      <c r="P60" s="145"/>
      <c r="Q60" s="189"/>
      <c r="R60" s="193"/>
    </row>
    <row r="61" spans="1:18" ht="14.25" customHeight="1">
      <c r="A61" s="145" t="s">
        <v>536</v>
      </c>
      <c r="B61" s="162">
        <v>200</v>
      </c>
      <c r="C61" s="64"/>
      <c r="D61" s="145"/>
      <c r="E61" s="189"/>
      <c r="F61" s="64"/>
      <c r="G61" s="145" t="s">
        <v>149</v>
      </c>
      <c r="H61" s="162">
        <v>100</v>
      </c>
      <c r="I61" s="64"/>
      <c r="J61" s="145"/>
      <c r="K61" s="189"/>
      <c r="L61" s="64"/>
      <c r="M61" s="145"/>
      <c r="N61" s="189"/>
      <c r="O61" s="64"/>
      <c r="P61" s="145"/>
      <c r="Q61" s="189"/>
      <c r="R61" s="193"/>
    </row>
    <row r="62" spans="1:18" ht="14.25" customHeight="1">
      <c r="A62" s="145" t="s">
        <v>380</v>
      </c>
      <c r="B62" s="162">
        <v>140</v>
      </c>
      <c r="C62" s="64"/>
      <c r="D62" s="145"/>
      <c r="E62" s="189"/>
      <c r="F62" s="64"/>
      <c r="G62" s="145"/>
      <c r="H62" s="162"/>
      <c r="I62" s="64"/>
      <c r="J62" s="145"/>
      <c r="K62" s="189"/>
      <c r="L62" s="64"/>
      <c r="M62" s="145"/>
      <c r="N62" s="189"/>
      <c r="O62" s="64"/>
      <c r="P62" s="145"/>
      <c r="Q62" s="189"/>
      <c r="R62" s="193"/>
    </row>
    <row r="63" spans="1:18" ht="14.25" customHeight="1">
      <c r="A63" s="208"/>
      <c r="B63" s="247"/>
      <c r="C63" s="111"/>
      <c r="D63" s="208"/>
      <c r="E63" s="247"/>
      <c r="F63" s="111"/>
      <c r="G63" s="208"/>
      <c r="H63" s="247"/>
      <c r="I63" s="111"/>
      <c r="J63" s="208"/>
      <c r="K63" s="247"/>
      <c r="L63" s="111"/>
      <c r="M63" s="208"/>
      <c r="N63" s="247"/>
      <c r="O63" s="111"/>
      <c r="P63" s="208"/>
      <c r="Q63" s="247"/>
      <c r="R63" s="392"/>
    </row>
    <row r="64" spans="1:18" ht="14.25" customHeight="1" thickBot="1">
      <c r="A64" s="150" t="s">
        <v>25</v>
      </c>
      <c r="B64" s="169">
        <f>SUM(B58:B63)</f>
        <v>540</v>
      </c>
      <c r="C64" s="108">
        <f>SUM(C58:C63)</f>
        <v>0</v>
      </c>
      <c r="D64" s="262" t="s">
        <v>25</v>
      </c>
      <c r="E64" s="170">
        <f>SUM(E58:E63)</f>
        <v>3580</v>
      </c>
      <c r="F64" s="108">
        <f>SUM(F58:F63)</f>
        <v>0</v>
      </c>
      <c r="G64" s="262" t="s">
        <v>25</v>
      </c>
      <c r="H64" s="170">
        <f>SUM(H58:H63)</f>
        <v>1970</v>
      </c>
      <c r="I64" s="108">
        <f>SUM(I58:I63)</f>
        <v>0</v>
      </c>
      <c r="J64" s="150" t="s">
        <v>25</v>
      </c>
      <c r="K64" s="170">
        <f>SUM(K58:K63)</f>
        <v>0</v>
      </c>
      <c r="L64" s="108">
        <f>SUM(L58:L63)</f>
        <v>0</v>
      </c>
      <c r="M64" s="150" t="s">
        <v>25</v>
      </c>
      <c r="N64" s="170">
        <f>SUM(N58:N63)</f>
        <v>2640</v>
      </c>
      <c r="O64" s="108">
        <f>SUM(O58:O63)</f>
        <v>0</v>
      </c>
      <c r="P64" s="150"/>
      <c r="Q64" s="170"/>
      <c r="R64" s="107"/>
    </row>
    <row r="65" ht="9" customHeight="1" thickBot="1">
      <c r="P65" s="180"/>
    </row>
    <row r="66" spans="1:11" ht="14.25" customHeight="1" thickBot="1">
      <c r="A66" s="437" t="s">
        <v>652</v>
      </c>
      <c r="C66" s="80" t="s">
        <v>115</v>
      </c>
      <c r="D66" s="81" t="s">
        <v>146</v>
      </c>
      <c r="E66" s="82"/>
      <c r="F66" s="83" t="s">
        <v>134</v>
      </c>
      <c r="G66" s="84">
        <f>SUM(B87,E87,H87,K87,N87,Q87)</f>
        <v>16240</v>
      </c>
      <c r="H66" s="85" t="s">
        <v>4</v>
      </c>
      <c r="I66" s="155"/>
      <c r="J66" s="86">
        <f>SUM(C87,F87,I87,L87,O87,R87)</f>
        <v>0</v>
      </c>
      <c r="K66" s="87"/>
    </row>
    <row r="67" ht="4.5" customHeight="1" thickBot="1"/>
    <row r="68" spans="1:18" ht="14.25" customHeight="1">
      <c r="A68" s="92" t="s">
        <v>6</v>
      </c>
      <c r="B68" s="93"/>
      <c r="C68" s="94"/>
      <c r="D68" s="92" t="s">
        <v>7</v>
      </c>
      <c r="E68" s="93"/>
      <c r="F68" s="93"/>
      <c r="G68" s="95" t="s">
        <v>8</v>
      </c>
      <c r="H68" s="93"/>
      <c r="I68" s="96"/>
      <c r="J68" s="97" t="s">
        <v>128</v>
      </c>
      <c r="K68" s="93"/>
      <c r="L68" s="94"/>
      <c r="M68" s="95" t="s">
        <v>9</v>
      </c>
      <c r="N68" s="93"/>
      <c r="O68" s="93"/>
      <c r="P68" s="490"/>
      <c r="Q68" s="491"/>
      <c r="R68" s="492"/>
    </row>
    <row r="69" spans="1:18" ht="14.25" customHeight="1">
      <c r="A69" s="184" t="s">
        <v>10</v>
      </c>
      <c r="B69" s="98" t="s">
        <v>317</v>
      </c>
      <c r="C69" s="151" t="s">
        <v>318</v>
      </c>
      <c r="D69" s="185" t="s">
        <v>10</v>
      </c>
      <c r="E69" s="98" t="s">
        <v>317</v>
      </c>
      <c r="F69" s="151" t="s">
        <v>318</v>
      </c>
      <c r="G69" s="185" t="s">
        <v>10</v>
      </c>
      <c r="H69" s="98" t="s">
        <v>317</v>
      </c>
      <c r="I69" s="151" t="s">
        <v>318</v>
      </c>
      <c r="J69" s="184" t="s">
        <v>10</v>
      </c>
      <c r="K69" s="98" t="s">
        <v>317</v>
      </c>
      <c r="L69" s="151" t="s">
        <v>318</v>
      </c>
      <c r="M69" s="184" t="s">
        <v>10</v>
      </c>
      <c r="N69" s="98" t="s">
        <v>317</v>
      </c>
      <c r="O69" s="151" t="s">
        <v>318</v>
      </c>
      <c r="P69" s="184"/>
      <c r="Q69" s="98"/>
      <c r="R69" s="151"/>
    </row>
    <row r="70" spans="1:18" ht="14.25" customHeight="1">
      <c r="A70" s="119" t="s">
        <v>266</v>
      </c>
      <c r="B70" s="274"/>
      <c r="C70" s="99"/>
      <c r="D70" s="119" t="s">
        <v>266</v>
      </c>
      <c r="E70" s="109"/>
      <c r="F70" s="156"/>
      <c r="G70" s="119" t="s">
        <v>266</v>
      </c>
      <c r="H70" s="109"/>
      <c r="I70" s="156"/>
      <c r="J70" s="100"/>
      <c r="K70" s="109"/>
      <c r="L70" s="64"/>
      <c r="M70" s="119" t="s">
        <v>266</v>
      </c>
      <c r="N70" s="109"/>
      <c r="O70" s="64"/>
      <c r="P70" s="119"/>
      <c r="Q70" s="109"/>
      <c r="R70" s="159"/>
    </row>
    <row r="71" spans="1:18" ht="14.25" customHeight="1">
      <c r="A71" s="145" t="s">
        <v>537</v>
      </c>
      <c r="B71" s="162">
        <v>1340</v>
      </c>
      <c r="C71" s="64"/>
      <c r="D71" s="145" t="s">
        <v>78</v>
      </c>
      <c r="E71" s="162">
        <v>1380</v>
      </c>
      <c r="F71" s="64"/>
      <c r="G71" s="145" t="s">
        <v>79</v>
      </c>
      <c r="H71" s="162">
        <v>1300</v>
      </c>
      <c r="I71" s="64"/>
      <c r="J71" s="145"/>
      <c r="K71" s="189"/>
      <c r="L71" s="64"/>
      <c r="M71" s="145" t="s">
        <v>80</v>
      </c>
      <c r="N71" s="162">
        <v>620</v>
      </c>
      <c r="O71" s="64"/>
      <c r="P71" s="145"/>
      <c r="Q71" s="189"/>
      <c r="R71" s="190"/>
    </row>
    <row r="72" spans="1:18" ht="14.25" customHeight="1">
      <c r="A72" s="145" t="s">
        <v>81</v>
      </c>
      <c r="B72" s="162">
        <v>800</v>
      </c>
      <c r="C72" s="64"/>
      <c r="D72" s="145" t="s">
        <v>538</v>
      </c>
      <c r="E72" s="162">
        <v>2010</v>
      </c>
      <c r="F72" s="64"/>
      <c r="G72" s="145" t="s">
        <v>82</v>
      </c>
      <c r="H72" s="162">
        <v>1710</v>
      </c>
      <c r="I72" s="64"/>
      <c r="J72" s="145"/>
      <c r="K72" s="189"/>
      <c r="L72" s="64"/>
      <c r="M72" s="145" t="s">
        <v>83</v>
      </c>
      <c r="N72" s="162">
        <v>920</v>
      </c>
      <c r="O72" s="64"/>
      <c r="P72" s="145"/>
      <c r="Q72" s="162"/>
      <c r="R72" s="65"/>
    </row>
    <row r="73" spans="1:18" ht="14.25" customHeight="1">
      <c r="A73" s="145" t="s">
        <v>539</v>
      </c>
      <c r="B73" s="162">
        <v>1140</v>
      </c>
      <c r="C73" s="64"/>
      <c r="D73" s="381" t="s">
        <v>379</v>
      </c>
      <c r="E73" s="189">
        <v>1420</v>
      </c>
      <c r="F73" s="64"/>
      <c r="G73" s="145" t="s">
        <v>218</v>
      </c>
      <c r="H73" s="162"/>
      <c r="I73" s="64"/>
      <c r="J73" s="145"/>
      <c r="K73" s="189"/>
      <c r="L73" s="64"/>
      <c r="M73" s="145"/>
      <c r="N73" s="189"/>
      <c r="O73" s="64"/>
      <c r="P73" s="145"/>
      <c r="Q73" s="183"/>
      <c r="R73" s="65"/>
    </row>
    <row r="74" spans="1:18" ht="14.25" customHeight="1">
      <c r="A74" s="145" t="s">
        <v>378</v>
      </c>
      <c r="B74" s="162">
        <v>620</v>
      </c>
      <c r="C74" s="64"/>
      <c r="D74" s="145"/>
      <c r="E74" s="189"/>
      <c r="F74" s="64"/>
      <c r="G74" s="145" t="s">
        <v>540</v>
      </c>
      <c r="H74" s="162">
        <v>1020</v>
      </c>
      <c r="I74" s="64"/>
      <c r="J74" s="145"/>
      <c r="K74" s="189"/>
      <c r="L74" s="64"/>
      <c r="M74" s="145"/>
      <c r="N74" s="189"/>
      <c r="O74" s="64"/>
      <c r="P74" s="145"/>
      <c r="Q74" s="162"/>
      <c r="R74" s="65"/>
    </row>
    <row r="75" spans="1:18" ht="14.25" customHeight="1">
      <c r="A75" s="145" t="s">
        <v>84</v>
      </c>
      <c r="B75" s="162" t="s">
        <v>328</v>
      </c>
      <c r="C75" s="64"/>
      <c r="D75" s="145"/>
      <c r="E75" s="189"/>
      <c r="F75" s="64"/>
      <c r="G75" s="145" t="s">
        <v>305</v>
      </c>
      <c r="H75" s="162"/>
      <c r="I75" s="64"/>
      <c r="J75" s="145"/>
      <c r="K75" s="189"/>
      <c r="L75" s="64"/>
      <c r="M75" s="145"/>
      <c r="N75" s="189"/>
      <c r="O75" s="64"/>
      <c r="P75" s="393"/>
      <c r="Q75" s="189"/>
      <c r="R75" s="65"/>
    </row>
    <row r="76" spans="1:18" ht="14.25" customHeight="1">
      <c r="A76" s="145" t="s">
        <v>85</v>
      </c>
      <c r="B76" s="162"/>
      <c r="C76" s="64"/>
      <c r="D76" s="145"/>
      <c r="E76" s="189"/>
      <c r="F76" s="64"/>
      <c r="G76" s="145"/>
      <c r="H76" s="189"/>
      <c r="I76" s="64"/>
      <c r="J76" s="145"/>
      <c r="K76" s="189"/>
      <c r="L76" s="64"/>
      <c r="M76" s="145"/>
      <c r="N76" s="189"/>
      <c r="O76" s="64"/>
      <c r="P76" s="393"/>
      <c r="Q76" s="189"/>
      <c r="R76" s="101"/>
    </row>
    <row r="77" spans="1:18" ht="14.25" customHeight="1">
      <c r="A77" s="63"/>
      <c r="B77" s="163"/>
      <c r="C77" s="64"/>
      <c r="D77" s="63"/>
      <c r="E77" s="162"/>
      <c r="F77" s="64"/>
      <c r="G77" s="63"/>
      <c r="H77" s="162"/>
      <c r="I77" s="64"/>
      <c r="J77" s="63"/>
      <c r="K77" s="162"/>
      <c r="L77" s="64"/>
      <c r="M77" s="63"/>
      <c r="N77" s="162"/>
      <c r="O77" s="64"/>
      <c r="P77" s="394"/>
      <c r="Q77" s="162"/>
      <c r="R77" s="101"/>
    </row>
    <row r="78" spans="1:18" ht="14.25" customHeight="1">
      <c r="A78" s="104"/>
      <c r="B78" s="166"/>
      <c r="C78" s="111"/>
      <c r="D78" s="104"/>
      <c r="E78" s="165"/>
      <c r="F78" s="111"/>
      <c r="G78" s="104"/>
      <c r="H78" s="165"/>
      <c r="I78" s="111"/>
      <c r="J78" s="104"/>
      <c r="K78" s="165"/>
      <c r="L78" s="111"/>
      <c r="M78" s="104"/>
      <c r="N78" s="165"/>
      <c r="O78" s="111"/>
      <c r="P78" s="395"/>
      <c r="Q78" s="165"/>
      <c r="R78" s="103"/>
    </row>
    <row r="79" spans="1:18" ht="14.25" customHeight="1">
      <c r="A79" s="200" t="s">
        <v>224</v>
      </c>
      <c r="B79" s="251">
        <f>SUM(B71:B78)</f>
        <v>3900</v>
      </c>
      <c r="C79" s="199">
        <f>SUM(C71:C78)</f>
        <v>0</v>
      </c>
      <c r="D79" s="200" t="s">
        <v>224</v>
      </c>
      <c r="E79" s="206">
        <f>SUM(E71:E78)</f>
        <v>4810</v>
      </c>
      <c r="F79" s="199">
        <f>SUM(F71:F78)</f>
        <v>0</v>
      </c>
      <c r="G79" s="200" t="s">
        <v>224</v>
      </c>
      <c r="H79" s="206">
        <f>SUM(H71:H78)</f>
        <v>4030</v>
      </c>
      <c r="I79" s="199">
        <f>SUM(I71:I78)</f>
        <v>0</v>
      </c>
      <c r="J79" s="200" t="s">
        <v>224</v>
      </c>
      <c r="K79" s="206">
        <f>SUM(K71:K78)</f>
        <v>0</v>
      </c>
      <c r="L79" s="199">
        <f>SUM(L71:L78)</f>
        <v>0</v>
      </c>
      <c r="M79" s="200" t="s">
        <v>224</v>
      </c>
      <c r="N79" s="206">
        <f>SUM(N71:N78)</f>
        <v>1540</v>
      </c>
      <c r="O79" s="199">
        <f>SUM(O71:O78)</f>
        <v>0</v>
      </c>
      <c r="P79" s="200"/>
      <c r="Q79" s="206"/>
      <c r="R79" s="214"/>
    </row>
    <row r="80" spans="1:18" ht="14.25" customHeight="1">
      <c r="A80" s="63"/>
      <c r="B80" s="163"/>
      <c r="C80" s="64"/>
      <c r="D80" s="116"/>
      <c r="E80" s="162"/>
      <c r="F80" s="64"/>
      <c r="G80" s="63"/>
      <c r="H80" s="162"/>
      <c r="I80" s="64"/>
      <c r="J80" s="63"/>
      <c r="K80" s="162"/>
      <c r="L80" s="64"/>
      <c r="M80" s="63"/>
      <c r="N80" s="162"/>
      <c r="O80" s="64"/>
      <c r="P80" s="63"/>
      <c r="Q80" s="162"/>
      <c r="R80" s="101"/>
    </row>
    <row r="81" spans="1:18" ht="14.25" customHeight="1">
      <c r="A81" s="120" t="s">
        <v>254</v>
      </c>
      <c r="B81" s="164"/>
      <c r="C81" s="64"/>
      <c r="D81" s="118"/>
      <c r="E81" s="189"/>
      <c r="F81" s="64"/>
      <c r="G81" s="120" t="s">
        <v>254</v>
      </c>
      <c r="H81" s="189"/>
      <c r="I81" s="64"/>
      <c r="J81" s="145"/>
      <c r="K81" s="189"/>
      <c r="L81" s="64"/>
      <c r="M81" s="145"/>
      <c r="N81" s="189"/>
      <c r="O81" s="64"/>
      <c r="P81" s="120"/>
      <c r="Q81" s="189"/>
      <c r="R81" s="101"/>
    </row>
    <row r="82" spans="1:18" ht="14.25" customHeight="1">
      <c r="A82" s="310" t="s">
        <v>541</v>
      </c>
      <c r="B82" s="162">
        <v>1060</v>
      </c>
      <c r="C82" s="64"/>
      <c r="D82" s="118"/>
      <c r="E82" s="189"/>
      <c r="F82" s="64"/>
      <c r="G82" s="145" t="s">
        <v>76</v>
      </c>
      <c r="H82" s="162">
        <v>900</v>
      </c>
      <c r="I82" s="64"/>
      <c r="J82" s="145"/>
      <c r="K82" s="189"/>
      <c r="L82" s="64"/>
      <c r="M82" s="145"/>
      <c r="N82" s="189"/>
      <c r="O82" s="64"/>
      <c r="P82" s="145"/>
      <c r="Q82" s="189"/>
      <c r="R82" s="101"/>
    </row>
    <row r="83" spans="1:18" ht="14.25" customHeight="1">
      <c r="A83" s="63"/>
      <c r="B83" s="162"/>
      <c r="C83" s="64"/>
      <c r="D83" s="116"/>
      <c r="E83" s="162"/>
      <c r="F83" s="64"/>
      <c r="G83" s="63"/>
      <c r="H83" s="162"/>
      <c r="I83" s="64"/>
      <c r="J83" s="63"/>
      <c r="K83" s="162"/>
      <c r="L83" s="64"/>
      <c r="M83" s="63"/>
      <c r="N83" s="162"/>
      <c r="O83" s="64"/>
      <c r="P83" s="63"/>
      <c r="Q83" s="162"/>
      <c r="R83" s="101"/>
    </row>
    <row r="84" spans="1:18" ht="14.25" customHeight="1">
      <c r="A84" s="104"/>
      <c r="B84" s="165"/>
      <c r="C84" s="111"/>
      <c r="D84" s="117"/>
      <c r="E84" s="165"/>
      <c r="F84" s="111"/>
      <c r="G84" s="104"/>
      <c r="H84" s="165"/>
      <c r="I84" s="111"/>
      <c r="J84" s="104"/>
      <c r="K84" s="165"/>
      <c r="L84" s="111"/>
      <c r="M84" s="104"/>
      <c r="N84" s="165"/>
      <c r="O84" s="111"/>
      <c r="P84" s="104"/>
      <c r="Q84" s="165"/>
      <c r="R84" s="103"/>
    </row>
    <row r="85" spans="1:18" ht="14.25" customHeight="1">
      <c r="A85" s="200" t="s">
        <v>224</v>
      </c>
      <c r="B85" s="206">
        <f>SUM(B82:B84)</f>
        <v>1060</v>
      </c>
      <c r="C85" s="199">
        <f>SUM(C82:C84)</f>
        <v>0</v>
      </c>
      <c r="D85" s="200" t="s">
        <v>224</v>
      </c>
      <c r="E85" s="206">
        <f>SUM(E82:E84)</f>
        <v>0</v>
      </c>
      <c r="F85" s="199">
        <f>SUM(F82:F84)</f>
        <v>0</v>
      </c>
      <c r="G85" s="200" t="s">
        <v>224</v>
      </c>
      <c r="H85" s="206">
        <f>SUM(H82:H84)</f>
        <v>900</v>
      </c>
      <c r="I85" s="199">
        <f>SUM(I82:I84)</f>
        <v>0</v>
      </c>
      <c r="J85" s="200" t="s">
        <v>224</v>
      </c>
      <c r="K85" s="206">
        <f>SUM(K82:K84)</f>
        <v>0</v>
      </c>
      <c r="L85" s="199">
        <f>SUM(L82:L84)</f>
        <v>0</v>
      </c>
      <c r="M85" s="200" t="s">
        <v>224</v>
      </c>
      <c r="N85" s="206">
        <f>SUM(N82:N84)</f>
        <v>0</v>
      </c>
      <c r="O85" s="199">
        <f>SUM(O82:O84)</f>
        <v>0</v>
      </c>
      <c r="P85" s="200"/>
      <c r="Q85" s="206"/>
      <c r="R85" s="214"/>
    </row>
    <row r="86" spans="1:18" ht="14.25" customHeight="1">
      <c r="A86" s="296"/>
      <c r="B86" s="176"/>
      <c r="C86" s="106"/>
      <c r="D86" s="379"/>
      <c r="E86" s="177"/>
      <c r="F86" s="106"/>
      <c r="G86" s="379"/>
      <c r="H86" s="177"/>
      <c r="I86" s="106"/>
      <c r="J86" s="296"/>
      <c r="K86" s="177"/>
      <c r="L86" s="106"/>
      <c r="M86" s="296"/>
      <c r="N86" s="177"/>
      <c r="O86" s="106"/>
      <c r="P86" s="380"/>
      <c r="Q86" s="177"/>
      <c r="R86" s="105"/>
    </row>
    <row r="87" spans="1:18" ht="14.25" customHeight="1" thickBot="1">
      <c r="A87" s="150" t="s">
        <v>25</v>
      </c>
      <c r="B87" s="169">
        <f>SUM(B79,B85)</f>
        <v>4960</v>
      </c>
      <c r="C87" s="108">
        <f>SUM(C79,C85)</f>
        <v>0</v>
      </c>
      <c r="D87" s="262" t="s">
        <v>25</v>
      </c>
      <c r="E87" s="170">
        <f>SUM(E79,E85)</f>
        <v>4810</v>
      </c>
      <c r="F87" s="108">
        <f>SUM(F79,F85)</f>
        <v>0</v>
      </c>
      <c r="G87" s="262" t="s">
        <v>25</v>
      </c>
      <c r="H87" s="170">
        <f>SUM(H79,H85)</f>
        <v>4930</v>
      </c>
      <c r="I87" s="108">
        <f>SUM(I79,I85)</f>
        <v>0</v>
      </c>
      <c r="J87" s="150" t="s">
        <v>25</v>
      </c>
      <c r="K87" s="170">
        <f>SUM(K79,K85)</f>
        <v>0</v>
      </c>
      <c r="L87" s="108">
        <f>SUM(L79,L85)</f>
        <v>0</v>
      </c>
      <c r="M87" s="150" t="s">
        <v>25</v>
      </c>
      <c r="N87" s="170">
        <f>SUM(N79,N85)</f>
        <v>1540</v>
      </c>
      <c r="O87" s="108">
        <f>SUM(O79,O85)</f>
        <v>0</v>
      </c>
      <c r="P87" s="150"/>
      <c r="Q87" s="170"/>
      <c r="R87" s="107"/>
    </row>
    <row r="88" ht="9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11" ht="8.25" customHeight="1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</sheetData>
  <sheetProtection/>
  <mergeCells count="8">
    <mergeCell ref="P68:R68"/>
    <mergeCell ref="F2:H2"/>
    <mergeCell ref="P6:R6"/>
    <mergeCell ref="P44:R44"/>
    <mergeCell ref="P56:R56"/>
    <mergeCell ref="M13:O13"/>
    <mergeCell ref="M50:O50"/>
    <mergeCell ref="M49:O49"/>
  </mergeCells>
  <conditionalFormatting sqref="F58:F64 R9:R40 I9:I40 L9:L40 F46:F52 I46:I52 L46:L52 O46:O47 R46:R52 I58:I60 L58:L64 O58:O64 R58:R64 F71:F87 I71:I87 L70:L87 O70:O87 R71:R87 F9:F40 I62:I64 O9:O12 B9:C11 C71:C87 C46:C52 C16:C19 C21:C40 B12:B21 O14:O40 O51:O52">
    <cfRule type="cellIs" priority="39" dxfId="167" operator="greaterThan" stopIfTrue="1">
      <formula>A9</formula>
    </cfRule>
  </conditionalFormatting>
  <conditionalFormatting sqref="E9:E11">
    <cfRule type="cellIs" priority="37" dxfId="167" operator="greaterThan" stopIfTrue="1">
      <formula>D9</formula>
    </cfRule>
  </conditionalFormatting>
  <conditionalFormatting sqref="H9:H17">
    <cfRule type="cellIs" priority="36" dxfId="167" operator="greaterThan" stopIfTrue="1">
      <formula>G9</formula>
    </cfRule>
  </conditionalFormatting>
  <conditionalFormatting sqref="N9:N12">
    <cfRule type="cellIs" priority="35" dxfId="167" operator="greaterThan" stopIfTrue="1">
      <formula>M9</formula>
    </cfRule>
  </conditionalFormatting>
  <conditionalFormatting sqref="Q9:Q15">
    <cfRule type="cellIs" priority="34" dxfId="167" operator="greaterThan" stopIfTrue="1">
      <formula>P9</formula>
    </cfRule>
  </conditionalFormatting>
  <conditionalFormatting sqref="Q24">
    <cfRule type="cellIs" priority="33" dxfId="167" operator="greaterThan" stopIfTrue="1">
      <formula>P24</formula>
    </cfRule>
  </conditionalFormatting>
  <conditionalFormatting sqref="N24:N25">
    <cfRule type="cellIs" priority="32" dxfId="167" operator="greaterThan" stopIfTrue="1">
      <formula>M24</formula>
    </cfRule>
  </conditionalFormatting>
  <conditionalFormatting sqref="H24:H26">
    <cfRule type="cellIs" priority="31" dxfId="167" operator="greaterThan" stopIfTrue="1">
      <formula>G24</formula>
    </cfRule>
  </conditionalFormatting>
  <conditionalFormatting sqref="E24:E25">
    <cfRule type="cellIs" priority="30" dxfId="167" operator="greaterThan" stopIfTrue="1">
      <formula>D24</formula>
    </cfRule>
  </conditionalFormatting>
  <conditionalFormatting sqref="B24:B26">
    <cfRule type="cellIs" priority="29" dxfId="167" operator="greaterThan" stopIfTrue="1">
      <formula>A24</formula>
    </cfRule>
  </conditionalFormatting>
  <conditionalFormatting sqref="B31 B33:B34">
    <cfRule type="cellIs" priority="28" dxfId="167" operator="greaterThan" stopIfTrue="1">
      <formula>A31</formula>
    </cfRule>
  </conditionalFormatting>
  <conditionalFormatting sqref="B37:B38">
    <cfRule type="cellIs" priority="27" dxfId="167" operator="greaterThan" stopIfTrue="1">
      <formula>A37</formula>
    </cfRule>
  </conditionalFormatting>
  <conditionalFormatting sqref="H31:H32">
    <cfRule type="cellIs" priority="25" dxfId="167" operator="greaterThan" stopIfTrue="1">
      <formula>G31</formula>
    </cfRule>
  </conditionalFormatting>
  <conditionalFormatting sqref="B46:B49">
    <cfRule type="cellIs" priority="24" dxfId="167" operator="greaterThan" stopIfTrue="1">
      <formula>A46</formula>
    </cfRule>
  </conditionalFormatting>
  <conditionalFormatting sqref="E46:E49">
    <cfRule type="cellIs" priority="23" dxfId="167" operator="greaterThan" stopIfTrue="1">
      <formula>D46</formula>
    </cfRule>
  </conditionalFormatting>
  <conditionalFormatting sqref="H46:H50">
    <cfRule type="cellIs" priority="22" dxfId="167" operator="greaterThan" stopIfTrue="1">
      <formula>G46</formula>
    </cfRule>
  </conditionalFormatting>
  <conditionalFormatting sqref="N46:N47">
    <cfRule type="cellIs" priority="21" dxfId="167" operator="greaterThan" stopIfTrue="1">
      <formula>M46</formula>
    </cfRule>
  </conditionalFormatting>
  <conditionalFormatting sqref="Q46:Q51">
    <cfRule type="cellIs" priority="20" dxfId="167" operator="greaterThan" stopIfTrue="1">
      <formula>P46</formula>
    </cfRule>
  </conditionalFormatting>
  <conditionalFormatting sqref="N58:N59">
    <cfRule type="cellIs" priority="19" dxfId="167" operator="greaterThan" stopIfTrue="1">
      <formula>M58</formula>
    </cfRule>
  </conditionalFormatting>
  <conditionalFormatting sqref="H58:H60 H62">
    <cfRule type="cellIs" priority="18" dxfId="167" operator="greaterThan" stopIfTrue="1">
      <formula>G58</formula>
    </cfRule>
  </conditionalFormatting>
  <conditionalFormatting sqref="E58:E60">
    <cfRule type="cellIs" priority="17" dxfId="167" operator="greaterThan" stopIfTrue="1">
      <formula>D58</formula>
    </cfRule>
  </conditionalFormatting>
  <conditionalFormatting sqref="B58:B62">
    <cfRule type="cellIs" priority="16" dxfId="167" operator="greaterThan" stopIfTrue="1">
      <formula>A58</formula>
    </cfRule>
  </conditionalFormatting>
  <conditionalFormatting sqref="B82:B84">
    <cfRule type="cellIs" priority="15" dxfId="167" operator="greaterThan" stopIfTrue="1">
      <formula>A82</formula>
    </cfRule>
  </conditionalFormatting>
  <conditionalFormatting sqref="B71:B78">
    <cfRule type="cellIs" priority="14" dxfId="167" operator="greaterThan" stopIfTrue="1">
      <formula>A71</formula>
    </cfRule>
  </conditionalFormatting>
  <conditionalFormatting sqref="E71:E72">
    <cfRule type="cellIs" priority="13" dxfId="167" operator="greaterThan" stopIfTrue="1">
      <formula>D71</formula>
    </cfRule>
  </conditionalFormatting>
  <conditionalFormatting sqref="H71:H75">
    <cfRule type="cellIs" priority="12" dxfId="167" operator="greaterThan" stopIfTrue="1">
      <formula>G71</formula>
    </cfRule>
  </conditionalFormatting>
  <conditionalFormatting sqref="H82:H84">
    <cfRule type="cellIs" priority="11" dxfId="167" operator="greaterThan" stopIfTrue="1">
      <formula>G82</formula>
    </cfRule>
  </conditionalFormatting>
  <conditionalFormatting sqref="N71:N72">
    <cfRule type="cellIs" priority="10" dxfId="167" operator="greaterThan" stopIfTrue="1">
      <formula>M71</formula>
    </cfRule>
  </conditionalFormatting>
  <conditionalFormatting sqref="Q71:Q74">
    <cfRule type="cellIs" priority="9" dxfId="167" operator="greaterThan" stopIfTrue="1">
      <formula>P71</formula>
    </cfRule>
  </conditionalFormatting>
  <conditionalFormatting sqref="I61">
    <cfRule type="cellIs" priority="8" dxfId="167" operator="greaterThan" stopIfTrue="1">
      <formula>H61</formula>
    </cfRule>
  </conditionalFormatting>
  <conditionalFormatting sqref="H61">
    <cfRule type="cellIs" priority="7" dxfId="167" operator="greaterThan" stopIfTrue="1">
      <formula>G61</formula>
    </cfRule>
  </conditionalFormatting>
  <conditionalFormatting sqref="H18">
    <cfRule type="cellIs" priority="6" dxfId="167" operator="greaterThan" stopIfTrue="1">
      <formula>G18</formula>
    </cfRule>
  </conditionalFormatting>
  <conditionalFormatting sqref="N18:N19">
    <cfRule type="cellIs" priority="5" dxfId="167" operator="greaterThan" stopIfTrue="1">
      <formula>M18</formula>
    </cfRule>
  </conditionalFormatting>
  <conditionalFormatting sqref="Q16:Q17">
    <cfRule type="cellIs" priority="4" dxfId="167" operator="greaterThan" stopIfTrue="1">
      <formula>P16</formula>
    </cfRule>
  </conditionalFormatting>
  <conditionalFormatting sqref="B32">
    <cfRule type="cellIs" priority="3" dxfId="167" operator="greaterThan" stopIfTrue="1">
      <formula>A32</formula>
    </cfRule>
  </conditionalFormatting>
  <conditionalFormatting sqref="C58:C64">
    <cfRule type="cellIs" priority="45" dxfId="167" operator="greaterThan" stopIfTrue="1">
      <formula>B58</formula>
    </cfRule>
  </conditionalFormatting>
  <conditionalFormatting sqref="C12:C15 C20">
    <cfRule type="cellIs" priority="46" dxfId="167" operator="greaterThan" stopIfTrue="1">
      <formula>周南市・下松市・熊毛郡・光市!#REF!</formula>
    </cfRule>
  </conditionalFormatting>
  <conditionalFormatting sqref="O48">
    <cfRule type="cellIs" priority="2" dxfId="167" operator="greaterThan" stopIfTrue="1">
      <formula>N48</formula>
    </cfRule>
  </conditionalFormatting>
  <conditionalFormatting sqref="E31:E32">
    <cfRule type="cellIs" priority="1" dxfId="167" operator="greaterThan" stopIfTrue="1">
      <formula>D31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4" r:id="rId4"/>
  <headerFooter alignWithMargins="0">
    <oddHeader xml:space="preserve">&amp;L&amp;14折込広告企画書　山口県　No.4&amp;R   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="90" zoomScaleNormal="90" zoomScalePageLayoutView="0" workbookViewId="0" topLeftCell="A1">
      <pane ySplit="2" topLeftCell="A3" activePane="bottomLeft" state="frozen"/>
      <selection pane="topLeft" activeCell="U9" sqref="U9"/>
      <selection pane="bottomLeft" activeCell="Y27" sqref="Y27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75390625" style="6" customWidth="1"/>
    <col min="20" max="16384" width="9.00390625" style="6" customWidth="1"/>
  </cols>
  <sheetData>
    <row r="1" spans="1:20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140" t="s">
        <v>2</v>
      </c>
      <c r="J1" s="70" t="s">
        <v>207</v>
      </c>
      <c r="K1" s="153"/>
      <c r="L1" s="71"/>
      <c r="M1" s="68" t="s">
        <v>202</v>
      </c>
      <c r="N1" s="72"/>
      <c r="O1" s="73"/>
      <c r="Q1" s="15"/>
      <c r="R1" s="15"/>
      <c r="S1" s="15"/>
      <c r="T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484" t="str">
        <f>'下関市・長門市'!F2</f>
        <v>令和　 　年 　　 月　  　日</v>
      </c>
      <c r="G2" s="501"/>
      <c r="H2" s="50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5"/>
      <c r="P2" s="426"/>
    </row>
    <row r="3" spans="14:16" ht="14.25" thickBot="1">
      <c r="N3" s="79"/>
      <c r="O3" s="79"/>
      <c r="P3" s="79" t="s">
        <v>203</v>
      </c>
    </row>
    <row r="4" spans="1:16" ht="14.25" customHeight="1" thickBot="1">
      <c r="A4" s="437" t="s">
        <v>652</v>
      </c>
      <c r="C4" s="80" t="s">
        <v>116</v>
      </c>
      <c r="D4" s="81" t="s">
        <v>135</v>
      </c>
      <c r="E4" s="82"/>
      <c r="F4" s="83" t="s">
        <v>134</v>
      </c>
      <c r="G4" s="84">
        <f>SUM(B21,E21,H21,K21,N21,Q21)</f>
        <v>9530</v>
      </c>
      <c r="H4" s="85" t="s">
        <v>4</v>
      </c>
      <c r="I4" s="155"/>
      <c r="J4" s="86">
        <f>SUM(C21,F21,I21,L21,O21,R21)</f>
        <v>0</v>
      </c>
      <c r="K4" s="87"/>
      <c r="L4" s="88" t="s">
        <v>5</v>
      </c>
      <c r="M4" s="89">
        <f>SUM(J4,J23,J43,J63)</f>
        <v>0</v>
      </c>
      <c r="O4" s="90"/>
      <c r="P4" s="90" t="s">
        <v>204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128</v>
      </c>
      <c r="K6" s="93"/>
      <c r="L6" s="94"/>
      <c r="M6" s="95" t="s">
        <v>9</v>
      </c>
      <c r="N6" s="93"/>
      <c r="O6" s="93"/>
      <c r="P6" s="490"/>
      <c r="Q6" s="491"/>
      <c r="R6" s="492"/>
    </row>
    <row r="7" spans="1:18" ht="14.25" customHeight="1">
      <c r="A7" s="184" t="s">
        <v>10</v>
      </c>
      <c r="B7" s="98" t="s">
        <v>317</v>
      </c>
      <c r="C7" s="151" t="s">
        <v>318</v>
      </c>
      <c r="D7" s="185" t="s">
        <v>10</v>
      </c>
      <c r="E7" s="98" t="s">
        <v>317</v>
      </c>
      <c r="F7" s="151" t="s">
        <v>318</v>
      </c>
      <c r="G7" s="185" t="s">
        <v>10</v>
      </c>
      <c r="H7" s="98" t="s">
        <v>317</v>
      </c>
      <c r="I7" s="151" t="s">
        <v>318</v>
      </c>
      <c r="J7" s="184" t="s">
        <v>10</v>
      </c>
      <c r="K7" s="98" t="s">
        <v>317</v>
      </c>
      <c r="L7" s="151" t="s">
        <v>318</v>
      </c>
      <c r="M7" s="184" t="s">
        <v>10</v>
      </c>
      <c r="N7" s="98" t="s">
        <v>317</v>
      </c>
      <c r="O7" s="151" t="s">
        <v>318</v>
      </c>
      <c r="P7" s="184"/>
      <c r="Q7" s="98"/>
      <c r="R7" s="151"/>
    </row>
    <row r="8" spans="1:18" ht="14.25" customHeight="1">
      <c r="A8" s="143" t="s">
        <v>267</v>
      </c>
      <c r="B8" s="109"/>
      <c r="C8" s="99"/>
      <c r="D8" s="143" t="s">
        <v>267</v>
      </c>
      <c r="E8" s="109"/>
      <c r="F8" s="156"/>
      <c r="G8" s="143" t="s">
        <v>267</v>
      </c>
      <c r="H8" s="109"/>
      <c r="I8" s="156"/>
      <c r="J8" s="100"/>
      <c r="K8" s="109"/>
      <c r="L8" s="156"/>
      <c r="M8" s="143" t="s">
        <v>267</v>
      </c>
      <c r="N8" s="109"/>
      <c r="O8" s="156"/>
      <c r="P8" s="143"/>
      <c r="Q8" s="109"/>
      <c r="R8" s="157"/>
    </row>
    <row r="9" spans="1:18" ht="14.25" customHeight="1">
      <c r="A9" s="133" t="s">
        <v>86</v>
      </c>
      <c r="B9" s="162"/>
      <c r="C9" s="64"/>
      <c r="D9" s="133" t="s">
        <v>542</v>
      </c>
      <c r="E9" s="162">
        <v>2210</v>
      </c>
      <c r="F9" s="64"/>
      <c r="G9" s="133" t="s">
        <v>86</v>
      </c>
      <c r="H9" s="162">
        <v>1330</v>
      </c>
      <c r="I9" s="64"/>
      <c r="J9" s="63"/>
      <c r="K9" s="162"/>
      <c r="L9" s="64"/>
      <c r="M9" s="133" t="s">
        <v>383</v>
      </c>
      <c r="N9" s="162">
        <v>4240</v>
      </c>
      <c r="O9" s="64"/>
      <c r="P9" s="396"/>
      <c r="Q9" s="162"/>
      <c r="R9" s="65"/>
    </row>
    <row r="10" spans="1:19" ht="14.25" customHeight="1">
      <c r="A10" s="118" t="s">
        <v>277</v>
      </c>
      <c r="B10" s="189"/>
      <c r="C10" s="64"/>
      <c r="D10" s="146" t="s">
        <v>229</v>
      </c>
      <c r="E10" s="189">
        <v>10</v>
      </c>
      <c r="F10" s="64"/>
      <c r="G10" s="146" t="s">
        <v>151</v>
      </c>
      <c r="H10" s="189">
        <v>40</v>
      </c>
      <c r="I10" s="64"/>
      <c r="J10" s="145"/>
      <c r="K10" s="189"/>
      <c r="L10" s="64"/>
      <c r="M10" s="146" t="s">
        <v>304</v>
      </c>
      <c r="N10" s="162" t="s">
        <v>330</v>
      </c>
      <c r="O10" s="64"/>
      <c r="P10" s="397"/>
      <c r="Q10" s="162"/>
      <c r="R10" s="64"/>
      <c r="S10" s="417"/>
    </row>
    <row r="11" spans="1:19" ht="14.25" customHeight="1">
      <c r="A11" s="146" t="s">
        <v>543</v>
      </c>
      <c r="B11" s="189">
        <v>360</v>
      </c>
      <c r="C11" s="64"/>
      <c r="D11" s="146" t="s">
        <v>88</v>
      </c>
      <c r="E11" s="189" t="s">
        <v>330</v>
      </c>
      <c r="F11" s="64"/>
      <c r="G11" s="146" t="s">
        <v>87</v>
      </c>
      <c r="H11" s="189">
        <v>80</v>
      </c>
      <c r="I11" s="64"/>
      <c r="J11" s="145"/>
      <c r="K11" s="189"/>
      <c r="L11" s="64"/>
      <c r="M11" s="146" t="s">
        <v>150</v>
      </c>
      <c r="N11" s="189" t="s">
        <v>330</v>
      </c>
      <c r="O11" s="64"/>
      <c r="P11" s="310"/>
      <c r="Q11" s="189"/>
      <c r="R11" s="64"/>
      <c r="S11" s="417"/>
    </row>
    <row r="12" spans="1:18" ht="14.25" customHeight="1">
      <c r="A12" s="146" t="s">
        <v>575</v>
      </c>
      <c r="B12" s="189">
        <v>270</v>
      </c>
      <c r="C12" s="64"/>
      <c r="D12" s="146" t="s">
        <v>196</v>
      </c>
      <c r="E12" s="189" t="s">
        <v>330</v>
      </c>
      <c r="F12" s="64"/>
      <c r="G12" s="146" t="s">
        <v>88</v>
      </c>
      <c r="H12" s="189">
        <v>100</v>
      </c>
      <c r="I12" s="64"/>
      <c r="J12" s="145"/>
      <c r="K12" s="189"/>
      <c r="L12" s="64"/>
      <c r="M12" s="112"/>
      <c r="N12" s="398"/>
      <c r="O12" s="64"/>
      <c r="P12" s="310"/>
      <c r="Q12" s="189"/>
      <c r="R12" s="101"/>
    </row>
    <row r="13" spans="1:18" ht="14.25" customHeight="1">
      <c r="A13" s="112"/>
      <c r="B13" s="162"/>
      <c r="C13" s="64"/>
      <c r="D13" s="146" t="s">
        <v>284</v>
      </c>
      <c r="E13" s="189" t="s">
        <v>330</v>
      </c>
      <c r="F13" s="64"/>
      <c r="G13" s="146" t="s">
        <v>89</v>
      </c>
      <c r="H13" s="189">
        <v>140</v>
      </c>
      <c r="I13" s="64"/>
      <c r="J13" s="145"/>
      <c r="K13" s="189"/>
      <c r="L13" s="64"/>
      <c r="M13" s="275"/>
      <c r="N13" s="194"/>
      <c r="O13" s="64"/>
      <c r="P13" s="310"/>
      <c r="Q13" s="189"/>
      <c r="R13" s="101"/>
    </row>
    <row r="14" spans="1:18" ht="14.25" customHeight="1">
      <c r="A14" s="110"/>
      <c r="B14" s="162"/>
      <c r="C14" s="64"/>
      <c r="D14" s="146"/>
      <c r="E14" s="162"/>
      <c r="F14" s="64"/>
      <c r="G14" s="146" t="s">
        <v>90</v>
      </c>
      <c r="H14" s="189">
        <v>110</v>
      </c>
      <c r="I14" s="64"/>
      <c r="J14" s="145"/>
      <c r="K14" s="189"/>
      <c r="L14" s="64"/>
      <c r="M14" s="275"/>
      <c r="N14" s="194"/>
      <c r="O14" s="64"/>
      <c r="P14" s="397"/>
      <c r="Q14" s="189"/>
      <c r="R14" s="101"/>
    </row>
    <row r="15" spans="1:18" ht="14.25" customHeight="1">
      <c r="A15" s="208"/>
      <c r="B15" s="247"/>
      <c r="C15" s="111"/>
      <c r="D15" s="210"/>
      <c r="E15" s="247"/>
      <c r="F15" s="111"/>
      <c r="G15" s="221" t="s">
        <v>91</v>
      </c>
      <c r="H15" s="226">
        <v>80</v>
      </c>
      <c r="I15" s="111"/>
      <c r="J15" s="208"/>
      <c r="K15" s="247"/>
      <c r="L15" s="111"/>
      <c r="M15" s="208"/>
      <c r="N15" s="247"/>
      <c r="O15" s="111"/>
      <c r="P15" s="377"/>
      <c r="Q15" s="247"/>
      <c r="R15" s="103"/>
    </row>
    <row r="16" spans="1:18" ht="14.25" customHeight="1">
      <c r="A16" s="200" t="s">
        <v>224</v>
      </c>
      <c r="B16" s="206">
        <f>SUM(B9:B15)</f>
        <v>630</v>
      </c>
      <c r="C16" s="199">
        <f>SUM(C9:C15)</f>
        <v>0</v>
      </c>
      <c r="D16" s="200" t="s">
        <v>224</v>
      </c>
      <c r="E16" s="206">
        <f>SUM(E9:E15)</f>
        <v>2220</v>
      </c>
      <c r="F16" s="199">
        <f>SUM(F9:F15)</f>
        <v>0</v>
      </c>
      <c r="G16" s="200" t="s">
        <v>224</v>
      </c>
      <c r="H16" s="363">
        <f>SUM(H9:H15)</f>
        <v>1880</v>
      </c>
      <c r="I16" s="199">
        <f>SUM(I9:I15)</f>
        <v>0</v>
      </c>
      <c r="J16" s="200" t="s">
        <v>224</v>
      </c>
      <c r="K16" s="251">
        <f>SUM(K8:K15)</f>
        <v>0</v>
      </c>
      <c r="L16" s="199">
        <f>SUM(L8:L15)</f>
        <v>0</v>
      </c>
      <c r="M16" s="200" t="s">
        <v>224</v>
      </c>
      <c r="N16" s="206">
        <f>SUM(N9:N15)</f>
        <v>4240</v>
      </c>
      <c r="O16" s="199">
        <f>SUM(O9:O15)</f>
        <v>0</v>
      </c>
      <c r="P16" s="200"/>
      <c r="Q16" s="206"/>
      <c r="R16" s="214"/>
    </row>
    <row r="17" spans="1:18" ht="14.25" customHeight="1">
      <c r="A17" s="402" t="s">
        <v>256</v>
      </c>
      <c r="B17" s="467"/>
      <c r="C17" s="238"/>
      <c r="D17" s="399"/>
      <c r="E17" s="367"/>
      <c r="F17" s="238"/>
      <c r="G17" s="400"/>
      <c r="H17" s="367"/>
      <c r="I17" s="238"/>
      <c r="J17" s="401"/>
      <c r="K17" s="366"/>
      <c r="L17" s="238"/>
      <c r="M17" s="402" t="s">
        <v>256</v>
      </c>
      <c r="N17" s="367"/>
      <c r="O17" s="238"/>
      <c r="P17" s="403"/>
      <c r="Q17" s="367"/>
      <c r="R17" s="404"/>
    </row>
    <row r="18" spans="1:18" ht="14.25" customHeight="1">
      <c r="A18" s="221" t="s">
        <v>222</v>
      </c>
      <c r="B18" s="226"/>
      <c r="C18" s="111"/>
      <c r="D18" s="210"/>
      <c r="E18" s="247"/>
      <c r="F18" s="111"/>
      <c r="G18" s="221"/>
      <c r="H18" s="247"/>
      <c r="I18" s="111"/>
      <c r="J18" s="208"/>
      <c r="K18" s="248"/>
      <c r="L18" s="111"/>
      <c r="M18" s="221" t="s">
        <v>544</v>
      </c>
      <c r="N18" s="226">
        <v>560</v>
      </c>
      <c r="O18" s="111"/>
      <c r="P18" s="377"/>
      <c r="Q18" s="247"/>
      <c r="R18" s="103"/>
    </row>
    <row r="19" spans="1:18" ht="14.25" customHeight="1">
      <c r="A19" s="200" t="s">
        <v>224</v>
      </c>
      <c r="B19" s="363">
        <f>SUM(B18)</f>
        <v>0</v>
      </c>
      <c r="C19" s="199">
        <f>SUM(C18)</f>
        <v>0</v>
      </c>
      <c r="D19" s="200" t="s">
        <v>224</v>
      </c>
      <c r="E19" s="206">
        <f>SUM(E18)</f>
        <v>0</v>
      </c>
      <c r="F19" s="199">
        <f>SUM(F18)</f>
        <v>0</v>
      </c>
      <c r="G19" s="200" t="s">
        <v>224</v>
      </c>
      <c r="H19" s="206">
        <f>SUM(H18)</f>
        <v>0</v>
      </c>
      <c r="I19" s="199">
        <f>SUM(I18)</f>
        <v>0</v>
      </c>
      <c r="J19" s="200" t="s">
        <v>224</v>
      </c>
      <c r="K19" s="251">
        <f>SUM(K18)</f>
        <v>0</v>
      </c>
      <c r="L19" s="199">
        <f>SUM(L18)</f>
        <v>0</v>
      </c>
      <c r="M19" s="200" t="s">
        <v>224</v>
      </c>
      <c r="N19" s="363">
        <f>SUM(N18)</f>
        <v>560</v>
      </c>
      <c r="O19" s="199"/>
      <c r="P19" s="200"/>
      <c r="Q19" s="206"/>
      <c r="R19" s="214"/>
    </row>
    <row r="20" spans="1:18" ht="14.25" customHeight="1">
      <c r="A20" s="296"/>
      <c r="B20" s="295"/>
      <c r="C20" s="106"/>
      <c r="D20" s="405"/>
      <c r="E20" s="406"/>
      <c r="F20" s="106"/>
      <c r="G20" s="379"/>
      <c r="H20" s="407"/>
      <c r="I20" s="106"/>
      <c r="J20" s="296"/>
      <c r="K20" s="295"/>
      <c r="L20" s="106"/>
      <c r="M20" s="296"/>
      <c r="N20" s="295"/>
      <c r="O20" s="106"/>
      <c r="P20" s="296"/>
      <c r="Q20" s="295"/>
      <c r="R20" s="105"/>
    </row>
    <row r="21" spans="1:18" ht="14.25" customHeight="1" thickBot="1">
      <c r="A21" s="150" t="s">
        <v>25</v>
      </c>
      <c r="B21" s="285">
        <f>SUM(B16,B19)</f>
        <v>630</v>
      </c>
      <c r="C21" s="108">
        <f>SUM(C16,C19)</f>
        <v>0</v>
      </c>
      <c r="D21" s="262" t="s">
        <v>25</v>
      </c>
      <c r="E21" s="265">
        <f>SUM(E16,E19)</f>
        <v>2220</v>
      </c>
      <c r="F21" s="108">
        <f>SUM(F16,F19)</f>
        <v>0</v>
      </c>
      <c r="G21" s="262" t="s">
        <v>25</v>
      </c>
      <c r="H21" s="265">
        <f>SUM(H16,H19)</f>
        <v>1880</v>
      </c>
      <c r="I21" s="108">
        <f>SUM(I16,I19)</f>
        <v>0</v>
      </c>
      <c r="J21" s="150" t="s">
        <v>25</v>
      </c>
      <c r="K21" s="285">
        <f>SUM(K16,K19)</f>
        <v>0</v>
      </c>
      <c r="L21" s="108">
        <f>SUM(L16,L19)</f>
        <v>0</v>
      </c>
      <c r="M21" s="150" t="s">
        <v>25</v>
      </c>
      <c r="N21" s="285">
        <f>SUM(N16,N19)</f>
        <v>4800</v>
      </c>
      <c r="O21" s="108">
        <f>SUM(O16,O19)</f>
        <v>0</v>
      </c>
      <c r="P21" s="150"/>
      <c r="Q21" s="285"/>
      <c r="R21" s="107"/>
    </row>
    <row r="22" ht="14.25" customHeight="1" thickBot="1"/>
    <row r="23" spans="1:16" ht="14.25" customHeight="1" thickBot="1">
      <c r="A23" s="437" t="s">
        <v>652</v>
      </c>
      <c r="C23" s="80" t="s">
        <v>117</v>
      </c>
      <c r="D23" s="81" t="s">
        <v>142</v>
      </c>
      <c r="E23" s="82"/>
      <c r="F23" s="83" t="s">
        <v>134</v>
      </c>
      <c r="G23" s="84">
        <f>SUM(B41,E41,H41,K41,N41,Q41)</f>
        <v>11970</v>
      </c>
      <c r="H23" s="85" t="s">
        <v>4</v>
      </c>
      <c r="I23" s="155"/>
      <c r="J23" s="86">
        <f>SUM(C41,F41,I41,L41,O41,R41)</f>
        <v>0</v>
      </c>
      <c r="K23" s="87"/>
      <c r="L23" s="180"/>
      <c r="M23" s="289"/>
      <c r="N23" s="180"/>
      <c r="O23" s="180"/>
      <c r="P23" s="290"/>
    </row>
    <row r="24" ht="4.5" customHeight="1" thickBot="1"/>
    <row r="25" spans="1:18" ht="14.25" customHeight="1">
      <c r="A25" s="92" t="s">
        <v>6</v>
      </c>
      <c r="B25" s="93"/>
      <c r="C25" s="94"/>
      <c r="D25" s="92" t="s">
        <v>7</v>
      </c>
      <c r="E25" s="93"/>
      <c r="F25" s="93"/>
      <c r="G25" s="95" t="s">
        <v>8</v>
      </c>
      <c r="H25" s="93"/>
      <c r="I25" s="96"/>
      <c r="J25" s="97" t="s">
        <v>128</v>
      </c>
      <c r="K25" s="93"/>
      <c r="L25" s="94"/>
      <c r="M25" s="95" t="s">
        <v>9</v>
      </c>
      <c r="N25" s="93"/>
      <c r="O25" s="93"/>
      <c r="P25" s="490"/>
      <c r="Q25" s="491"/>
      <c r="R25" s="492"/>
    </row>
    <row r="26" spans="1:18" ht="14.25" customHeight="1">
      <c r="A26" s="184" t="s">
        <v>10</v>
      </c>
      <c r="B26" s="98" t="s">
        <v>317</v>
      </c>
      <c r="C26" s="151" t="s">
        <v>318</v>
      </c>
      <c r="D26" s="185" t="s">
        <v>10</v>
      </c>
      <c r="E26" s="98" t="s">
        <v>317</v>
      </c>
      <c r="F26" s="151" t="s">
        <v>318</v>
      </c>
      <c r="G26" s="185" t="s">
        <v>10</v>
      </c>
      <c r="H26" s="98" t="s">
        <v>317</v>
      </c>
      <c r="I26" s="151" t="s">
        <v>318</v>
      </c>
      <c r="J26" s="184" t="s">
        <v>10</v>
      </c>
      <c r="K26" s="98" t="s">
        <v>317</v>
      </c>
      <c r="L26" s="151" t="s">
        <v>318</v>
      </c>
      <c r="M26" s="184" t="s">
        <v>10</v>
      </c>
      <c r="N26" s="98" t="s">
        <v>317</v>
      </c>
      <c r="O26" s="151" t="s">
        <v>318</v>
      </c>
      <c r="P26" s="184"/>
      <c r="Q26" s="98"/>
      <c r="R26" s="151"/>
    </row>
    <row r="27" spans="1:18" ht="15" customHeight="1">
      <c r="A27" s="423" t="s">
        <v>545</v>
      </c>
      <c r="B27" s="162">
        <v>2120</v>
      </c>
      <c r="C27" s="64"/>
      <c r="D27" s="408" t="s">
        <v>93</v>
      </c>
      <c r="E27" s="162"/>
      <c r="F27" s="64"/>
      <c r="G27" s="408" t="s">
        <v>223</v>
      </c>
      <c r="H27" s="162">
        <v>800</v>
      </c>
      <c r="I27" s="64"/>
      <c r="J27" s="104"/>
      <c r="K27" s="187"/>
      <c r="L27" s="64"/>
      <c r="M27" s="449" t="s">
        <v>546</v>
      </c>
      <c r="N27" s="162">
        <v>2620</v>
      </c>
      <c r="O27" s="64"/>
      <c r="P27" s="377"/>
      <c r="Q27" s="187"/>
      <c r="R27" s="293"/>
    </row>
    <row r="28" spans="1:18" ht="15" customHeight="1">
      <c r="A28" s="146" t="s">
        <v>95</v>
      </c>
      <c r="B28" s="189"/>
      <c r="C28" s="64"/>
      <c r="D28" s="112"/>
      <c r="E28" s="203"/>
      <c r="F28" s="64"/>
      <c r="G28" s="146" t="s">
        <v>93</v>
      </c>
      <c r="H28" s="189">
        <v>1270</v>
      </c>
      <c r="I28" s="64"/>
      <c r="J28" s="145"/>
      <c r="K28" s="172"/>
      <c r="L28" s="64"/>
      <c r="M28" s="220" t="s">
        <v>547</v>
      </c>
      <c r="N28" s="189">
        <v>2060</v>
      </c>
      <c r="O28" s="64"/>
      <c r="P28" s="310"/>
      <c r="Q28" s="172"/>
      <c r="R28" s="101"/>
    </row>
    <row r="29" spans="1:18" ht="15" customHeight="1">
      <c r="A29" s="146" t="s">
        <v>395</v>
      </c>
      <c r="B29" s="189">
        <v>810</v>
      </c>
      <c r="C29" s="64"/>
      <c r="D29" s="112"/>
      <c r="E29" s="172"/>
      <c r="F29" s="64"/>
      <c r="G29" s="146" t="s">
        <v>94</v>
      </c>
      <c r="H29" s="189">
        <v>130</v>
      </c>
      <c r="I29" s="64"/>
      <c r="J29" s="145"/>
      <c r="K29" s="172"/>
      <c r="L29" s="64"/>
      <c r="M29" s="220" t="s">
        <v>548</v>
      </c>
      <c r="N29" s="189">
        <v>380</v>
      </c>
      <c r="O29" s="64"/>
      <c r="P29" s="310"/>
      <c r="Q29" s="172"/>
      <c r="R29" s="101"/>
    </row>
    <row r="30" spans="1:18" ht="15" customHeight="1">
      <c r="A30" s="146"/>
      <c r="B30" s="172"/>
      <c r="C30" s="64"/>
      <c r="D30" s="112"/>
      <c r="E30" s="172"/>
      <c r="F30" s="64"/>
      <c r="G30" s="146"/>
      <c r="H30" s="189"/>
      <c r="I30" s="64"/>
      <c r="J30" s="145"/>
      <c r="K30" s="172"/>
      <c r="L30" s="64"/>
      <c r="M30" s="220" t="s">
        <v>549</v>
      </c>
      <c r="N30" s="189">
        <v>880</v>
      </c>
      <c r="O30" s="64"/>
      <c r="P30" s="310"/>
      <c r="Q30" s="172"/>
      <c r="R30" s="101"/>
    </row>
    <row r="31" spans="1:18" ht="15" customHeight="1">
      <c r="A31" s="112"/>
      <c r="B31" s="203"/>
      <c r="C31" s="64"/>
      <c r="D31" s="112"/>
      <c r="E31" s="172"/>
      <c r="F31" s="64"/>
      <c r="G31" s="112"/>
      <c r="H31" s="203"/>
      <c r="I31" s="64"/>
      <c r="J31" s="145"/>
      <c r="K31" s="172"/>
      <c r="L31" s="64"/>
      <c r="M31" s="220" t="s">
        <v>550</v>
      </c>
      <c r="N31" s="189">
        <v>80</v>
      </c>
      <c r="O31" s="64"/>
      <c r="P31" s="310"/>
      <c r="Q31" s="172"/>
      <c r="R31" s="101"/>
    </row>
    <row r="32" spans="1:18" ht="15" customHeight="1">
      <c r="A32" s="520" t="s">
        <v>313</v>
      </c>
      <c r="B32" s="521"/>
      <c r="C32" s="522"/>
      <c r="D32" s="520" t="s">
        <v>311</v>
      </c>
      <c r="E32" s="521"/>
      <c r="F32" s="522"/>
      <c r="G32" s="520" t="s">
        <v>296</v>
      </c>
      <c r="H32" s="521"/>
      <c r="I32" s="522"/>
      <c r="J32" s="145"/>
      <c r="K32" s="172"/>
      <c r="L32" s="64"/>
      <c r="M32" s="220" t="s">
        <v>551</v>
      </c>
      <c r="N32" s="189">
        <v>430</v>
      </c>
      <c r="O32" s="64"/>
      <c r="P32" s="310"/>
      <c r="Q32" s="172"/>
      <c r="R32" s="101"/>
    </row>
    <row r="33" spans="1:18" ht="15" customHeight="1">
      <c r="A33" s="523" t="s">
        <v>312</v>
      </c>
      <c r="B33" s="524"/>
      <c r="C33" s="525"/>
      <c r="D33" s="523" t="s">
        <v>312</v>
      </c>
      <c r="E33" s="524"/>
      <c r="F33" s="525"/>
      <c r="G33" s="523" t="s">
        <v>297</v>
      </c>
      <c r="H33" s="524"/>
      <c r="I33" s="525"/>
      <c r="J33" s="145"/>
      <c r="K33" s="172"/>
      <c r="L33" s="64"/>
      <c r="M33" s="220" t="s">
        <v>552</v>
      </c>
      <c r="N33" s="189">
        <v>90</v>
      </c>
      <c r="O33" s="64"/>
      <c r="P33" s="310"/>
      <c r="Q33" s="172"/>
      <c r="R33" s="101"/>
    </row>
    <row r="34" spans="1:18" ht="15" customHeight="1">
      <c r="A34" s="112"/>
      <c r="B34" s="172"/>
      <c r="C34" s="64"/>
      <c r="D34" s="112"/>
      <c r="E34" s="172"/>
      <c r="F34" s="64"/>
      <c r="G34" s="112"/>
      <c r="H34" s="172"/>
      <c r="I34" s="64"/>
      <c r="J34" s="145"/>
      <c r="K34" s="172"/>
      <c r="L34" s="64"/>
      <c r="M34" s="220" t="s">
        <v>553</v>
      </c>
      <c r="N34" s="189">
        <v>90</v>
      </c>
      <c r="O34" s="64"/>
      <c r="P34" s="310"/>
      <c r="Q34" s="172"/>
      <c r="R34" s="101"/>
    </row>
    <row r="35" spans="1:18" ht="15" customHeight="1">
      <c r="A35" s="112"/>
      <c r="B35" s="172"/>
      <c r="C35" s="64"/>
      <c r="D35" s="431"/>
      <c r="E35" s="172"/>
      <c r="F35" s="64"/>
      <c r="G35" s="112"/>
      <c r="H35" s="172"/>
      <c r="I35" s="64"/>
      <c r="J35" s="145"/>
      <c r="K35" s="172"/>
      <c r="L35" s="64"/>
      <c r="M35" s="220" t="s">
        <v>554</v>
      </c>
      <c r="N35" s="189">
        <v>210</v>
      </c>
      <c r="O35" s="64"/>
      <c r="P35" s="310"/>
      <c r="Q35" s="172"/>
      <c r="R35" s="101"/>
    </row>
    <row r="36" spans="1:18" ht="15" customHeight="1">
      <c r="A36" s="112"/>
      <c r="B36" s="172"/>
      <c r="C36" s="64"/>
      <c r="D36" s="432"/>
      <c r="E36" s="172"/>
      <c r="F36" s="64"/>
      <c r="G36" s="112"/>
      <c r="H36" s="172"/>
      <c r="I36" s="64"/>
      <c r="J36" s="145"/>
      <c r="K36" s="172"/>
      <c r="L36" s="64"/>
      <c r="M36" s="112"/>
      <c r="N36" s="203"/>
      <c r="O36" s="64"/>
      <c r="P36" s="310"/>
      <c r="Q36" s="172"/>
      <c r="R36" s="101"/>
    </row>
    <row r="37" spans="1:18" ht="15" customHeight="1">
      <c r="A37" s="112"/>
      <c r="B37" s="172"/>
      <c r="C37" s="64"/>
      <c r="D37" s="112"/>
      <c r="E37" s="172"/>
      <c r="F37" s="64"/>
      <c r="G37" s="112"/>
      <c r="H37" s="172"/>
      <c r="I37" s="64"/>
      <c r="J37" s="145"/>
      <c r="K37" s="172"/>
      <c r="L37" s="64"/>
      <c r="M37" s="112"/>
      <c r="N37" s="203"/>
      <c r="O37" s="64"/>
      <c r="P37" s="310"/>
      <c r="Q37" s="172"/>
      <c r="R37" s="101"/>
    </row>
    <row r="38" spans="1:18" ht="15" customHeight="1">
      <c r="A38" s="112"/>
      <c r="B38" s="172"/>
      <c r="C38" s="64"/>
      <c r="D38" s="112"/>
      <c r="E38" s="172"/>
      <c r="F38" s="64"/>
      <c r="G38" s="112"/>
      <c r="H38" s="172"/>
      <c r="I38" s="64"/>
      <c r="J38" s="145"/>
      <c r="K38" s="172"/>
      <c r="L38" s="64"/>
      <c r="M38" s="112"/>
      <c r="N38" s="172"/>
      <c r="O38" s="64"/>
      <c r="P38" s="310"/>
      <c r="Q38" s="172"/>
      <c r="R38" s="101"/>
    </row>
    <row r="39" spans="1:18" ht="15" customHeight="1">
      <c r="A39" s="304"/>
      <c r="B39" s="172"/>
      <c r="C39" s="64"/>
      <c r="D39" s="112"/>
      <c r="E39" s="172"/>
      <c r="F39" s="64"/>
      <c r="G39" s="112"/>
      <c r="H39" s="172"/>
      <c r="I39" s="64"/>
      <c r="J39" s="145"/>
      <c r="K39" s="172"/>
      <c r="L39" s="64"/>
      <c r="M39" s="112"/>
      <c r="N39" s="172"/>
      <c r="O39" s="64"/>
      <c r="P39" s="310"/>
      <c r="Q39" s="172"/>
      <c r="R39" s="101"/>
    </row>
    <row r="40" spans="1:18" ht="15" customHeight="1">
      <c r="A40" s="208"/>
      <c r="B40" s="211"/>
      <c r="C40" s="111"/>
      <c r="D40" s="208"/>
      <c r="E40" s="223"/>
      <c r="F40" s="345"/>
      <c r="G40" s="208"/>
      <c r="H40" s="211"/>
      <c r="I40" s="111"/>
      <c r="J40" s="208"/>
      <c r="K40" s="211"/>
      <c r="L40" s="111"/>
      <c r="M40" s="208"/>
      <c r="N40" s="211"/>
      <c r="O40" s="111"/>
      <c r="P40" s="377"/>
      <c r="Q40" s="211"/>
      <c r="R40" s="103"/>
    </row>
    <row r="41" spans="1:18" ht="14.25" customHeight="1" thickBot="1">
      <c r="A41" s="150" t="s">
        <v>25</v>
      </c>
      <c r="B41" s="285">
        <f>SUM(B27:B40)</f>
        <v>2930</v>
      </c>
      <c r="C41" s="108">
        <f>SUM(C27:C40)</f>
        <v>0</v>
      </c>
      <c r="D41" s="262" t="s">
        <v>25</v>
      </c>
      <c r="E41" s="468">
        <f>SUM(E27:E40)</f>
        <v>0</v>
      </c>
      <c r="F41" s="107">
        <f>SUM(F27:F40)</f>
        <v>0</v>
      </c>
      <c r="G41" s="262" t="s">
        <v>25</v>
      </c>
      <c r="H41" s="265">
        <f>SUM(H27:H40)</f>
        <v>2200</v>
      </c>
      <c r="I41" s="108">
        <f>SUM(I27:I40)</f>
        <v>0</v>
      </c>
      <c r="J41" s="150" t="s">
        <v>25</v>
      </c>
      <c r="K41" s="265">
        <f>SUM(K27:K40)</f>
        <v>0</v>
      </c>
      <c r="L41" s="108">
        <f>SUM(L27:L40)</f>
        <v>0</v>
      </c>
      <c r="M41" s="150" t="s">
        <v>25</v>
      </c>
      <c r="N41" s="265">
        <f>SUM(N27:N40)</f>
        <v>6840</v>
      </c>
      <c r="O41" s="108">
        <f>SUM(O27:O40)</f>
        <v>0</v>
      </c>
      <c r="P41" s="150"/>
      <c r="Q41" s="265"/>
      <c r="R41" s="107"/>
    </row>
    <row r="42" spans="1:18" ht="14.25" customHeight="1" thickBo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8"/>
      <c r="Q42" s="15"/>
      <c r="R42" s="15"/>
    </row>
    <row r="43" spans="1:11" ht="14.25" customHeight="1" thickBot="1">
      <c r="A43" s="437" t="s">
        <v>652</v>
      </c>
      <c r="C43" s="80" t="s">
        <v>118</v>
      </c>
      <c r="D43" s="81" t="s">
        <v>143</v>
      </c>
      <c r="E43" s="82"/>
      <c r="F43" s="83" t="s">
        <v>134</v>
      </c>
      <c r="G43" s="84">
        <f>SUM(B61,E61,H61,K61,Q61)</f>
        <v>4460</v>
      </c>
      <c r="H43" s="85" t="s">
        <v>4</v>
      </c>
      <c r="I43" s="155"/>
      <c r="J43" s="86">
        <f>SUM(C61,F61,I61,L61,R61)</f>
        <v>0</v>
      </c>
      <c r="K43" s="87"/>
    </row>
    <row r="44" ht="4.5" customHeight="1" thickBot="1"/>
    <row r="45" spans="1:18" ht="14.25" customHeight="1">
      <c r="A45" s="92" t="s">
        <v>6</v>
      </c>
      <c r="B45" s="93"/>
      <c r="C45" s="94"/>
      <c r="D45" s="92" t="s">
        <v>7</v>
      </c>
      <c r="E45" s="93"/>
      <c r="F45" s="93"/>
      <c r="G45" s="95" t="s">
        <v>8</v>
      </c>
      <c r="H45" s="93"/>
      <c r="I45" s="96"/>
      <c r="J45" s="97" t="s">
        <v>128</v>
      </c>
      <c r="K45" s="93"/>
      <c r="L45" s="94"/>
      <c r="M45" s="95" t="s">
        <v>9</v>
      </c>
      <c r="N45" s="96"/>
      <c r="O45" s="96"/>
      <c r="P45" s="469"/>
      <c r="Q45" s="470"/>
      <c r="R45" s="471"/>
    </row>
    <row r="46" spans="1:18" ht="14.25" customHeight="1">
      <c r="A46" s="184" t="s">
        <v>10</v>
      </c>
      <c r="B46" s="98" t="s">
        <v>317</v>
      </c>
      <c r="C46" s="151" t="s">
        <v>318</v>
      </c>
      <c r="D46" s="185" t="s">
        <v>10</v>
      </c>
      <c r="E46" s="98" t="s">
        <v>317</v>
      </c>
      <c r="F46" s="151" t="s">
        <v>318</v>
      </c>
      <c r="G46" s="185" t="s">
        <v>10</v>
      </c>
      <c r="H46" s="98" t="s">
        <v>317</v>
      </c>
      <c r="I46" s="151" t="s">
        <v>318</v>
      </c>
      <c r="J46" s="184" t="s">
        <v>10</v>
      </c>
      <c r="K46" s="98" t="s">
        <v>317</v>
      </c>
      <c r="L46" s="151" t="s">
        <v>318</v>
      </c>
      <c r="M46" s="184" t="s">
        <v>10</v>
      </c>
      <c r="N46" s="98" t="s">
        <v>317</v>
      </c>
      <c r="O46" s="182" t="s">
        <v>318</v>
      </c>
      <c r="P46" s="472" t="s">
        <v>10</v>
      </c>
      <c r="Q46" s="98" t="s">
        <v>317</v>
      </c>
      <c r="R46" s="151" t="s">
        <v>318</v>
      </c>
    </row>
    <row r="47" spans="1:18" ht="15" customHeight="1">
      <c r="A47" s="146" t="s">
        <v>384</v>
      </c>
      <c r="B47" s="413">
        <v>0</v>
      </c>
      <c r="C47" s="64"/>
      <c r="D47" s="408" t="s">
        <v>385</v>
      </c>
      <c r="E47" s="162">
        <v>110</v>
      </c>
      <c r="F47" s="64"/>
      <c r="G47" s="408" t="s">
        <v>555</v>
      </c>
      <c r="H47" s="162">
        <v>300</v>
      </c>
      <c r="I47" s="64"/>
      <c r="J47" s="104"/>
      <c r="K47" s="187"/>
      <c r="L47" s="64"/>
      <c r="M47" s="408" t="s">
        <v>387</v>
      </c>
      <c r="N47" s="162">
        <v>560</v>
      </c>
      <c r="O47" s="409"/>
      <c r="P47" s="473" t="s">
        <v>319</v>
      </c>
      <c r="Q47" s="280">
        <v>100</v>
      </c>
      <c r="R47" s="281"/>
    </row>
    <row r="48" spans="1:18" s="15" customFormat="1" ht="15" customHeight="1">
      <c r="A48" s="146" t="s">
        <v>331</v>
      </c>
      <c r="B48" s="189">
        <v>20</v>
      </c>
      <c r="C48" s="64"/>
      <c r="D48" s="146" t="s">
        <v>386</v>
      </c>
      <c r="E48" s="189">
        <v>60</v>
      </c>
      <c r="F48" s="64"/>
      <c r="G48" s="146" t="s">
        <v>139</v>
      </c>
      <c r="H48" s="189">
        <v>20</v>
      </c>
      <c r="I48" s="64"/>
      <c r="J48" s="145"/>
      <c r="K48" s="172"/>
      <c r="L48" s="64"/>
      <c r="M48" s="146" t="s">
        <v>388</v>
      </c>
      <c r="N48" s="189">
        <v>230</v>
      </c>
      <c r="O48" s="409"/>
      <c r="P48" s="474" t="s">
        <v>556</v>
      </c>
      <c r="Q48" s="189">
        <v>60</v>
      </c>
      <c r="R48" s="65"/>
    </row>
    <row r="49" spans="1:18" ht="15" customHeight="1">
      <c r="A49" s="146"/>
      <c r="B49" s="189"/>
      <c r="C49" s="64"/>
      <c r="D49" s="146" t="s">
        <v>557</v>
      </c>
      <c r="E49" s="189">
        <v>130</v>
      </c>
      <c r="F49" s="64"/>
      <c r="G49" s="146" t="s">
        <v>140</v>
      </c>
      <c r="H49" s="413"/>
      <c r="I49" s="64"/>
      <c r="J49" s="145"/>
      <c r="K49" s="172"/>
      <c r="L49" s="64"/>
      <c r="M49" s="146" t="s">
        <v>558</v>
      </c>
      <c r="N49" s="189">
        <v>180</v>
      </c>
      <c r="O49" s="409"/>
      <c r="P49" s="473" t="s">
        <v>559</v>
      </c>
      <c r="Q49" s="189">
        <v>60</v>
      </c>
      <c r="R49" s="65"/>
    </row>
    <row r="50" spans="1:18" ht="15" customHeight="1">
      <c r="A50" s="146"/>
      <c r="B50" s="189"/>
      <c r="C50" s="64"/>
      <c r="D50" s="146" t="s">
        <v>560</v>
      </c>
      <c r="E50" s="189">
        <v>70</v>
      </c>
      <c r="F50" s="64"/>
      <c r="G50" s="146" t="s">
        <v>141</v>
      </c>
      <c r="H50" s="189">
        <v>130</v>
      </c>
      <c r="I50" s="64"/>
      <c r="J50" s="145"/>
      <c r="K50" s="172"/>
      <c r="L50" s="64"/>
      <c r="M50" s="146" t="s">
        <v>332</v>
      </c>
      <c r="N50" s="189">
        <v>20</v>
      </c>
      <c r="O50" s="409"/>
      <c r="P50" s="473" t="s">
        <v>561</v>
      </c>
      <c r="Q50" s="189">
        <v>120</v>
      </c>
      <c r="R50" s="65"/>
    </row>
    <row r="51" spans="1:18" ht="15" customHeight="1">
      <c r="A51" s="112"/>
      <c r="B51" s="203"/>
      <c r="C51" s="64"/>
      <c r="D51" s="146"/>
      <c r="E51" s="189"/>
      <c r="F51" s="64"/>
      <c r="G51" s="146" t="s">
        <v>280</v>
      </c>
      <c r="H51" s="189"/>
      <c r="I51" s="64"/>
      <c r="J51" s="145"/>
      <c r="K51" s="172"/>
      <c r="L51" s="64"/>
      <c r="M51" s="146" t="s">
        <v>562</v>
      </c>
      <c r="N51" s="189">
        <v>50</v>
      </c>
      <c r="O51" s="409"/>
      <c r="P51" s="474" t="s">
        <v>390</v>
      </c>
      <c r="Q51" s="189">
        <v>20</v>
      </c>
      <c r="R51" s="65"/>
    </row>
    <row r="52" spans="1:18" ht="15" customHeight="1">
      <c r="A52" s="112"/>
      <c r="B52" s="203">
        <v>0</v>
      </c>
      <c r="C52" s="64"/>
      <c r="D52" s="146"/>
      <c r="E52" s="189"/>
      <c r="F52" s="64"/>
      <c r="G52" s="112"/>
      <c r="H52" s="203"/>
      <c r="I52" s="64"/>
      <c r="J52" s="145"/>
      <c r="K52" s="172"/>
      <c r="L52" s="64"/>
      <c r="M52" s="220" t="s">
        <v>389</v>
      </c>
      <c r="N52" s="189">
        <v>160</v>
      </c>
      <c r="O52" s="409"/>
      <c r="P52" s="473" t="s">
        <v>563</v>
      </c>
      <c r="Q52" s="189">
        <v>170</v>
      </c>
      <c r="R52" s="65"/>
    </row>
    <row r="53" spans="1:18" ht="15" customHeight="1">
      <c r="A53" s="112"/>
      <c r="B53" s="172"/>
      <c r="C53" s="64"/>
      <c r="D53" s="457"/>
      <c r="E53" s="475"/>
      <c r="F53" s="64"/>
      <c r="G53" s="431"/>
      <c r="H53" s="172"/>
      <c r="I53" s="64"/>
      <c r="J53" s="145"/>
      <c r="K53" s="172"/>
      <c r="L53" s="64"/>
      <c r="M53" s="146" t="s">
        <v>605</v>
      </c>
      <c r="N53" s="189">
        <v>690</v>
      </c>
      <c r="O53" s="409"/>
      <c r="P53" s="473" t="s">
        <v>391</v>
      </c>
      <c r="Q53" s="189">
        <v>20</v>
      </c>
      <c r="R53" s="65"/>
    </row>
    <row r="54" spans="1:18" ht="15" customHeight="1">
      <c r="A54" s="112"/>
      <c r="B54" s="172"/>
      <c r="C54" s="64"/>
      <c r="D54" s="457"/>
      <c r="E54" s="172"/>
      <c r="F54" s="64"/>
      <c r="G54" s="112"/>
      <c r="H54" s="172"/>
      <c r="I54" s="64"/>
      <c r="J54" s="145"/>
      <c r="K54" s="172"/>
      <c r="L54" s="64"/>
      <c r="M54" s="146" t="s">
        <v>564</v>
      </c>
      <c r="N54" s="189">
        <v>380</v>
      </c>
      <c r="O54" s="409"/>
      <c r="P54" s="473" t="s">
        <v>392</v>
      </c>
      <c r="Q54" s="189">
        <v>10</v>
      </c>
      <c r="R54" s="65"/>
    </row>
    <row r="55" spans="1:18" ht="15" customHeight="1">
      <c r="A55" s="431"/>
      <c r="B55" s="172"/>
      <c r="C55" s="64"/>
      <c r="D55" s="146"/>
      <c r="E55" s="172"/>
      <c r="F55" s="64"/>
      <c r="G55" s="112"/>
      <c r="H55" s="172"/>
      <c r="I55" s="64"/>
      <c r="J55" s="145"/>
      <c r="K55" s="172"/>
      <c r="L55" s="64"/>
      <c r="M55" s="422" t="s">
        <v>565</v>
      </c>
      <c r="N55" s="189">
        <v>430</v>
      </c>
      <c r="O55" s="409"/>
      <c r="P55" s="474" t="s">
        <v>393</v>
      </c>
      <c r="Q55" s="189">
        <v>40</v>
      </c>
      <c r="R55" s="65"/>
    </row>
    <row r="56" spans="1:18" ht="15" customHeight="1">
      <c r="A56" s="112"/>
      <c r="B56" s="172"/>
      <c r="C56" s="243"/>
      <c r="D56" s="112"/>
      <c r="E56" s="172"/>
      <c r="F56" s="243"/>
      <c r="G56" s="112"/>
      <c r="H56" s="172"/>
      <c r="I56" s="243"/>
      <c r="J56" s="145"/>
      <c r="K56" s="172"/>
      <c r="L56" s="243"/>
      <c r="M56" s="220" t="s">
        <v>566</v>
      </c>
      <c r="N56" s="189">
        <v>60</v>
      </c>
      <c r="O56" s="410"/>
      <c r="P56" s="473" t="s">
        <v>333</v>
      </c>
      <c r="Q56" s="189">
        <v>20</v>
      </c>
      <c r="R56" s="190"/>
    </row>
    <row r="57" spans="1:18" ht="15" customHeight="1">
      <c r="A57" s="112"/>
      <c r="B57" s="172"/>
      <c r="C57" s="243"/>
      <c r="D57" s="112"/>
      <c r="E57" s="172"/>
      <c r="F57" s="243"/>
      <c r="G57" s="112"/>
      <c r="H57" s="172"/>
      <c r="I57" s="243"/>
      <c r="J57" s="145"/>
      <c r="K57" s="172"/>
      <c r="L57" s="243"/>
      <c r="M57" s="146" t="s">
        <v>567</v>
      </c>
      <c r="N57" s="189">
        <v>130</v>
      </c>
      <c r="O57" s="410"/>
      <c r="P57" s="476"/>
      <c r="Q57" s="172"/>
      <c r="R57" s="193"/>
    </row>
    <row r="58" spans="1:18" ht="15" customHeight="1">
      <c r="A58" s="112"/>
      <c r="B58" s="172"/>
      <c r="C58" s="243"/>
      <c r="D58" s="112"/>
      <c r="E58" s="172"/>
      <c r="F58" s="243"/>
      <c r="G58" s="112"/>
      <c r="H58" s="172"/>
      <c r="I58" s="243"/>
      <c r="J58" s="145"/>
      <c r="K58" s="172"/>
      <c r="L58" s="243"/>
      <c r="M58" s="434" t="s">
        <v>576</v>
      </c>
      <c r="N58" s="189">
        <v>110</v>
      </c>
      <c r="O58" s="410"/>
      <c r="P58" s="476"/>
      <c r="Q58" s="172"/>
      <c r="R58" s="193"/>
    </row>
    <row r="59" spans="1:18" ht="15" customHeight="1">
      <c r="A59" s="431"/>
      <c r="B59" s="172"/>
      <c r="C59" s="243"/>
      <c r="D59" s="112"/>
      <c r="E59" s="172"/>
      <c r="F59" s="243"/>
      <c r="G59" s="145"/>
      <c r="H59" s="172"/>
      <c r="I59" s="243"/>
      <c r="J59" s="145"/>
      <c r="K59" s="172"/>
      <c r="L59" s="243"/>
      <c r="M59" s="112"/>
      <c r="N59" s="172"/>
      <c r="O59" s="410"/>
      <c r="P59" s="477"/>
      <c r="Q59" s="172"/>
      <c r="R59" s="193"/>
    </row>
    <row r="60" spans="1:18" ht="15" customHeight="1">
      <c r="A60" s="112"/>
      <c r="B60" s="172"/>
      <c r="C60" s="64"/>
      <c r="D60" s="112"/>
      <c r="E60" s="172"/>
      <c r="F60" s="64"/>
      <c r="G60" s="145"/>
      <c r="H60" s="172"/>
      <c r="I60" s="64"/>
      <c r="J60" s="145"/>
      <c r="K60" s="172"/>
      <c r="L60" s="64"/>
      <c r="M60" s="112"/>
      <c r="N60" s="172"/>
      <c r="O60" s="478"/>
      <c r="P60" s="476"/>
      <c r="Q60" s="172"/>
      <c r="R60" s="101"/>
    </row>
    <row r="61" spans="1:18" ht="14.25" customHeight="1" thickBot="1">
      <c r="A61" s="150" t="s">
        <v>25</v>
      </c>
      <c r="B61" s="285">
        <f>SUM(B47:B60)</f>
        <v>20</v>
      </c>
      <c r="C61" s="108">
        <f>SUM(C47:C60)</f>
        <v>0</v>
      </c>
      <c r="D61" s="262" t="s">
        <v>25</v>
      </c>
      <c r="E61" s="179">
        <f>SUM(E47:E60)</f>
        <v>370</v>
      </c>
      <c r="F61" s="108">
        <f>SUM(F47:F60)</f>
        <v>0</v>
      </c>
      <c r="G61" s="262" t="s">
        <v>25</v>
      </c>
      <c r="H61" s="265">
        <f>SUM(H47:H60)</f>
        <v>450</v>
      </c>
      <c r="I61" s="108">
        <f>SUM(I47:I60)</f>
        <v>0</v>
      </c>
      <c r="J61" s="150" t="s">
        <v>25</v>
      </c>
      <c r="K61" s="265">
        <f>SUM(K47:K60)</f>
        <v>0</v>
      </c>
      <c r="L61" s="108">
        <f>SUM(L47:L60)</f>
        <v>0</v>
      </c>
      <c r="M61" s="150"/>
      <c r="N61" s="265"/>
      <c r="O61" s="108"/>
      <c r="P61" s="279" t="s">
        <v>25</v>
      </c>
      <c r="Q61" s="265">
        <f>SUM(N47:N60,Q47:Q60)</f>
        <v>3620</v>
      </c>
      <c r="R61" s="107">
        <f>SUM(O47:O60,R47:R60)</f>
        <v>0</v>
      </c>
    </row>
    <row r="62" ht="14.25" customHeight="1" thickBot="1"/>
    <row r="63" spans="1:16" ht="14.25" customHeight="1" thickBot="1">
      <c r="A63" s="437" t="s">
        <v>652</v>
      </c>
      <c r="C63" s="80" t="s">
        <v>119</v>
      </c>
      <c r="D63" s="81" t="s">
        <v>144</v>
      </c>
      <c r="E63" s="82"/>
      <c r="F63" s="83" t="s">
        <v>134</v>
      </c>
      <c r="G63" s="84">
        <f>SUM(B82,E82,H82,K82,N82,Q82)</f>
        <v>28520</v>
      </c>
      <c r="H63" s="85" t="s">
        <v>4</v>
      </c>
      <c r="I63" s="155"/>
      <c r="J63" s="86">
        <f>SUM(C82,F82,I82,L82,O82,R82)</f>
        <v>0</v>
      </c>
      <c r="K63" s="87"/>
      <c r="L63" s="15"/>
      <c r="M63" s="15"/>
      <c r="N63" s="15"/>
      <c r="O63" s="15"/>
      <c r="P63" s="15"/>
    </row>
    <row r="64" spans="14:16" ht="4.5" customHeight="1" thickBot="1">
      <c r="N64" s="90"/>
      <c r="O64" s="90"/>
      <c r="P64" s="131"/>
    </row>
    <row r="65" spans="1:18" ht="14.25" customHeight="1">
      <c r="A65" s="92" t="s">
        <v>6</v>
      </c>
      <c r="B65" s="93"/>
      <c r="C65" s="94"/>
      <c r="D65" s="92" t="s">
        <v>7</v>
      </c>
      <c r="E65" s="93"/>
      <c r="F65" s="93"/>
      <c r="G65" s="95" t="s">
        <v>8</v>
      </c>
      <c r="H65" s="93"/>
      <c r="I65" s="96"/>
      <c r="J65" s="97" t="s">
        <v>128</v>
      </c>
      <c r="K65" s="93"/>
      <c r="L65" s="94"/>
      <c r="M65" s="95" t="s">
        <v>9</v>
      </c>
      <c r="N65" s="93"/>
      <c r="O65" s="93"/>
      <c r="P65" s="490"/>
      <c r="Q65" s="491"/>
      <c r="R65" s="492"/>
    </row>
    <row r="66" spans="1:18" ht="14.25" customHeight="1">
      <c r="A66" s="184" t="s">
        <v>10</v>
      </c>
      <c r="B66" s="98" t="s">
        <v>317</v>
      </c>
      <c r="C66" s="151" t="s">
        <v>318</v>
      </c>
      <c r="D66" s="185" t="s">
        <v>10</v>
      </c>
      <c r="E66" s="98" t="s">
        <v>317</v>
      </c>
      <c r="F66" s="151" t="s">
        <v>318</v>
      </c>
      <c r="G66" s="185" t="s">
        <v>10</v>
      </c>
      <c r="H66" s="98" t="s">
        <v>317</v>
      </c>
      <c r="I66" s="151" t="s">
        <v>318</v>
      </c>
      <c r="J66" s="184" t="s">
        <v>10</v>
      </c>
      <c r="K66" s="98" t="s">
        <v>317</v>
      </c>
      <c r="L66" s="151" t="s">
        <v>318</v>
      </c>
      <c r="M66" s="184" t="s">
        <v>10</v>
      </c>
      <c r="N66" s="98" t="s">
        <v>317</v>
      </c>
      <c r="O66" s="151" t="s">
        <v>318</v>
      </c>
      <c r="P66" s="184"/>
      <c r="Q66" s="98"/>
      <c r="R66" s="151"/>
    </row>
    <row r="67" spans="1:18" ht="15" customHeight="1">
      <c r="A67" s="433" t="s">
        <v>568</v>
      </c>
      <c r="B67" s="391"/>
      <c r="C67" s="149"/>
      <c r="D67" s="146" t="s">
        <v>569</v>
      </c>
      <c r="E67" s="183">
        <v>0</v>
      </c>
      <c r="F67" s="149"/>
      <c r="G67" s="117" t="s">
        <v>96</v>
      </c>
      <c r="H67" s="162">
        <v>1180</v>
      </c>
      <c r="I67" s="64"/>
      <c r="J67" s="104"/>
      <c r="K67" s="187"/>
      <c r="L67" s="64"/>
      <c r="M67" s="449" t="s">
        <v>589</v>
      </c>
      <c r="N67" s="162">
        <v>2780</v>
      </c>
      <c r="O67" s="64"/>
      <c r="P67" s="411"/>
      <c r="Q67" s="280"/>
      <c r="R67" s="281"/>
    </row>
    <row r="68" spans="1:18" ht="15" customHeight="1">
      <c r="A68" s="412" t="s">
        <v>98</v>
      </c>
      <c r="B68" s="413"/>
      <c r="C68" s="64"/>
      <c r="D68" s="414" t="s">
        <v>394</v>
      </c>
      <c r="E68" s="413">
        <v>0</v>
      </c>
      <c r="F68" s="149"/>
      <c r="G68" s="118" t="s">
        <v>97</v>
      </c>
      <c r="H68" s="189">
        <v>820</v>
      </c>
      <c r="I68" s="64"/>
      <c r="J68" s="145"/>
      <c r="K68" s="172"/>
      <c r="L68" s="64"/>
      <c r="M68" s="422" t="s">
        <v>590</v>
      </c>
      <c r="N68" s="189">
        <v>7160</v>
      </c>
      <c r="O68" s="64"/>
      <c r="P68" s="220"/>
      <c r="Q68" s="189"/>
      <c r="R68" s="65"/>
    </row>
    <row r="69" spans="1:18" ht="15" customHeight="1">
      <c r="A69" s="146" t="s">
        <v>293</v>
      </c>
      <c r="B69" s="436" t="s">
        <v>596</v>
      </c>
      <c r="C69" s="64"/>
      <c r="D69" s="221"/>
      <c r="E69" s="172"/>
      <c r="F69" s="64"/>
      <c r="G69" s="118" t="s">
        <v>259</v>
      </c>
      <c r="H69" s="189">
        <v>1100</v>
      </c>
      <c r="I69" s="64"/>
      <c r="J69" s="145"/>
      <c r="K69" s="172"/>
      <c r="L69" s="64"/>
      <c r="M69" s="422" t="s">
        <v>615</v>
      </c>
      <c r="N69" s="189">
        <v>2390</v>
      </c>
      <c r="O69" s="64"/>
      <c r="P69" s="220"/>
      <c r="Q69" s="189"/>
      <c r="R69" s="65"/>
    </row>
    <row r="70" spans="1:18" ht="15" customHeight="1">
      <c r="A70" s="112"/>
      <c r="B70" s="203"/>
      <c r="C70" s="64"/>
      <c r="D70" s="514" t="s">
        <v>578</v>
      </c>
      <c r="E70" s="515"/>
      <c r="F70" s="516"/>
      <c r="G70" s="118" t="s">
        <v>230</v>
      </c>
      <c r="H70" s="189">
        <v>1020</v>
      </c>
      <c r="I70" s="64"/>
      <c r="J70" s="145"/>
      <c r="K70" s="172"/>
      <c r="L70" s="64"/>
      <c r="M70" s="422" t="s">
        <v>591</v>
      </c>
      <c r="N70" s="189">
        <v>3660</v>
      </c>
      <c r="O70" s="64"/>
      <c r="P70" s="192"/>
      <c r="Q70" s="189"/>
      <c r="R70" s="65"/>
    </row>
    <row r="71" spans="1:18" ht="15" customHeight="1">
      <c r="A71" s="112"/>
      <c r="B71" s="172"/>
      <c r="C71" s="64"/>
      <c r="D71" s="514" t="s">
        <v>581</v>
      </c>
      <c r="E71" s="515"/>
      <c r="F71" s="516"/>
      <c r="G71" s="118" t="s">
        <v>231</v>
      </c>
      <c r="H71" s="189">
        <v>1630</v>
      </c>
      <c r="I71" s="64"/>
      <c r="J71" s="145"/>
      <c r="K71" s="172"/>
      <c r="L71" s="64"/>
      <c r="M71" s="422" t="s">
        <v>570</v>
      </c>
      <c r="N71" s="189">
        <v>3600</v>
      </c>
      <c r="O71" s="64"/>
      <c r="P71" s="414"/>
      <c r="Q71" s="189"/>
      <c r="R71" s="65"/>
    </row>
    <row r="72" spans="1:18" ht="15" customHeight="1">
      <c r="A72" s="112"/>
      <c r="B72" s="172"/>
      <c r="C72" s="64"/>
      <c r="D72" s="517" t="s">
        <v>577</v>
      </c>
      <c r="E72" s="518"/>
      <c r="F72" s="519"/>
      <c r="G72" s="118" t="s">
        <v>215</v>
      </c>
      <c r="H72" s="189">
        <v>1130</v>
      </c>
      <c r="I72" s="64"/>
      <c r="J72" s="145"/>
      <c r="K72" s="172"/>
      <c r="L72" s="64"/>
      <c r="M72" s="220" t="s">
        <v>627</v>
      </c>
      <c r="N72" s="189">
        <v>1330</v>
      </c>
      <c r="O72" s="64"/>
      <c r="P72" s="414"/>
      <c r="Q72" s="189"/>
      <c r="R72" s="65"/>
    </row>
    <row r="73" spans="1:18" ht="15" customHeight="1">
      <c r="A73" s="375"/>
      <c r="B73" s="172"/>
      <c r="C73" s="64"/>
      <c r="D73" s="112"/>
      <c r="E73" s="172"/>
      <c r="F73" s="64"/>
      <c r="G73" s="118" t="s">
        <v>99</v>
      </c>
      <c r="H73" s="189" t="s">
        <v>606</v>
      </c>
      <c r="I73" s="64"/>
      <c r="J73" s="145"/>
      <c r="K73" s="172"/>
      <c r="L73" s="64"/>
      <c r="M73" s="220" t="s">
        <v>628</v>
      </c>
      <c r="N73" s="189">
        <v>370</v>
      </c>
      <c r="O73" s="64"/>
      <c r="P73" s="415"/>
      <c r="Q73" s="189"/>
      <c r="R73" s="65"/>
    </row>
    <row r="74" spans="1:18" ht="15" customHeight="1">
      <c r="A74" s="112"/>
      <c r="B74" s="172"/>
      <c r="C74" s="64"/>
      <c r="D74" s="112"/>
      <c r="E74" s="172"/>
      <c r="F74" s="64"/>
      <c r="G74" s="118"/>
      <c r="H74" s="172"/>
      <c r="I74" s="64"/>
      <c r="J74" s="145"/>
      <c r="K74" s="172"/>
      <c r="L74" s="64"/>
      <c r="M74" s="220" t="s">
        <v>629</v>
      </c>
      <c r="N74" s="189">
        <v>350</v>
      </c>
      <c r="O74" s="64"/>
      <c r="P74" s="414"/>
      <c r="Q74" s="189"/>
      <c r="R74" s="65"/>
    </row>
    <row r="75" spans="1:18" ht="15" customHeight="1">
      <c r="A75" s="112"/>
      <c r="B75" s="172"/>
      <c r="C75" s="64"/>
      <c r="D75" s="112"/>
      <c r="E75" s="172"/>
      <c r="F75" s="64"/>
      <c r="G75" s="145"/>
      <c r="H75" s="203"/>
      <c r="I75" s="64"/>
      <c r="J75" s="145"/>
      <c r="K75" s="172"/>
      <c r="L75" s="64"/>
      <c r="M75" s="146"/>
      <c r="N75" s="172"/>
      <c r="O75" s="64"/>
      <c r="P75" s="414"/>
      <c r="Q75" s="189"/>
      <c r="R75" s="65"/>
    </row>
    <row r="76" spans="1:18" ht="15" customHeight="1">
      <c r="A76" s="112"/>
      <c r="B76" s="172"/>
      <c r="C76" s="64"/>
      <c r="D76" s="112"/>
      <c r="E76" s="172"/>
      <c r="F76" s="64"/>
      <c r="G76" s="145"/>
      <c r="H76" s="172"/>
      <c r="I76" s="64"/>
      <c r="J76" s="145"/>
      <c r="K76" s="172"/>
      <c r="L76" s="64"/>
      <c r="M76" s="146"/>
      <c r="N76" s="172"/>
      <c r="O76" s="64"/>
      <c r="P76" s="414"/>
      <c r="Q76" s="189"/>
      <c r="R76" s="65"/>
    </row>
    <row r="77" spans="1:18" ht="15" customHeight="1">
      <c r="A77" s="431"/>
      <c r="B77" s="172"/>
      <c r="C77" s="64"/>
      <c r="D77" s="112"/>
      <c r="E77" s="172"/>
      <c r="F77" s="64"/>
      <c r="G77" s="145"/>
      <c r="H77" s="172"/>
      <c r="I77" s="64"/>
      <c r="J77" s="145"/>
      <c r="K77" s="172"/>
      <c r="L77" s="64"/>
      <c r="M77" s="112"/>
      <c r="N77" s="203"/>
      <c r="O77" s="64"/>
      <c r="P77" s="112"/>
      <c r="Q77" s="203"/>
      <c r="R77" s="101"/>
    </row>
    <row r="78" spans="1:18" ht="15" customHeight="1">
      <c r="A78" s="432"/>
      <c r="B78" s="172"/>
      <c r="C78" s="64"/>
      <c r="D78" s="112"/>
      <c r="E78" s="172"/>
      <c r="F78" s="64"/>
      <c r="G78" s="145"/>
      <c r="H78" s="172"/>
      <c r="I78" s="64"/>
      <c r="J78" s="145"/>
      <c r="K78" s="172"/>
      <c r="L78" s="64"/>
      <c r="M78" s="112"/>
      <c r="N78" s="172"/>
      <c r="O78" s="64"/>
      <c r="P78" s="145"/>
      <c r="Q78" s="172"/>
      <c r="R78" s="101"/>
    </row>
    <row r="79" spans="1:18" ht="15" customHeight="1">
      <c r="A79" s="112"/>
      <c r="B79" s="172"/>
      <c r="C79" s="64"/>
      <c r="D79" s="112"/>
      <c r="E79" s="172"/>
      <c r="F79" s="64"/>
      <c r="G79" s="145"/>
      <c r="H79" s="172"/>
      <c r="I79" s="64"/>
      <c r="J79" s="145"/>
      <c r="K79" s="172"/>
      <c r="L79" s="64"/>
      <c r="M79" s="112"/>
      <c r="N79" s="172"/>
      <c r="O79" s="64"/>
      <c r="P79" s="112"/>
      <c r="Q79" s="172"/>
      <c r="R79" s="101"/>
    </row>
    <row r="80" spans="1:18" ht="15" customHeight="1">
      <c r="A80" s="112"/>
      <c r="B80" s="172"/>
      <c r="C80" s="64"/>
      <c r="D80" s="112"/>
      <c r="E80" s="172"/>
      <c r="F80" s="64"/>
      <c r="G80" s="145"/>
      <c r="H80" s="172"/>
      <c r="I80" s="64"/>
      <c r="J80" s="145"/>
      <c r="K80" s="172"/>
      <c r="L80" s="64"/>
      <c r="M80" s="112"/>
      <c r="N80" s="172"/>
      <c r="O80" s="64"/>
      <c r="P80" s="362"/>
      <c r="Q80" s="172"/>
      <c r="R80" s="101"/>
    </row>
    <row r="81" spans="1:18" ht="15" customHeight="1">
      <c r="A81" s="362"/>
      <c r="B81" s="211"/>
      <c r="C81" s="111"/>
      <c r="D81" s="362"/>
      <c r="E81" s="211"/>
      <c r="F81" s="111"/>
      <c r="G81" s="208"/>
      <c r="H81" s="211"/>
      <c r="I81" s="111"/>
      <c r="J81" s="208"/>
      <c r="K81" s="211"/>
      <c r="L81" s="111"/>
      <c r="M81" s="362"/>
      <c r="N81" s="211"/>
      <c r="O81" s="111"/>
      <c r="P81" s="208"/>
      <c r="Q81" s="211"/>
      <c r="R81" s="103"/>
    </row>
    <row r="82" spans="1:18" ht="14.25" customHeight="1" thickBot="1">
      <c r="A82" s="150" t="s">
        <v>25</v>
      </c>
      <c r="B82" s="285">
        <f>SUM(B67:B81)</f>
        <v>0</v>
      </c>
      <c r="C82" s="108">
        <f>SUM(C67:C81)</f>
        <v>0</v>
      </c>
      <c r="D82" s="262" t="s">
        <v>25</v>
      </c>
      <c r="E82" s="479">
        <f>SUM(E67:E81)</f>
        <v>0</v>
      </c>
      <c r="F82" s="108">
        <f>SUM(F67:F81)</f>
        <v>0</v>
      </c>
      <c r="G82" s="262" t="s">
        <v>25</v>
      </c>
      <c r="H82" s="265">
        <f>SUM(H67:H81)</f>
        <v>6880</v>
      </c>
      <c r="I82" s="108">
        <f>SUM(I67:I81)</f>
        <v>0</v>
      </c>
      <c r="J82" s="150" t="s">
        <v>25</v>
      </c>
      <c r="K82" s="265">
        <f>SUM(K67:K81)</f>
        <v>0</v>
      </c>
      <c r="L82" s="108">
        <f>SUM(L67:L81)</f>
        <v>0</v>
      </c>
      <c r="M82" s="150" t="s">
        <v>25</v>
      </c>
      <c r="N82" s="265">
        <f>SUM(N67:N81)</f>
        <v>21640</v>
      </c>
      <c r="O82" s="108">
        <f>SUM(O67:O81)</f>
        <v>0</v>
      </c>
      <c r="P82" s="150"/>
      <c r="Q82" s="265"/>
      <c r="R82" s="107"/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3">
    <mergeCell ref="D70:F70"/>
    <mergeCell ref="D71:F71"/>
    <mergeCell ref="D72:F72"/>
    <mergeCell ref="A32:C32"/>
    <mergeCell ref="A33:C33"/>
    <mergeCell ref="F2:H2"/>
    <mergeCell ref="P65:R65"/>
    <mergeCell ref="P6:R6"/>
    <mergeCell ref="P25:R25"/>
    <mergeCell ref="G32:I32"/>
    <mergeCell ref="G33:I33"/>
    <mergeCell ref="D32:F32"/>
    <mergeCell ref="D33:F33"/>
  </mergeCells>
  <conditionalFormatting sqref="I9:I21 L9:L21 C27:C31 F27:F31 I27:I31 L27:L41 R27:R41 F47:F48 O27:O41 C9:C21 I34:I41 F34:F41 C34:C41 C67:C82 C49:C61 I67:I82 I47:I61 L67:L82 L47:L61 F67:F69 F51:F61 O67:O82 O47:O61 R67:R82 R47:R61 F9:F21 O9:O21 R9:R21 F73:F82">
    <cfRule type="cellIs" priority="33" dxfId="167" operator="greaterThan" stopIfTrue="1">
      <formula>B9</formula>
    </cfRule>
  </conditionalFormatting>
  <conditionalFormatting sqref="B67:B69">
    <cfRule type="cellIs" priority="32" dxfId="167" operator="greaterThan" stopIfTrue="1">
      <formula>A67</formula>
    </cfRule>
  </conditionalFormatting>
  <conditionalFormatting sqref="E67:E68">
    <cfRule type="cellIs" priority="31" dxfId="167" operator="greaterThan" stopIfTrue="1">
      <formula>D67</formula>
    </cfRule>
  </conditionalFormatting>
  <conditionalFormatting sqref="H67:H73">
    <cfRule type="cellIs" priority="30" dxfId="167" operator="greaterThan" stopIfTrue="1">
      <formula>G67</formula>
    </cfRule>
  </conditionalFormatting>
  <conditionalFormatting sqref="N67:N74">
    <cfRule type="cellIs" priority="29" dxfId="167" operator="greaterThan" stopIfTrue="1">
      <formula>M67</formula>
    </cfRule>
  </conditionalFormatting>
  <conditionalFormatting sqref="Q67:Q76">
    <cfRule type="cellIs" priority="28" dxfId="167" operator="greaterThan" stopIfTrue="1">
      <formula>P67</formula>
    </cfRule>
  </conditionalFormatting>
  <conditionalFormatting sqref="Q47:Q56">
    <cfRule type="cellIs" priority="27" dxfId="167" operator="greaterThan" stopIfTrue="1">
      <formula>P47</formula>
    </cfRule>
  </conditionalFormatting>
  <conditionalFormatting sqref="N47:N56">
    <cfRule type="cellIs" priority="26" dxfId="167" operator="greaterThan" stopIfTrue="1">
      <formula>M47</formula>
    </cfRule>
  </conditionalFormatting>
  <conditionalFormatting sqref="H47:H51">
    <cfRule type="cellIs" priority="25" dxfId="167" operator="greaterThan" stopIfTrue="1">
      <formula>G47</formula>
    </cfRule>
  </conditionalFormatting>
  <conditionalFormatting sqref="E47:E48 E51:E52">
    <cfRule type="cellIs" priority="24" dxfId="167" operator="greaterThan" stopIfTrue="1">
      <formula>D47</formula>
    </cfRule>
  </conditionalFormatting>
  <conditionalFormatting sqref="B49:B50">
    <cfRule type="cellIs" priority="23" dxfId="167" operator="greaterThan" stopIfTrue="1">
      <formula>A49</formula>
    </cfRule>
  </conditionalFormatting>
  <conditionalFormatting sqref="B27:B29">
    <cfRule type="cellIs" priority="22" dxfId="167" operator="greaterThan" stopIfTrue="1">
      <formula>A27</formula>
    </cfRule>
  </conditionalFormatting>
  <conditionalFormatting sqref="E27">
    <cfRule type="cellIs" priority="21" dxfId="167" operator="greaterThan" stopIfTrue="1">
      <formula>D27</formula>
    </cfRule>
  </conditionalFormatting>
  <conditionalFormatting sqref="H27:H30">
    <cfRule type="cellIs" priority="20" dxfId="167" operator="greaterThan" stopIfTrue="1">
      <formula>G27</formula>
    </cfRule>
  </conditionalFormatting>
  <conditionalFormatting sqref="N27:N35">
    <cfRule type="cellIs" priority="19" dxfId="167" operator="greaterThan" stopIfTrue="1">
      <formula>M27</formula>
    </cfRule>
  </conditionalFormatting>
  <conditionalFormatting sqref="N18">
    <cfRule type="cellIs" priority="18" dxfId="167" operator="greaterThan" stopIfTrue="1">
      <formula>M18</formula>
    </cfRule>
  </conditionalFormatting>
  <conditionalFormatting sqref="B18">
    <cfRule type="cellIs" priority="17" dxfId="167" operator="greaterThan" stopIfTrue="1">
      <formula>A18</formula>
    </cfRule>
  </conditionalFormatting>
  <conditionalFormatting sqref="B9:B12">
    <cfRule type="cellIs" priority="16" dxfId="167" operator="greaterThan" stopIfTrue="1">
      <formula>A9</formula>
    </cfRule>
  </conditionalFormatting>
  <conditionalFormatting sqref="E9:E13">
    <cfRule type="cellIs" priority="15" dxfId="167" operator="greaterThan" stopIfTrue="1">
      <formula>D9</formula>
    </cfRule>
  </conditionalFormatting>
  <conditionalFormatting sqref="H9:H15">
    <cfRule type="cellIs" priority="14" dxfId="167" operator="greaterThan" stopIfTrue="1">
      <formula>G9</formula>
    </cfRule>
  </conditionalFormatting>
  <conditionalFormatting sqref="N9 N12">
    <cfRule type="cellIs" priority="13" dxfId="167" operator="greaterThan" stopIfTrue="1">
      <formula>M9</formula>
    </cfRule>
  </conditionalFormatting>
  <conditionalFormatting sqref="Q9">
    <cfRule type="cellIs" priority="12" dxfId="167" operator="greaterThan" stopIfTrue="1">
      <formula>P9</formula>
    </cfRule>
  </conditionalFormatting>
  <conditionalFormatting sqref="C47">
    <cfRule type="cellIs" priority="11" dxfId="167" operator="greaterThan" stopIfTrue="1">
      <formula>B47</formula>
    </cfRule>
  </conditionalFormatting>
  <conditionalFormatting sqref="B47">
    <cfRule type="cellIs" priority="10" dxfId="167" operator="greaterThan" stopIfTrue="1">
      <formula>A47</formula>
    </cfRule>
  </conditionalFormatting>
  <conditionalFormatting sqref="C48">
    <cfRule type="cellIs" priority="9" dxfId="167" operator="greaterThan" stopIfTrue="1">
      <formula>B48</formula>
    </cfRule>
  </conditionalFormatting>
  <conditionalFormatting sqref="F49">
    <cfRule type="cellIs" priority="7" dxfId="167" operator="greaterThan" stopIfTrue="1">
      <formula>E49</formula>
    </cfRule>
  </conditionalFormatting>
  <conditionalFormatting sqref="E49">
    <cfRule type="cellIs" priority="6" dxfId="167" operator="greaterThan" stopIfTrue="1">
      <formula>D49</formula>
    </cfRule>
  </conditionalFormatting>
  <conditionalFormatting sqref="F50">
    <cfRule type="cellIs" priority="5" dxfId="167" operator="greaterThan" stopIfTrue="1">
      <formula>E50</formula>
    </cfRule>
  </conditionalFormatting>
  <conditionalFormatting sqref="E50">
    <cfRule type="cellIs" priority="4" dxfId="167" operator="greaterThan" stopIfTrue="1">
      <formula>D50</formula>
    </cfRule>
  </conditionalFormatting>
  <conditionalFormatting sqref="N58">
    <cfRule type="cellIs" priority="3" dxfId="167" operator="greaterThan" stopIfTrue="1">
      <formula>M58</formula>
    </cfRule>
  </conditionalFormatting>
  <conditionalFormatting sqref="N57">
    <cfRule type="cellIs" priority="2" dxfId="167" operator="greaterThan" stopIfTrue="1">
      <formula>M57</formula>
    </cfRule>
  </conditionalFormatting>
  <conditionalFormatting sqref="B48">
    <cfRule type="cellIs" priority="1" dxfId="167" operator="greaterThan" stopIfTrue="1">
      <formula>A48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4" r:id="rId4"/>
  <headerFooter alignWithMargins="0">
    <oddHeader xml:space="preserve">&amp;L&amp;14折込広告企画書　山口県　No.5&amp;R   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="80" zoomScaleNormal="80" workbookViewId="0" topLeftCell="A1">
      <selection activeCell="S32" sqref="S32"/>
    </sheetView>
  </sheetViews>
  <sheetFormatPr defaultColWidth="9.00390625" defaultRowHeight="13.5"/>
  <cols>
    <col min="1" max="1" width="22.625" style="1" customWidth="1"/>
    <col min="2" max="15" width="11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2" t="s">
        <v>103</v>
      </c>
      <c r="B1" s="33"/>
      <c r="C1" s="34"/>
      <c r="D1" s="35" t="s">
        <v>104</v>
      </c>
      <c r="E1" s="36"/>
      <c r="F1" s="34"/>
      <c r="G1" s="35" t="s">
        <v>2</v>
      </c>
      <c r="H1" s="34"/>
      <c r="I1" s="35" t="s">
        <v>105</v>
      </c>
      <c r="J1" s="33"/>
      <c r="K1" s="35" t="s">
        <v>106</v>
      </c>
      <c r="L1" s="37"/>
      <c r="M1" s="1"/>
      <c r="N1" s="1"/>
      <c r="O1" s="1"/>
    </row>
    <row r="2" spans="1:16" ht="34.5" customHeight="1" thickBot="1">
      <c r="A2" s="38">
        <f>'下関市・長門市'!A2</f>
        <v>0</v>
      </c>
      <c r="B2" s="39"/>
      <c r="C2" s="40"/>
      <c r="D2" s="526" t="str">
        <f>'下関市・長門市'!F2</f>
        <v>令和　 　年 　　 月　  　日</v>
      </c>
      <c r="E2" s="527"/>
      <c r="F2" s="528"/>
      <c r="G2" s="41">
        <f>'下関市・長門市'!I2</f>
        <v>0</v>
      </c>
      <c r="H2" s="42"/>
      <c r="I2" s="43">
        <f>'下関市・長門市'!J2</f>
        <v>0</v>
      </c>
      <c r="J2" s="42"/>
      <c r="K2" s="44"/>
      <c r="L2" s="45"/>
      <c r="M2" s="3"/>
      <c r="N2" s="4"/>
      <c r="O2" s="5"/>
      <c r="P2" s="6"/>
    </row>
    <row r="3" spans="1:16" ht="1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6" t="s">
        <v>205</v>
      </c>
      <c r="N3" s="47"/>
      <c r="O3" s="9"/>
      <c r="P3" s="6"/>
    </row>
    <row r="4" spans="1:1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8" t="s">
        <v>206</v>
      </c>
      <c r="N4" s="49"/>
      <c r="O4" s="9"/>
      <c r="P4" s="6"/>
    </row>
    <row r="5" spans="1:16" ht="3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25.5" customHeight="1">
      <c r="A6" s="57" t="s">
        <v>107</v>
      </c>
      <c r="B6" s="56" t="s">
        <v>6</v>
      </c>
      <c r="C6" s="23"/>
      <c r="D6" s="24" t="s">
        <v>7</v>
      </c>
      <c r="E6" s="23"/>
      <c r="F6" s="24" t="s">
        <v>8</v>
      </c>
      <c r="G6" s="23"/>
      <c r="H6" s="529" t="s">
        <v>131</v>
      </c>
      <c r="I6" s="530"/>
      <c r="J6" s="529" t="s">
        <v>9</v>
      </c>
      <c r="K6" s="530"/>
      <c r="L6" s="24" t="s">
        <v>132</v>
      </c>
      <c r="M6" s="22"/>
      <c r="N6" s="25" t="s">
        <v>133</v>
      </c>
      <c r="O6" s="18"/>
    </row>
    <row r="7" spans="1:15" ht="24" customHeight="1">
      <c r="A7" s="20" t="s">
        <v>120</v>
      </c>
      <c r="B7" s="26">
        <f>'下関市・長門市'!B70</f>
        <v>26600</v>
      </c>
      <c r="C7" s="14">
        <f>'下関市・長門市'!C70</f>
        <v>0</v>
      </c>
      <c r="D7" s="29">
        <f>'下関市・長門市'!E70</f>
        <v>24560</v>
      </c>
      <c r="E7" s="14">
        <f>'下関市・長門市'!F70</f>
        <v>0</v>
      </c>
      <c r="F7" s="29">
        <f>'下関市・長門市'!H70</f>
        <v>21170</v>
      </c>
      <c r="G7" s="14">
        <f>'下関市・長門市'!I70</f>
        <v>0</v>
      </c>
      <c r="H7" s="29">
        <f>'下関市・長門市'!K70</f>
        <v>7650</v>
      </c>
      <c r="I7" s="14">
        <f>'下関市・長門市'!L70</f>
        <v>0</v>
      </c>
      <c r="J7" s="29"/>
      <c r="K7" s="14"/>
      <c r="L7" s="29">
        <f>'下関市・長門市'!Q70</f>
        <v>0</v>
      </c>
      <c r="M7" s="14">
        <f>'下関市・長門市'!R70</f>
        <v>0</v>
      </c>
      <c r="N7" s="29">
        <f>SUM(B7,D7,F7,H7,J7,L7)</f>
        <v>79980</v>
      </c>
      <c r="O7" s="31">
        <f>SUM(C7,E7,G7,I7,K7,M7)</f>
        <v>0</v>
      </c>
    </row>
    <row r="8" spans="1:15" ht="24" customHeight="1">
      <c r="A8" s="19" t="s">
        <v>188</v>
      </c>
      <c r="B8" s="27">
        <f>'下関市・長門市'!B90</f>
        <v>4310</v>
      </c>
      <c r="C8" s="13">
        <f>'下関市・長門市'!C90</f>
        <v>0</v>
      </c>
      <c r="D8" s="30">
        <f>'下関市・長門市'!E90</f>
        <v>1950</v>
      </c>
      <c r="E8" s="13">
        <f>'下関市・長門市'!F90</f>
        <v>0</v>
      </c>
      <c r="F8" s="30">
        <f>'下関市・長門市'!H90</f>
        <v>2340</v>
      </c>
      <c r="G8" s="13">
        <f>'下関市・長門市'!I90</f>
        <v>0</v>
      </c>
      <c r="H8" s="30">
        <f>'下関市・長門市'!K90</f>
        <v>1340</v>
      </c>
      <c r="I8" s="13">
        <f>'下関市・長門市'!L90</f>
        <v>0</v>
      </c>
      <c r="J8" s="30"/>
      <c r="K8" s="13"/>
      <c r="L8" s="30">
        <f>'下関市・長門市'!Q90</f>
        <v>0</v>
      </c>
      <c r="M8" s="13">
        <f>'下関市・長門市'!R90</f>
        <v>0</v>
      </c>
      <c r="N8" s="29">
        <f aca="true" t="shared" si="0" ref="N8:N31">SUM(B8,D8,F8,H8,J8,L8)</f>
        <v>9940</v>
      </c>
      <c r="O8" s="31">
        <f aca="true" t="shared" si="1" ref="O8:O31">SUM(C8,E8,G8,I8,K8,M8)</f>
        <v>0</v>
      </c>
    </row>
    <row r="9" spans="1:15" ht="24" customHeight="1">
      <c r="A9" s="19" t="s">
        <v>189</v>
      </c>
      <c r="B9" s="27">
        <f>'宇部市・山陽小野田市・防府市・萩市'!B30</f>
        <v>11480</v>
      </c>
      <c r="C9" s="13">
        <f>'宇部市・山陽小野田市・防府市・萩市'!C30</f>
        <v>0</v>
      </c>
      <c r="D9" s="30">
        <f>'宇部市・山陽小野田市・防府市・萩市'!E30</f>
        <v>16430</v>
      </c>
      <c r="E9" s="13">
        <f>'宇部市・山陽小野田市・防府市・萩市'!F30</f>
        <v>0</v>
      </c>
      <c r="F9" s="30">
        <f>'宇部市・山陽小野田市・防府市・萩市'!H30</f>
        <v>20240</v>
      </c>
      <c r="G9" s="13">
        <f>'宇部市・山陽小野田市・防府市・萩市'!I30</f>
        <v>0</v>
      </c>
      <c r="H9" s="30"/>
      <c r="I9" s="13"/>
      <c r="J9" s="30"/>
      <c r="K9" s="13"/>
      <c r="L9" s="30">
        <f>'宇部市・山陽小野田市・防府市・萩市'!Q30</f>
        <v>0</v>
      </c>
      <c r="M9" s="13">
        <f>'宇部市・山陽小野田市・防府市・萩市'!R30</f>
        <v>0</v>
      </c>
      <c r="N9" s="29">
        <f t="shared" si="0"/>
        <v>48150</v>
      </c>
      <c r="O9" s="31">
        <f t="shared" si="1"/>
        <v>0</v>
      </c>
    </row>
    <row r="10" spans="1:15" ht="24" customHeight="1">
      <c r="A10" s="20" t="s">
        <v>246</v>
      </c>
      <c r="B10" s="27">
        <f>'宇部市・山陽小野田市・防府市・萩市'!B48</f>
        <v>3030</v>
      </c>
      <c r="C10" s="13">
        <f>'宇部市・山陽小野田市・防府市・萩市'!C48</f>
        <v>0</v>
      </c>
      <c r="D10" s="30">
        <f>'宇部市・山陽小野田市・防府市・萩市'!E48</f>
        <v>4220</v>
      </c>
      <c r="E10" s="13">
        <f>'宇部市・山陽小野田市・防府市・萩市'!F48</f>
        <v>0</v>
      </c>
      <c r="F10" s="30">
        <f>'宇部市・山陽小野田市・防府市・萩市'!H48</f>
        <v>8810</v>
      </c>
      <c r="G10" s="13">
        <f>'宇部市・山陽小野田市・防府市・萩市'!I48</f>
        <v>0</v>
      </c>
      <c r="H10" s="30"/>
      <c r="I10" s="13"/>
      <c r="J10" s="30"/>
      <c r="K10" s="13"/>
      <c r="L10" s="30">
        <f>'宇部市・山陽小野田市・防府市・萩市'!Q48</f>
        <v>0</v>
      </c>
      <c r="M10" s="13">
        <f>'宇部市・山陽小野田市・防府市・萩市'!R48</f>
        <v>0</v>
      </c>
      <c r="N10" s="29">
        <f t="shared" si="0"/>
        <v>16060</v>
      </c>
      <c r="O10" s="31">
        <f t="shared" si="1"/>
        <v>0</v>
      </c>
    </row>
    <row r="11" spans="1:15" ht="24" customHeight="1">
      <c r="A11" s="19" t="s">
        <v>191</v>
      </c>
      <c r="B11" s="26">
        <f>'宇部市・山陽小野田市・防府市・萩市'!B67</f>
        <v>7950</v>
      </c>
      <c r="C11" s="14">
        <f>'宇部市・山陽小野田市・防府市・萩市'!C67</f>
        <v>0</v>
      </c>
      <c r="D11" s="29">
        <f>'宇部市・山陽小野田市・防府市・萩市'!E67</f>
        <v>14520</v>
      </c>
      <c r="E11" s="14">
        <f>'宇部市・山陽小野田市・防府市・萩市'!F67</f>
        <v>0</v>
      </c>
      <c r="F11" s="29">
        <f>'宇部市・山陽小野田市・防府市・萩市'!H67</f>
        <v>11440</v>
      </c>
      <c r="G11" s="14">
        <f>'宇部市・山陽小野田市・防府市・萩市'!I67</f>
        <v>0</v>
      </c>
      <c r="H11" s="29"/>
      <c r="I11" s="14"/>
      <c r="J11" s="29">
        <f>'宇部市・山陽小野田市・防府市・萩市'!N67</f>
        <v>0</v>
      </c>
      <c r="K11" s="14">
        <f>'宇部市・山陽小野田市・防府市・萩市'!O67</f>
        <v>0</v>
      </c>
      <c r="L11" s="29">
        <f>'宇部市・山陽小野田市・防府市・萩市'!Q67</f>
        <v>0</v>
      </c>
      <c r="M11" s="14">
        <f>'宇部市・山陽小野田市・防府市・萩市'!R67</f>
        <v>0</v>
      </c>
      <c r="N11" s="29">
        <f>SUM(B11,D11,F11,H11,J11,L11)</f>
        <v>33910</v>
      </c>
      <c r="O11" s="31">
        <f>SUM(C11,E11,G11,I11,K11,M11)</f>
        <v>0</v>
      </c>
    </row>
    <row r="12" spans="1:15" ht="24" customHeight="1">
      <c r="A12" s="19" t="s">
        <v>192</v>
      </c>
      <c r="B12" s="27">
        <f>'宇部市・山陽小野田市・防府市・萩市'!B94</f>
        <v>3160</v>
      </c>
      <c r="C12" s="13">
        <f>'宇部市・山陽小野田市・防府市・萩市'!C94</f>
        <v>0</v>
      </c>
      <c r="D12" s="30">
        <f>'宇部市・山陽小野田市・防府市・萩市'!E94</f>
        <v>3550</v>
      </c>
      <c r="E12" s="13">
        <f>'宇部市・山陽小野田市・防府市・萩市'!F94</f>
        <v>0</v>
      </c>
      <c r="F12" s="30">
        <f>'宇部市・山陽小野田市・防府市・萩市'!H94</f>
        <v>5330</v>
      </c>
      <c r="G12" s="13">
        <f>'宇部市・山陽小野田市・防府市・萩市'!I94</f>
        <v>0</v>
      </c>
      <c r="H12" s="30">
        <f>'宇部市・山陽小野田市・防府市・萩市'!K94</f>
        <v>1880</v>
      </c>
      <c r="I12" s="13">
        <f>'宇部市・山陽小野田市・防府市・萩市'!L94</f>
        <v>0</v>
      </c>
      <c r="J12" s="30">
        <f>'宇部市・山陽小野田市・防府市・萩市'!N86</f>
        <v>0</v>
      </c>
      <c r="K12" s="13">
        <f>'宇部市・山陽小野田市・防府市・萩市'!O86</f>
        <v>0</v>
      </c>
      <c r="L12" s="30">
        <f>'宇部市・山陽小野田市・防府市・萩市'!Q94</f>
        <v>0</v>
      </c>
      <c r="M12" s="13">
        <f>'宇部市・山陽小野田市・防府市・萩市'!R94</f>
        <v>0</v>
      </c>
      <c r="N12" s="29">
        <f>SUM(B12,D12,F12,H12,J12,L12,H13)</f>
        <v>13920</v>
      </c>
      <c r="O12" s="31">
        <f>SUM(C12,E12,G12,I12,K12,M12,I13)</f>
        <v>0</v>
      </c>
    </row>
    <row r="13" spans="1:15" ht="24" customHeight="1">
      <c r="A13" s="19" t="s">
        <v>314</v>
      </c>
      <c r="B13" s="27"/>
      <c r="C13" s="13"/>
      <c r="D13" s="30"/>
      <c r="E13" s="13"/>
      <c r="F13" s="30"/>
      <c r="G13" s="13"/>
      <c r="H13" s="147">
        <f>'宇部市・山陽小野田市・防府市・萩市'!N94</f>
        <v>0</v>
      </c>
      <c r="I13" s="13">
        <f>'宇部市・山陽小野田市・防府市・萩市'!O94</f>
        <v>0</v>
      </c>
      <c r="J13" s="30"/>
      <c r="K13" s="13"/>
      <c r="L13" s="30"/>
      <c r="M13" s="13"/>
      <c r="N13" s="148">
        <f>SUM(B13,D13,F13,H13,J13,L13)</f>
        <v>0</v>
      </c>
      <c r="O13" s="31">
        <f>SUM(C13,E13,G13,I13,K13,M13)</f>
        <v>0</v>
      </c>
    </row>
    <row r="14" spans="1:15" ht="24" customHeight="1">
      <c r="A14" s="20" t="s">
        <v>190</v>
      </c>
      <c r="B14" s="27">
        <f>'山口市・阿武郡・美祢市・美祢郡'!B57</f>
        <v>16970</v>
      </c>
      <c r="C14" s="13">
        <f>'山口市・阿武郡・美祢市・美祢郡'!C57</f>
        <v>0</v>
      </c>
      <c r="D14" s="30">
        <f>'山口市・阿武郡・美祢市・美祢郡'!E57</f>
        <v>18930</v>
      </c>
      <c r="E14" s="13">
        <f>'山口市・阿武郡・美祢市・美祢郡'!F57</f>
        <v>0</v>
      </c>
      <c r="F14" s="30">
        <f>'山口市・阿武郡・美祢市・美祢郡'!H57</f>
        <v>16860</v>
      </c>
      <c r="G14" s="13">
        <f>'山口市・阿武郡・美祢市・美祢郡'!I57</f>
        <v>0</v>
      </c>
      <c r="H14" s="30"/>
      <c r="I14" s="13"/>
      <c r="J14" s="30">
        <f>'山口市・阿武郡・美祢市・美祢郡'!N57</f>
        <v>0</v>
      </c>
      <c r="K14" s="13">
        <f>'山口市・阿武郡・美祢市・美祢郡'!O57</f>
        <v>0</v>
      </c>
      <c r="L14" s="30">
        <f>'山口市・阿武郡・美祢市・美祢郡'!Q57</f>
        <v>0</v>
      </c>
      <c r="M14" s="13">
        <f>'山口市・阿武郡・美祢市・美祢郡'!R57</f>
        <v>0</v>
      </c>
      <c r="N14" s="29">
        <f t="shared" si="0"/>
        <v>52760</v>
      </c>
      <c r="O14" s="31">
        <f t="shared" si="1"/>
        <v>0</v>
      </c>
    </row>
    <row r="15" spans="1:15" ht="24" customHeight="1">
      <c r="A15" s="19" t="s">
        <v>193</v>
      </c>
      <c r="B15" s="27">
        <f>'山口市・阿武郡・美祢市・美祢郡'!B68</f>
        <v>520</v>
      </c>
      <c r="C15" s="13">
        <f>'山口市・阿武郡・美祢市・美祢郡'!C68</f>
        <v>0</v>
      </c>
      <c r="D15" s="30">
        <f>'山口市・阿武郡・美祢市・美祢郡'!E68</f>
        <v>0</v>
      </c>
      <c r="E15" s="13">
        <f>'山口市・阿武郡・美祢市・美祢郡'!F68</f>
        <v>0</v>
      </c>
      <c r="F15" s="30">
        <f>'山口市・阿武郡・美祢市・美祢郡'!H68</f>
        <v>0</v>
      </c>
      <c r="G15" s="13">
        <f>'山口市・阿武郡・美祢市・美祢郡'!I68</f>
        <v>0</v>
      </c>
      <c r="H15" s="30">
        <f>'山口市・阿武郡・美祢市・美祢郡'!K68</f>
        <v>270</v>
      </c>
      <c r="I15" s="13">
        <f>'山口市・阿武郡・美祢市・美祢郡'!L68</f>
        <v>0</v>
      </c>
      <c r="J15" s="30">
        <f>'山口市・阿武郡・美祢市・美祢郡'!N68</f>
        <v>0</v>
      </c>
      <c r="K15" s="13">
        <f>'山口市・阿武郡・美祢市・美祢郡'!O68</f>
        <v>0</v>
      </c>
      <c r="L15" s="30">
        <f>'山口市・阿武郡・美祢市・美祢郡'!Q68</f>
        <v>0</v>
      </c>
      <c r="M15" s="13">
        <f>'山口市・阿武郡・美祢市・美祢郡'!R68</f>
        <v>0</v>
      </c>
      <c r="N15" s="29">
        <f>SUM(B15,D15,F15,H15,J15,L15)</f>
        <v>790</v>
      </c>
      <c r="O15" s="31">
        <f>SUM(C15,E15,G15,I15,K15,M15)</f>
        <v>0</v>
      </c>
    </row>
    <row r="16" spans="1:15" ht="24" customHeight="1">
      <c r="A16" s="19" t="s">
        <v>247</v>
      </c>
      <c r="B16" s="27">
        <f>'山口市・阿武郡・美祢市・美祢郡'!B82</f>
        <v>1110</v>
      </c>
      <c r="C16" s="13">
        <f>'山口市・阿武郡・美祢市・美祢郡'!C82</f>
        <v>0</v>
      </c>
      <c r="D16" s="30">
        <f>'山口市・阿武郡・美祢市・美祢郡'!E82</f>
        <v>0</v>
      </c>
      <c r="E16" s="13">
        <f>'山口市・阿武郡・美祢市・美祢郡'!F82</f>
        <v>0</v>
      </c>
      <c r="F16" s="30">
        <f>'山口市・阿武郡・美祢市・美祢郡'!H82</f>
        <v>2740</v>
      </c>
      <c r="G16" s="13">
        <f>'山口市・阿武郡・美祢市・美祢郡'!I82</f>
        <v>0</v>
      </c>
      <c r="H16" s="30">
        <f>'山口市・阿武郡・美祢市・美祢郡'!K82</f>
        <v>990</v>
      </c>
      <c r="I16" s="13">
        <f>'山口市・阿武郡・美祢市・美祢郡'!L82</f>
        <v>0</v>
      </c>
      <c r="J16" s="30"/>
      <c r="K16" s="13"/>
      <c r="L16" s="30">
        <f>'山口市・阿武郡・美祢市・美祢郡'!Q82</f>
        <v>0</v>
      </c>
      <c r="M16" s="13">
        <f>'山口市・阿武郡・美祢市・美祢郡'!R82</f>
        <v>0</v>
      </c>
      <c r="N16" s="29">
        <f t="shared" si="0"/>
        <v>4840</v>
      </c>
      <c r="O16" s="31">
        <f t="shared" si="1"/>
        <v>0</v>
      </c>
    </row>
    <row r="17" spans="1:15" ht="24" customHeight="1">
      <c r="A17" s="20" t="s">
        <v>248</v>
      </c>
      <c r="B17" s="26">
        <f>'山口市・阿武郡・美祢市・美祢郡'!B95</f>
        <v>1420</v>
      </c>
      <c r="C17" s="14">
        <f>'山口市・阿武郡・美祢市・美祢郡'!C95</f>
        <v>0</v>
      </c>
      <c r="D17" s="29">
        <f>'山口市・阿武郡・美祢市・美祢郡'!E95</f>
        <v>100</v>
      </c>
      <c r="E17" s="14">
        <f>'山口市・阿武郡・美祢市・美祢郡'!F95</f>
        <v>0</v>
      </c>
      <c r="F17" s="29">
        <f>'山口市・阿武郡・美祢市・美祢郡'!H95</f>
        <v>0</v>
      </c>
      <c r="G17" s="14">
        <f>'山口市・阿武郡・美祢市・美祢郡'!I95</f>
        <v>0</v>
      </c>
      <c r="H17" s="30">
        <f>'山口市・阿武郡・美祢市・美祢郡'!K95</f>
        <v>110</v>
      </c>
      <c r="I17" s="13">
        <f>'山口市・阿武郡・美祢市・美祢郡'!L95</f>
        <v>0</v>
      </c>
      <c r="J17" s="29"/>
      <c r="K17" s="14"/>
      <c r="L17" s="29">
        <f>'山口市・阿武郡・美祢市・美祢郡'!Q95</f>
        <v>0</v>
      </c>
      <c r="M17" s="14">
        <f>'山口市・阿武郡・美祢市・美祢郡'!R95</f>
        <v>0</v>
      </c>
      <c r="N17" s="29">
        <f t="shared" si="0"/>
        <v>1630</v>
      </c>
      <c r="O17" s="31">
        <f t="shared" si="1"/>
        <v>0</v>
      </c>
    </row>
    <row r="18" spans="1:15" ht="24" customHeight="1">
      <c r="A18" s="19" t="s">
        <v>249</v>
      </c>
      <c r="B18" s="27">
        <f>'周南市・下松市・熊毛郡・光市'!B40</f>
        <v>8980</v>
      </c>
      <c r="C18" s="13">
        <f>'周南市・下松市・熊毛郡・光市'!C40</f>
        <v>0</v>
      </c>
      <c r="D18" s="30">
        <f>'周南市・下松市・熊毛郡・光市'!E40</f>
        <v>19910</v>
      </c>
      <c r="E18" s="13">
        <f>'周南市・下松市・熊毛郡・光市'!F40</f>
        <v>0</v>
      </c>
      <c r="F18" s="30">
        <f>'周南市・下松市・熊毛郡・光市'!H40</f>
        <v>13950</v>
      </c>
      <c r="G18" s="13">
        <f>'周南市・下松市・熊毛郡・光市'!I40</f>
        <v>0</v>
      </c>
      <c r="H18" s="30"/>
      <c r="I18" s="13"/>
      <c r="J18" s="30">
        <f>'周南市・下松市・熊毛郡・光市'!N40</f>
        <v>0</v>
      </c>
      <c r="K18" s="13">
        <f>'周南市・下松市・熊毛郡・光市'!O40</f>
        <v>0</v>
      </c>
      <c r="L18" s="30">
        <f>'周南市・下松市・熊毛郡・光市'!Q40</f>
        <v>0</v>
      </c>
      <c r="M18" s="13">
        <f>'周南市・下松市・熊毛郡・光市'!R40</f>
        <v>0</v>
      </c>
      <c r="N18" s="29">
        <f>SUM(B18,D18,F18,H18,J18,L18)</f>
        <v>42840</v>
      </c>
      <c r="O18" s="31">
        <f>SUM(C18,E18,G18,I18,K18,M18)</f>
        <v>0</v>
      </c>
    </row>
    <row r="19" spans="1:15" ht="24" customHeight="1">
      <c r="A19" s="19" t="s">
        <v>129</v>
      </c>
      <c r="B19" s="27">
        <f>'周南市・下松市・熊毛郡・光市'!B52</f>
        <v>1500</v>
      </c>
      <c r="C19" s="13">
        <f>'周南市・下松市・熊毛郡・光市'!C52</f>
        <v>0</v>
      </c>
      <c r="D19" s="30">
        <f>'周南市・下松市・熊毛郡・光市'!E52</f>
        <v>6410</v>
      </c>
      <c r="E19" s="13">
        <f>'周南市・下松市・熊毛郡・光市'!F52</f>
        <v>0</v>
      </c>
      <c r="F19" s="30">
        <f>'周南市・下松市・熊毛郡・光市'!H52</f>
        <v>7440</v>
      </c>
      <c r="G19" s="13">
        <f>'周南市・下松市・熊毛郡・光市'!I52</f>
        <v>0</v>
      </c>
      <c r="H19" s="30"/>
      <c r="I19" s="13"/>
      <c r="J19" s="30">
        <f>'周南市・下松市・熊毛郡・光市'!N52</f>
        <v>0</v>
      </c>
      <c r="K19" s="13">
        <f>'周南市・下松市・熊毛郡・光市'!O52</f>
        <v>0</v>
      </c>
      <c r="L19" s="30">
        <f>'周南市・下松市・熊毛郡・光市'!Q52</f>
        <v>0</v>
      </c>
      <c r="M19" s="13">
        <f>'周南市・下松市・熊毛郡・光市'!R52</f>
        <v>0</v>
      </c>
      <c r="N19" s="29">
        <f>SUM(B19,D19,F19,H19,J19,L19)</f>
        <v>15350</v>
      </c>
      <c r="O19" s="31">
        <f>SUM(C19,E19,G19,I19,K19,M19)</f>
        <v>0</v>
      </c>
    </row>
    <row r="20" spans="1:15" ht="24" customHeight="1">
      <c r="A20" s="19" t="s">
        <v>121</v>
      </c>
      <c r="B20" s="27">
        <f>'周南市・下松市・熊毛郡・光市'!B64</f>
        <v>540</v>
      </c>
      <c r="C20" s="13">
        <f>'周南市・下松市・熊毛郡・光市'!C64</f>
        <v>0</v>
      </c>
      <c r="D20" s="30">
        <f>'周南市・下松市・熊毛郡・光市'!E64</f>
        <v>3580</v>
      </c>
      <c r="E20" s="13">
        <f>'周南市・下松市・熊毛郡・光市'!F64</f>
        <v>0</v>
      </c>
      <c r="F20" s="30">
        <f>'周南市・下松市・熊毛郡・光市'!H64</f>
        <v>1970</v>
      </c>
      <c r="G20" s="13">
        <f>'周南市・下松市・熊毛郡・光市'!I64</f>
        <v>0</v>
      </c>
      <c r="H20" s="30"/>
      <c r="I20" s="13"/>
      <c r="J20" s="30">
        <f>'周南市・下松市・熊毛郡・光市'!N64</f>
        <v>2640</v>
      </c>
      <c r="K20" s="13">
        <f>'周南市・下松市・熊毛郡・光市'!O64</f>
        <v>0</v>
      </c>
      <c r="L20" s="30">
        <f>'周南市・下松市・熊毛郡・光市'!Q64</f>
        <v>0</v>
      </c>
      <c r="M20" s="13">
        <f>'周南市・下松市・熊毛郡・光市'!R64</f>
        <v>0</v>
      </c>
      <c r="N20" s="29">
        <f t="shared" si="0"/>
        <v>8730</v>
      </c>
      <c r="O20" s="31">
        <f t="shared" si="1"/>
        <v>0</v>
      </c>
    </row>
    <row r="21" spans="1:15" ht="24" customHeight="1">
      <c r="A21" s="19" t="s">
        <v>122</v>
      </c>
      <c r="B21" s="27">
        <f>'周南市・下松市・熊毛郡・光市'!B87</f>
        <v>4960</v>
      </c>
      <c r="C21" s="13">
        <f>'周南市・下松市・熊毛郡・光市'!C87</f>
        <v>0</v>
      </c>
      <c r="D21" s="30">
        <f>'周南市・下松市・熊毛郡・光市'!E87</f>
        <v>4810</v>
      </c>
      <c r="E21" s="13">
        <f>'周南市・下松市・熊毛郡・光市'!F87</f>
        <v>0</v>
      </c>
      <c r="F21" s="30">
        <f>'周南市・下松市・熊毛郡・光市'!H87</f>
        <v>4930</v>
      </c>
      <c r="G21" s="13">
        <f>'周南市・下松市・熊毛郡・光市'!I87</f>
        <v>0</v>
      </c>
      <c r="H21" s="30"/>
      <c r="I21" s="13"/>
      <c r="J21" s="30">
        <f>'周南市・下松市・熊毛郡・光市'!N87</f>
        <v>1540</v>
      </c>
      <c r="K21" s="13">
        <f>'周南市・下松市・熊毛郡・光市'!O87</f>
        <v>0</v>
      </c>
      <c r="L21" s="30">
        <f>'周南市・下松市・熊毛郡・光市'!Q87</f>
        <v>0</v>
      </c>
      <c r="M21" s="13">
        <f>'周南市・下松市・熊毛郡・光市'!R87</f>
        <v>0</v>
      </c>
      <c r="N21" s="29">
        <f t="shared" si="0"/>
        <v>16240</v>
      </c>
      <c r="O21" s="31">
        <f t="shared" si="1"/>
        <v>0</v>
      </c>
    </row>
    <row r="22" spans="1:15" ht="24" customHeight="1">
      <c r="A22" s="19" t="s">
        <v>123</v>
      </c>
      <c r="B22" s="27">
        <f>'柳井市・玖珂郡・大島郡・岩国市'!B21</f>
        <v>630</v>
      </c>
      <c r="C22" s="13">
        <f>'柳井市・玖珂郡・大島郡・岩国市'!C21</f>
        <v>0</v>
      </c>
      <c r="D22" s="30">
        <f>'柳井市・玖珂郡・大島郡・岩国市'!E21</f>
        <v>2220</v>
      </c>
      <c r="E22" s="13">
        <f>'柳井市・玖珂郡・大島郡・岩国市'!F21</f>
        <v>0</v>
      </c>
      <c r="F22" s="30">
        <f>'柳井市・玖珂郡・大島郡・岩国市'!H21</f>
        <v>1880</v>
      </c>
      <c r="G22" s="13">
        <f>'柳井市・玖珂郡・大島郡・岩国市'!I21</f>
        <v>0</v>
      </c>
      <c r="H22" s="30"/>
      <c r="I22" s="13"/>
      <c r="J22" s="30">
        <f>'柳井市・玖珂郡・大島郡・岩国市'!N21</f>
        <v>4800</v>
      </c>
      <c r="K22" s="13">
        <f>'柳井市・玖珂郡・大島郡・岩国市'!O21</f>
        <v>0</v>
      </c>
      <c r="L22" s="30">
        <f>'柳井市・玖珂郡・大島郡・岩国市'!Q21</f>
        <v>0</v>
      </c>
      <c r="M22" s="13">
        <f>'柳井市・玖珂郡・大島郡・岩国市'!R21</f>
        <v>0</v>
      </c>
      <c r="N22" s="29">
        <f t="shared" si="0"/>
        <v>9530</v>
      </c>
      <c r="O22" s="31">
        <f t="shared" si="1"/>
        <v>0</v>
      </c>
    </row>
    <row r="23" spans="1:15" ht="24" customHeight="1">
      <c r="A23" s="62" t="s">
        <v>124</v>
      </c>
      <c r="B23" s="27">
        <f>'柳井市・玖珂郡・大島郡・岩国市'!B41</f>
        <v>2930</v>
      </c>
      <c r="C23" s="13">
        <f>'柳井市・玖珂郡・大島郡・岩国市'!C41</f>
        <v>0</v>
      </c>
      <c r="D23" s="30">
        <f>'柳井市・玖珂郡・大島郡・岩国市'!E41</f>
        <v>0</v>
      </c>
      <c r="E23" s="13">
        <f>'柳井市・玖珂郡・大島郡・岩国市'!F41</f>
        <v>0</v>
      </c>
      <c r="F23" s="30">
        <f>'柳井市・玖珂郡・大島郡・岩国市'!H41</f>
        <v>2200</v>
      </c>
      <c r="G23" s="13">
        <f>'柳井市・玖珂郡・大島郡・岩国市'!I41</f>
        <v>0</v>
      </c>
      <c r="H23" s="30"/>
      <c r="I23" s="13"/>
      <c r="J23" s="30">
        <f>'柳井市・玖珂郡・大島郡・岩国市'!N41</f>
        <v>6840</v>
      </c>
      <c r="K23" s="13">
        <f>'柳井市・玖珂郡・大島郡・岩国市'!O41</f>
        <v>0</v>
      </c>
      <c r="L23" s="30">
        <f>'柳井市・玖珂郡・大島郡・岩国市'!Q41</f>
        <v>0</v>
      </c>
      <c r="M23" s="13">
        <f>'柳井市・玖珂郡・大島郡・岩国市'!R41</f>
        <v>0</v>
      </c>
      <c r="N23" s="30">
        <f t="shared" si="0"/>
        <v>11970</v>
      </c>
      <c r="O23" s="50">
        <f t="shared" si="1"/>
        <v>0</v>
      </c>
    </row>
    <row r="24" spans="1:15" ht="24" customHeight="1">
      <c r="A24" s="19" t="s">
        <v>130</v>
      </c>
      <c r="B24" s="27">
        <f>'柳井市・玖珂郡・大島郡・岩国市'!B61</f>
        <v>20</v>
      </c>
      <c r="C24" s="13">
        <f>'柳井市・玖珂郡・大島郡・岩国市'!C61</f>
        <v>0</v>
      </c>
      <c r="D24" s="30">
        <f>'柳井市・玖珂郡・大島郡・岩国市'!E61</f>
        <v>370</v>
      </c>
      <c r="E24" s="13">
        <f>'柳井市・玖珂郡・大島郡・岩国市'!F61</f>
        <v>0</v>
      </c>
      <c r="F24" s="30">
        <f>'柳井市・玖珂郡・大島郡・岩国市'!H61</f>
        <v>450</v>
      </c>
      <c r="G24" s="13">
        <f>'柳井市・玖珂郡・大島郡・岩国市'!I61</f>
        <v>0</v>
      </c>
      <c r="H24" s="30"/>
      <c r="I24" s="13"/>
      <c r="J24" s="30">
        <f>'柳井市・玖珂郡・大島郡・岩国市'!Q61</f>
        <v>3620</v>
      </c>
      <c r="K24" s="13">
        <f>'柳井市・玖珂郡・大島郡・岩国市'!R61</f>
        <v>0</v>
      </c>
      <c r="L24" s="30"/>
      <c r="M24" s="13"/>
      <c r="N24" s="30">
        <f>SUM(B24,D24,F24,H24,J24,L24)</f>
        <v>4460</v>
      </c>
      <c r="O24" s="50">
        <f>SUM(C24,E24,G24,I24,K24,M24)</f>
        <v>0</v>
      </c>
    </row>
    <row r="25" spans="1:15" ht="24" customHeight="1">
      <c r="A25" s="19" t="s">
        <v>125</v>
      </c>
      <c r="B25" s="27">
        <f>'柳井市・玖珂郡・大島郡・岩国市'!B82</f>
        <v>0</v>
      </c>
      <c r="C25" s="13">
        <f>'柳井市・玖珂郡・大島郡・岩国市'!C82</f>
        <v>0</v>
      </c>
      <c r="D25" s="30">
        <f>'柳井市・玖珂郡・大島郡・岩国市'!E82</f>
        <v>0</v>
      </c>
      <c r="E25" s="13">
        <f>'柳井市・玖珂郡・大島郡・岩国市'!F82</f>
        <v>0</v>
      </c>
      <c r="F25" s="30">
        <f>'柳井市・玖珂郡・大島郡・岩国市'!H82</f>
        <v>6880</v>
      </c>
      <c r="G25" s="13">
        <f>'柳井市・玖珂郡・大島郡・岩国市'!I82</f>
        <v>0</v>
      </c>
      <c r="H25" s="30"/>
      <c r="I25" s="13"/>
      <c r="J25" s="30">
        <f>'柳井市・玖珂郡・大島郡・岩国市'!N82</f>
        <v>21640</v>
      </c>
      <c r="K25" s="13">
        <f>'柳井市・玖珂郡・大島郡・岩国市'!O82</f>
        <v>0</v>
      </c>
      <c r="L25" s="30">
        <f>'柳井市・玖珂郡・大島郡・岩国市'!Q82</f>
        <v>0</v>
      </c>
      <c r="M25" s="13">
        <f>'柳井市・玖珂郡・大島郡・岩国市'!R82</f>
        <v>0</v>
      </c>
      <c r="N25" s="30">
        <f>SUM(B25,D25,F25,H25,J25,L25)</f>
        <v>28520</v>
      </c>
      <c r="O25" s="50">
        <f>SUM(C25,E25,G25,I25,K25,M25)</f>
        <v>0</v>
      </c>
    </row>
    <row r="26" spans="1:15" ht="24" customHeight="1">
      <c r="A26" s="59"/>
      <c r="B26" s="27"/>
      <c r="C26" s="13"/>
      <c r="D26" s="30"/>
      <c r="E26" s="13"/>
      <c r="F26" s="30"/>
      <c r="G26" s="13"/>
      <c r="H26" s="30"/>
      <c r="I26" s="13"/>
      <c r="J26" s="30"/>
      <c r="K26" s="13"/>
      <c r="L26" s="30"/>
      <c r="M26" s="13"/>
      <c r="N26" s="30">
        <f t="shared" si="0"/>
        <v>0</v>
      </c>
      <c r="O26" s="50">
        <f t="shared" si="1"/>
        <v>0</v>
      </c>
    </row>
    <row r="27" spans="1:15" ht="24" customHeight="1">
      <c r="A27" s="59"/>
      <c r="B27" s="27"/>
      <c r="C27" s="13"/>
      <c r="D27" s="30"/>
      <c r="E27" s="13"/>
      <c r="F27" s="30"/>
      <c r="G27" s="13"/>
      <c r="H27" s="30"/>
      <c r="I27" s="13"/>
      <c r="J27" s="30"/>
      <c r="K27" s="13"/>
      <c r="L27" s="30"/>
      <c r="M27" s="13"/>
      <c r="N27" s="30">
        <f t="shared" si="0"/>
        <v>0</v>
      </c>
      <c r="O27" s="50">
        <f t="shared" si="1"/>
        <v>0</v>
      </c>
    </row>
    <row r="28" spans="1:15" ht="24" customHeight="1">
      <c r="A28" s="19"/>
      <c r="B28" s="27"/>
      <c r="C28" s="13"/>
      <c r="D28" s="30"/>
      <c r="E28" s="13"/>
      <c r="F28" s="30"/>
      <c r="G28" s="13"/>
      <c r="H28" s="30"/>
      <c r="I28" s="13"/>
      <c r="J28" s="30"/>
      <c r="K28" s="13"/>
      <c r="L28" s="30"/>
      <c r="M28" s="13"/>
      <c r="N28" s="30">
        <f t="shared" si="0"/>
        <v>0</v>
      </c>
      <c r="O28" s="50">
        <f t="shared" si="1"/>
        <v>0</v>
      </c>
    </row>
    <row r="29" spans="1:15" ht="24" customHeight="1">
      <c r="A29" s="59"/>
      <c r="B29" s="27"/>
      <c r="C29" s="13"/>
      <c r="D29" s="30"/>
      <c r="E29" s="13"/>
      <c r="F29" s="30"/>
      <c r="G29" s="13"/>
      <c r="H29" s="30"/>
      <c r="I29" s="13"/>
      <c r="J29" s="30"/>
      <c r="K29" s="13"/>
      <c r="L29" s="30"/>
      <c r="M29" s="13"/>
      <c r="N29" s="30">
        <f t="shared" si="0"/>
        <v>0</v>
      </c>
      <c r="O29" s="50">
        <f t="shared" si="1"/>
        <v>0</v>
      </c>
    </row>
    <row r="30" spans="1:15" ht="24" customHeight="1">
      <c r="A30" s="59"/>
      <c r="B30" s="27"/>
      <c r="C30" s="13"/>
      <c r="D30" s="30"/>
      <c r="E30" s="13"/>
      <c r="F30" s="30"/>
      <c r="G30" s="13"/>
      <c r="H30" s="30"/>
      <c r="I30" s="13"/>
      <c r="J30" s="30"/>
      <c r="K30" s="13"/>
      <c r="L30" s="30"/>
      <c r="M30" s="13"/>
      <c r="N30" s="30">
        <f t="shared" si="0"/>
        <v>0</v>
      </c>
      <c r="O30" s="50">
        <f t="shared" si="1"/>
        <v>0</v>
      </c>
    </row>
    <row r="31" spans="1:15" ht="24" customHeight="1">
      <c r="A31" s="59"/>
      <c r="B31" s="27"/>
      <c r="C31" s="13"/>
      <c r="D31" s="30"/>
      <c r="E31" s="13"/>
      <c r="F31" s="30"/>
      <c r="G31" s="13"/>
      <c r="H31" s="30"/>
      <c r="I31" s="51"/>
      <c r="J31" s="53"/>
      <c r="K31" s="13"/>
      <c r="L31" s="30"/>
      <c r="M31" s="13"/>
      <c r="N31" s="30">
        <f t="shared" si="0"/>
        <v>0</v>
      </c>
      <c r="O31" s="50">
        <f t="shared" si="1"/>
        <v>0</v>
      </c>
    </row>
    <row r="32" spans="1:15" ht="24" customHeight="1">
      <c r="A32" s="20"/>
      <c r="B32" s="26"/>
      <c r="C32" s="14"/>
      <c r="D32" s="26"/>
      <c r="E32" s="14"/>
      <c r="F32" s="26"/>
      <c r="G32" s="14"/>
      <c r="H32" s="26"/>
      <c r="I32" s="52"/>
      <c r="J32" s="54"/>
      <c r="K32" s="14"/>
      <c r="L32" s="26"/>
      <c r="M32" s="14"/>
      <c r="N32" s="29"/>
      <c r="O32" s="58"/>
    </row>
    <row r="33" spans="1:15" s="15" customFormat="1" ht="24" customHeight="1" thickBot="1">
      <c r="A33" s="21" t="s">
        <v>108</v>
      </c>
      <c r="B33" s="28">
        <f aca="true" t="shared" si="2" ref="B33:M33">SUM(B7:B32)</f>
        <v>96110</v>
      </c>
      <c r="C33" s="17">
        <f t="shared" si="2"/>
        <v>0</v>
      </c>
      <c r="D33" s="28">
        <f t="shared" si="2"/>
        <v>121560</v>
      </c>
      <c r="E33" s="17">
        <f t="shared" si="2"/>
        <v>0</v>
      </c>
      <c r="F33" s="28">
        <f t="shared" si="2"/>
        <v>128630</v>
      </c>
      <c r="G33" s="17">
        <f t="shared" si="2"/>
        <v>0</v>
      </c>
      <c r="H33" s="28">
        <f>SUM(H7:H32)</f>
        <v>12240</v>
      </c>
      <c r="I33" s="60">
        <f>SUM(I7:I32)</f>
        <v>0</v>
      </c>
      <c r="J33" s="55">
        <f t="shared" si="2"/>
        <v>41080</v>
      </c>
      <c r="K33" s="17">
        <f t="shared" si="2"/>
        <v>0</v>
      </c>
      <c r="L33" s="28">
        <f t="shared" si="2"/>
        <v>0</v>
      </c>
      <c r="M33" s="17">
        <f t="shared" si="2"/>
        <v>0</v>
      </c>
      <c r="N33" s="28">
        <f>SUM(N7:N12,N14:N32)</f>
        <v>399620</v>
      </c>
      <c r="O33" s="61">
        <f>SUM(O7:O12,O14:O32)</f>
        <v>0</v>
      </c>
    </row>
    <row r="34" spans="1:10" s="439" customFormat="1" ht="20.25" customHeight="1">
      <c r="A34" s="438" t="s">
        <v>597</v>
      </c>
      <c r="I34" s="440"/>
      <c r="J34" s="441"/>
    </row>
    <row r="37" ht="13.5">
      <c r="G37" s="16"/>
    </row>
  </sheetData>
  <sheetProtection/>
  <mergeCells count="3">
    <mergeCell ref="D2:F2"/>
    <mergeCell ref="H6:I6"/>
    <mergeCell ref="J6:K6"/>
  </mergeCells>
  <printOptions/>
  <pageMargins left="0.9448818897637796" right="0.15748031496062992" top="0.8267716535433072" bottom="0.4724409448818898" header="0.4724409448818898" footer="0.3937007874015748"/>
  <pageSetup horizontalDpi="600" verticalDpi="600" orientation="landscape" paperSize="9" scale="71" r:id="rId2"/>
  <headerFooter alignWithMargins="0">
    <oddHeader>&amp;L&amp;"ＭＳ Ｐ明朝,太字"&amp;18　      山口県　市郡別集計表　（02.10）</oddHeader>
  </headerFooter>
  <ignoredErrors>
    <ignoredError sqref="N12:O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2020-09-16T08:48:08Z</cp:lastPrinted>
  <dcterms:created xsi:type="dcterms:W3CDTF">1997-07-03T14:59:59Z</dcterms:created>
  <dcterms:modified xsi:type="dcterms:W3CDTF">2021-01-06T06:20:44Z</dcterms:modified>
  <cp:category/>
  <cp:version/>
  <cp:contentType/>
  <cp:contentStatus/>
</cp:coreProperties>
</file>