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tabRatio="930" activeTab="0"/>
  </bookViews>
  <sheets>
    <sheet name="長崎・西彼杵・西海" sheetId="1" r:id="rId1"/>
    <sheet name="諫早・大村・島原・雲仙・南島原" sheetId="2" r:id="rId2"/>
    <sheet name="佐世保・北松・東彼杵・松浦" sheetId="3" r:id="rId3"/>
    <sheet name="平戸・五島・南松北松・壱岐・対馬" sheetId="4" r:id="rId4"/>
    <sheet name="市郡集計表" sheetId="5" r:id="rId5"/>
  </sheets>
  <definedNames>
    <definedName name="_xlnm.Print_Area" localSheetId="2">'佐世保・北松・東彼杵・松浦'!$A$1:$S$86</definedName>
    <definedName name="_xlnm.Print_Area" localSheetId="4">'市郡集計表'!$A$1:$P$29</definedName>
    <definedName name="_xlnm.Print_Area" localSheetId="0">'長崎・西彼杵・西海'!$A$1:$S$78</definedName>
    <definedName name="_xlnm.Print_Area" localSheetId="3">'平戸・五島・南松北松・壱岐・対馬'!$A$1:$S$76</definedName>
    <definedName name="_xlnm.Print_Area" localSheetId="1">'諫早・大村・島原・雲仙・南島原'!$A$1:$S$84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MNOC_USER7</author>
    <author>荒尾日出夫</author>
    <author>PC-222_k-fujisao</author>
  </authors>
  <commentList>
    <comment ref="D11" authorId="0">
      <text>
        <r>
          <rPr>
            <sz val="9"/>
            <color indexed="10"/>
            <rFont val="ＭＳ Ｐゴシック"/>
            <family val="3"/>
          </rPr>
          <t>2018.11東部へ290枚・大浦へ150枚一部エリアを渡す
Ｒ2.4　部数改訂時
東部より一部移動あり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2018.11南部一部エリア290枚を吸収
Ｒ2.4～部数改訂時
南部と浦上へ一部移動</t>
        </r>
      </text>
    </comment>
    <comment ref="D16" authorId="0">
      <text>
        <r>
          <rPr>
            <sz val="9"/>
            <color indexed="10"/>
            <rFont val="ＭＳ Ｐゴシック"/>
            <family val="3"/>
          </rPr>
          <t>Ｒ2.4　部数改訂時
東部より一部移動あり
Ｒ3.4
住吉へ130部（朝日100　日経30）</t>
        </r>
      </text>
    </comment>
    <comment ref="D18" authorId="0">
      <text>
        <r>
          <rPr>
            <b/>
            <sz val="9"/>
            <rFont val="ＭＳ Ｐゴシック"/>
            <family val="3"/>
          </rPr>
          <t>Ｒ3.4
長崎新聞　道ノ尾滑石（朝日115部日経20部）、長与高田（朝日部、日経10部）へ分割。
浦上より130部（朝日100部、日経30部）吸収</t>
        </r>
      </text>
    </comment>
    <comment ref="P42" authorId="0">
      <text>
        <r>
          <rPr>
            <sz val="9"/>
            <color indexed="10"/>
            <rFont val="ＭＳ Ｐゴシック"/>
            <family val="3"/>
          </rPr>
          <t>2017.4～読売西より黒崎地区を吸収統合
R3.5
神ノ浦を統合
黒崎・外海より店名変更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 xml:space="preserve">Ｈ２１．６より、住吉の一部を吸収
</t>
        </r>
      </text>
    </comment>
    <comment ref="J45" authorId="0">
      <text>
        <r>
          <rPr>
            <sz val="9"/>
            <color indexed="10"/>
            <rFont val="ＭＳ Ｐゴシック"/>
            <family val="3"/>
          </rPr>
          <t>H２１．５より、出津外海を統合</t>
        </r>
      </text>
    </comment>
    <comment ref="D44" authorId="0">
      <text>
        <r>
          <rPr>
            <sz val="9"/>
            <color indexed="10"/>
            <rFont val="ＭＳ Ｐゴシック"/>
            <family val="3"/>
          </rPr>
          <t xml:space="preserve">
Ｈ２８．４.１より
滑石高田Ｎから長崎北部Ａへ店名変更</t>
        </r>
      </text>
    </comment>
    <comment ref="J58" authorId="1">
      <text>
        <r>
          <rPr>
            <sz val="9"/>
            <color indexed="10"/>
            <rFont val="ＭＳ Ｐゴシック"/>
            <family val="3"/>
          </rPr>
          <t xml:space="preserve">2016.4　店名・エリア変更
長与女の都から長与へ店名変更　一部を分割
吸収
</t>
        </r>
      </text>
    </comment>
    <comment ref="P73" authorId="1">
      <text>
        <r>
          <rPr>
            <sz val="9"/>
            <rFont val="ＭＳ Ｐゴシック"/>
            <family val="3"/>
          </rPr>
          <t>2019.4～大島と崎戸が統合して名前も肥前大島に変更</t>
        </r>
      </text>
    </comment>
    <comment ref="D13" authorId="2">
      <text>
        <r>
          <rPr>
            <sz val="9"/>
            <rFont val="ＭＳ Ｐゴシック"/>
            <family val="3"/>
          </rPr>
          <t xml:space="preserve">平成24年5月深堀を吸収
2017.2～戸町から小菅・南長崎へ販売店名変更
Ｒ2.10
東琴平1丁目一部・西琴平を大浦から移譲
</t>
        </r>
      </text>
    </comment>
    <comment ref="D12" authorId="1">
      <text>
        <r>
          <rPr>
            <sz val="9"/>
            <rFont val="ＭＳ Ｐゴシック"/>
            <family val="3"/>
          </rPr>
          <t>2018.11南部一部エリア150枚を吸収
Ｒ2.10
東琴平1丁目一部・西琴平を小菅・南長崎へ</t>
        </r>
      </text>
    </comment>
    <comment ref="P11" authorId="1">
      <text>
        <r>
          <rPr>
            <sz val="9"/>
            <rFont val="ＭＳ Ｐゴシック"/>
            <family val="3"/>
          </rPr>
          <t xml:space="preserve">2018.7～毎日新聞稲佐から60部を吸収して合販店となる
</t>
        </r>
      </text>
    </comment>
    <comment ref="M60" authorId="2">
      <text>
        <r>
          <rPr>
            <sz val="9"/>
            <rFont val="ＭＳ Ｐゴシック"/>
            <family val="3"/>
          </rPr>
          <t xml:space="preserve">2013年5月より
長与団地から長与南に名称変更.
</t>
        </r>
      </text>
    </comment>
    <comment ref="J43" authorId="2">
      <text>
        <r>
          <rPr>
            <sz val="9"/>
            <rFont val="ＭＳ Ｐゴシック"/>
            <family val="3"/>
          </rPr>
          <t xml:space="preserve">2013年11から新販売店。
</t>
        </r>
      </text>
    </comment>
    <comment ref="D43" authorId="2">
      <text>
        <r>
          <rPr>
            <sz val="9"/>
            <rFont val="ＭＳ Ｐゴシック"/>
            <family val="3"/>
          </rPr>
          <t xml:space="preserve">2013年11月　旧本原Nの一部を吸収
</t>
        </r>
      </text>
    </comment>
    <comment ref="A46" authorId="2">
      <text>
        <r>
          <rPr>
            <sz val="9"/>
            <rFont val="ＭＳ Ｐゴシック"/>
            <family val="3"/>
          </rPr>
          <t xml:space="preserve">2015年5～銅座A→浦上Aへ販売店名変更
</t>
        </r>
      </text>
    </comment>
    <comment ref="A48" authorId="2">
      <text>
        <r>
          <rPr>
            <sz val="9"/>
            <rFont val="ＭＳ Ｐゴシック"/>
            <family val="3"/>
          </rPr>
          <t xml:space="preserve">2013年11月から旧住吉Nの一部を吸収して新店
</t>
        </r>
      </text>
    </comment>
    <comment ref="A43" authorId="0">
      <text>
        <r>
          <rPr>
            <sz val="9"/>
            <rFont val="ＭＳ Ｐゴシック"/>
            <family val="3"/>
          </rPr>
          <t xml:space="preserve">26年5月　新店
</t>
        </r>
      </text>
    </comment>
    <comment ref="P60" authorId="0">
      <text>
        <r>
          <rPr>
            <sz val="9"/>
            <rFont val="ＭＳ Ｐゴシック"/>
            <family val="3"/>
          </rPr>
          <t xml:space="preserve">２６年5月　新店
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26年5月　西山販売店が廃店になり、西山販売店の一部を吸収
</t>
        </r>
        <r>
          <rPr>
            <b/>
            <sz val="9"/>
            <rFont val="ＭＳ Ｐゴシック"/>
            <family val="3"/>
          </rPr>
          <t>Ｒ2.3～
愛宕販売店より300部
西山・本原（150部）と統合して
西山・伊良林へ変更
内100部を長崎新聞三原へ</t>
        </r>
      </text>
    </comment>
    <comment ref="G17" authorId="0">
      <text>
        <r>
          <rPr>
            <sz val="9"/>
            <rFont val="ＭＳ Ｐゴシック"/>
            <family val="3"/>
          </rPr>
          <t>26年4月　旧稲佐・小江原・式見販売店が統合して、（稲佐・小江原）販売店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26年4月　旧（住吉・本原）と浦上販売店が統合して浦上販売店へ
2017.10～店名変更・旧浦上→【浦上・本原】へ
【住吉・女の都】へ一部エリアを移動
</t>
        </r>
      </text>
    </comment>
    <comment ref="G23" authorId="0">
      <text>
        <r>
          <rPr>
            <sz val="9"/>
            <rFont val="ＭＳ Ｐゴシック"/>
            <family val="3"/>
          </rPr>
          <t>26年5月　旧滑石西と三重販売店が統合して、滑石西販売店へ
2017.4～黒崎地区を長崎新聞黒崎へ渡す
2017.5～神の浦</t>
        </r>
      </text>
    </comment>
    <comment ref="G69" authorId="0">
      <text>
        <r>
          <rPr>
            <sz val="9"/>
            <rFont val="ＭＳ Ｐゴシック"/>
            <family val="3"/>
          </rPr>
          <t xml:space="preserve">26年5月　旧亀岳と大瀬戸を統合して、西彼大瀬戸販売店へ変更
</t>
        </r>
      </text>
    </comment>
    <comment ref="G70" authorId="0">
      <text>
        <r>
          <rPr>
            <sz val="9"/>
            <rFont val="ＭＳ Ｐゴシック"/>
            <family val="3"/>
          </rPr>
          <t xml:space="preserve">26年5月　旧西海・大島・埼戸を統合して、西海大島販売店へ変更
</t>
        </r>
      </text>
    </comment>
    <comment ref="D45" authorId="0">
      <text>
        <r>
          <rPr>
            <sz val="9"/>
            <rFont val="ＭＳ Ｐゴシック"/>
            <family val="3"/>
          </rPr>
          <t xml:space="preserve">2015年7月　矢上Nから東長崎A扱いに変更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26年11月　新店　喜々津販売店より分割
</t>
        </r>
      </text>
    </comment>
    <comment ref="D40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58" authorId="0">
      <text>
        <r>
          <rPr>
            <sz val="9"/>
            <rFont val="ＭＳ Ｐゴシック"/>
            <family val="3"/>
          </rPr>
          <t>2015年5月
長与N→長与女の都Nへ店名変更
Ｈ２８．４.１より
長与女の都Ｎから長与Ａへ
店名変更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2016.5 店名・エリア変更
東部から新大工へ店名変更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2016.5 店名変更・エリア変更
西山から西山片淵へ店名変更
</t>
        </r>
      </text>
    </comment>
    <comment ref="G41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Ｈ28.7.1より
新大工を吸収して
長崎中央から店名変更</t>
        </r>
        <r>
          <rPr>
            <sz val="9"/>
            <rFont val="ＭＳ Ｐゴシック"/>
            <family val="3"/>
          </rPr>
          <t xml:space="preserve">
2018.11南部から70枚エリアを吸収
Ｒ2.4
長崎南部・浦上・本原へ一部譲渡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2016.11 店名変更
戸町→新戸町へ店名変更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2016.11　店名変更
深堀→南長崎へ
</t>
        </r>
      </text>
    </comment>
    <comment ref="A41" authorId="0">
      <text>
        <r>
          <rPr>
            <sz val="9"/>
            <rFont val="ＭＳ Ｐゴシック"/>
            <family val="3"/>
          </rPr>
          <t xml:space="preserve">2016.11　店名変更
戸町大浦→大浦新戸町へ
</t>
        </r>
      </text>
    </comment>
    <comment ref="M43" authorId="0">
      <text>
        <r>
          <rPr>
            <b/>
            <sz val="9"/>
            <rFont val="ＭＳ Ｐゴシック"/>
            <family val="3"/>
          </rPr>
          <t xml:space="preserve">2016年12月より　長崎新聞茂木販売店から70枚吸収
</t>
        </r>
      </text>
    </comment>
    <comment ref="J11" authorId="3">
      <text>
        <r>
          <rPr>
            <b/>
            <sz val="9"/>
            <rFont val="ＭＳ Ｐゴシック"/>
            <family val="3"/>
          </rPr>
          <t>Ｈ28.7.1より
田上を吸収して
八坂から店名変更</t>
        </r>
        <r>
          <rPr>
            <sz val="9"/>
            <rFont val="ＭＳ Ｐゴシック"/>
            <family val="3"/>
          </rPr>
          <t xml:space="preserve">
2018.11東部・大浦へ一部を分割
Ｒ2.4～
長崎東部より一部移譲</t>
        </r>
      </text>
    </comment>
    <comment ref="J13" authorId="0">
      <text>
        <r>
          <rPr>
            <sz val="9"/>
            <rFont val="ＭＳ Ｐゴシック"/>
            <family val="3"/>
          </rPr>
          <t>2018.6～
香焼エリア60枚を長崎新聞香焼に渡す
Ｒ2.10
東琴平1丁目一部・西琴平を大浦から移譲</t>
        </r>
      </text>
    </comment>
    <comment ref="J19" authorId="0">
      <text>
        <r>
          <rPr>
            <b/>
            <sz val="9"/>
            <rFont val="ＭＳ Ｐゴシック"/>
            <family val="3"/>
          </rPr>
          <t>Ｒ3.4
一部分割
長崎新聞　大手・川平・道ノ尾滑石、長与高田へ。
店名、住吉・女ノ都より変更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2016.5　店名変更・エリア変更
天神から宝町天神へ店名変更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2016.5　店名変更・エリア変更
立山から立山桜町へ店名変更
</t>
        </r>
      </text>
    </comment>
    <comment ref="M13" authorId="0">
      <text>
        <r>
          <rPr>
            <b/>
            <sz val="9"/>
            <rFont val="ＭＳ Ｐゴシック"/>
            <family val="3"/>
          </rPr>
          <t>2017.2～八幡890枚・長崎南部650枚エリアを統合し販売店名、八幡・浜町へ変更
八幡一部330枚を田上へ移動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2015.5　店名変更・エリア変更
中川から桜馬場へ店名変更
</t>
        </r>
      </text>
    </comment>
    <comment ref="M20" authorId="0">
      <text>
        <r>
          <rPr>
            <b/>
            <sz val="9"/>
            <color indexed="8"/>
            <rFont val="ＭＳ Ｐゴシック"/>
            <family val="3"/>
          </rPr>
          <t>2017.2～長崎南部から一部270枚を吸収
Ｒ2.3～
毎日新聞大浦より70部</t>
        </r>
      </text>
    </comment>
    <comment ref="M21" authorId="3">
      <text>
        <r>
          <rPr>
            <b/>
            <sz val="9"/>
            <rFont val="ＭＳ Ｐゴシック"/>
            <family val="3"/>
          </rPr>
          <t>2017.2～田上一部230枚・南部一部70枚エリアを吸収
2017.8～
上小島3・4・5丁目を小島へ渡す
Ｒ2.3～
毎日新聞大浦より230部</t>
        </r>
      </text>
    </comment>
    <comment ref="M19" authorId="0">
      <text>
        <r>
          <rPr>
            <b/>
            <sz val="9"/>
            <color indexed="8"/>
            <rFont val="ＭＳ Ｐゴシック"/>
            <family val="3"/>
          </rPr>
          <t>2017.2～田上950枚・小島750枚・八幡330枚エリアを統合して田上販売店、田上一部10枚を小島販売店へ230枚を南ヶ丘・出雲販売店へ移動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Ｒ2.3～
毎日新聞大浦より310部
毎日新聞愛宕より70部</t>
        </r>
      </text>
    </comment>
    <comment ref="M18" authorId="0">
      <text>
        <r>
          <rPr>
            <b/>
            <sz val="9"/>
            <color indexed="8"/>
            <rFont val="ＭＳ Ｐゴシック"/>
            <family val="3"/>
          </rPr>
          <t>2017.2～小島一部450枚・南部240枚・田上10枚エリア統合
小島一部エリア750枚を田上へ移動
2017.8～
（南ヶ丘・出雲）から上小島を吸収
Ｒ2.3～
毎日新聞大浦より20部
毎日新聞愛宕より30部</t>
        </r>
      </text>
    </comment>
    <comment ref="G40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G39" authorId="0">
      <text>
        <r>
          <rPr>
            <sz val="9"/>
            <rFont val="ＭＳ Ｐゴシック"/>
            <family val="3"/>
          </rPr>
          <t>H２６．１１より
浜口の一部を吸収
Ｒ1.5.1～
緑町（みどり）より店名変更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三重から店名変更</t>
        </r>
      </text>
    </comment>
    <comment ref="P43" authorId="0">
      <text>
        <r>
          <rPr>
            <sz val="9"/>
            <rFont val="ＭＳ Ｐゴシック"/>
            <family val="3"/>
          </rPr>
          <t>2017.5～読売滑石西から、上大野・下大野を10部吸収
Ｒ3.5
廃店
黒崎・外海へ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2017.6～村松から時津子々川郷を90枚吸収
</t>
        </r>
      </text>
    </comment>
    <comment ref="P46" authorId="0">
      <text>
        <r>
          <rPr>
            <sz val="9"/>
            <rFont val="ＭＳ Ｐゴシック"/>
            <family val="3"/>
          </rPr>
          <t xml:space="preserve">2017.6～時津子々川郷90枚をNS時津に渡す
</t>
        </r>
      </text>
    </comment>
    <comment ref="P59" authorId="0">
      <text>
        <r>
          <rPr>
            <sz val="9"/>
            <rFont val="ＭＳ Ｐゴシック"/>
            <family val="3"/>
          </rPr>
          <t xml:space="preserve">2017.7～時津ＮＳから時津Ａ扱いに変更
</t>
        </r>
      </text>
    </comment>
    <comment ref="A45" authorId="0">
      <text>
        <r>
          <rPr>
            <sz val="9"/>
            <rFont val="ＭＳ Ｐゴシック"/>
            <family val="3"/>
          </rPr>
          <t xml:space="preserve">2017.10～伊良林ＮＳを吸収
</t>
        </r>
      </text>
    </comment>
    <comment ref="A42" authorId="0">
      <text>
        <r>
          <rPr>
            <sz val="9"/>
            <rFont val="ＭＳ Ｐゴシック"/>
            <family val="3"/>
          </rPr>
          <t xml:space="preserve">2017.10～店名変更
旧（浦上幸町）→【浦上・本原】へ
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2017.10～店名変更
旧（女の都）→【住吉・女の都】へ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2017.10～店名変更
旧女の都→【住吉・女の都】へ
＊【浦上・本原】エリアから一部エリアを吸収
</t>
        </r>
      </text>
    </comment>
    <comment ref="M42" authorId="0">
      <text>
        <r>
          <rPr>
            <sz val="9"/>
            <rFont val="ＭＳ Ｐゴシック"/>
            <family val="3"/>
          </rPr>
          <t>2018.6～
西日本小管から香焼地区60枚を吸収
Ｒ1.12
毎日新聞　深堀より70部　移行</t>
        </r>
      </text>
    </comment>
    <comment ref="J26" authorId="0">
      <text>
        <r>
          <rPr>
            <b/>
            <sz val="9"/>
            <rFont val="ＭＳ Ｐゴシック"/>
            <family val="3"/>
          </rPr>
          <t>H25.5.１より
矢上南を吸収</t>
        </r>
      </text>
    </comment>
    <comment ref="J59" authorId="0">
      <text>
        <r>
          <rPr>
            <sz val="9"/>
            <rFont val="ＭＳ Ｐゴシック"/>
            <family val="3"/>
          </rPr>
          <t xml:space="preserve">2018.6
時津地区以外を新店、北部・村松販売店へ渡す
</t>
        </r>
      </text>
    </comment>
    <comment ref="P10" authorId="0">
      <text>
        <r>
          <rPr>
            <b/>
            <sz val="9"/>
            <rFont val="ＭＳ Ｐゴシック"/>
            <family val="3"/>
          </rPr>
          <t>2018.7～毎日新聞稲佐から110部を吸収し合販店となる
Ｒ1.5.1～
福田・大浜より店名変更</t>
        </r>
      </text>
    </comment>
    <comment ref="M71" authorId="0">
      <text>
        <r>
          <rPr>
            <b/>
            <sz val="9"/>
            <rFont val="ＭＳ Ｐゴシック"/>
            <family val="3"/>
          </rPr>
          <t>2018.7～中浦から一部220部を統合し合販店になる</t>
        </r>
      </text>
    </comment>
    <comment ref="M74" authorId="0">
      <text>
        <r>
          <rPr>
            <b/>
            <sz val="9"/>
            <rFont val="ＭＳ Ｐゴシック"/>
            <family val="3"/>
          </rPr>
          <t>2018.7～中浦から一部170枚を統合</t>
        </r>
      </text>
    </comment>
    <comment ref="P75" authorId="0">
      <text>
        <r>
          <rPr>
            <b/>
            <sz val="9"/>
            <rFont val="ＭＳ Ｐゴシック"/>
            <family val="3"/>
          </rPr>
          <t>2018.7～10枚を長崎新聞大瀬戸に分割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2018.7～毎日新聞稲佐から60枚を吸収して合販店となる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2018.7～毎日新聞稲佐から100枚を吸収して合販店となる
</t>
        </r>
      </text>
    </comment>
    <comment ref="P37" authorId="0">
      <text>
        <r>
          <rPr>
            <sz val="9"/>
            <rFont val="ＭＳ Ｐゴシック"/>
            <family val="3"/>
          </rPr>
          <t>2016年12月より　長崎新聞三和蚊焼に70枚移動・飯香の浦へ70枚移動
2017.8～伊香の浦販売店から日吉販売店へ店名変更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2016年12月より　長崎新聞三和蚊焼に70枚移動・飯香の浦へ70枚移動
</t>
        </r>
      </text>
    </comment>
    <comment ref="P33" authorId="0">
      <text>
        <r>
          <rPr>
            <b/>
            <sz val="9"/>
            <rFont val="ＭＳ Ｐゴシック"/>
            <family val="3"/>
          </rPr>
          <t>2018.7～毎日新聞三重を吸収して合販店となる</t>
        </r>
      </text>
    </comment>
    <comment ref="P32" authorId="0">
      <text>
        <r>
          <rPr>
            <b/>
            <sz val="9"/>
            <rFont val="ＭＳ Ｐゴシック"/>
            <family val="3"/>
          </rPr>
          <t>26年11月　新店　　　　喜々津販売店より分割
Ｒ2.5～
毎日新聞　矢上より130部</t>
        </r>
        <r>
          <rPr>
            <sz val="9"/>
            <rFont val="ＭＳ Ｐゴシック"/>
            <family val="3"/>
          </rPr>
          <t xml:space="preserve">
</t>
        </r>
      </text>
    </comment>
    <comment ref="P31" authorId="0">
      <text>
        <r>
          <rPr>
            <b/>
            <sz val="9"/>
            <rFont val="ＭＳ Ｐゴシック"/>
            <family val="3"/>
          </rPr>
          <t>Ｒ2.5～
毎日新聞　東長崎より80部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0">
      <text>
        <r>
          <rPr>
            <sz val="9"/>
            <rFont val="ＭＳ Ｐゴシック"/>
            <family val="3"/>
          </rPr>
          <t xml:space="preserve">26年11月　旧　日見販売店から、東長崎店へ店名変更
</t>
        </r>
      </text>
    </comment>
    <comment ref="G59" authorId="0">
      <text>
        <r>
          <rPr>
            <b/>
            <sz val="9"/>
            <rFont val="ＭＳ Ｐゴシック"/>
            <family val="3"/>
          </rPr>
          <t>2018.7～
西日本新聞村松230部を吸収</t>
        </r>
      </text>
    </comment>
    <comment ref="J12" authorId="0">
      <text>
        <r>
          <rPr>
            <sz val="9"/>
            <rFont val="ＭＳ Ｐゴシック"/>
            <family val="3"/>
          </rPr>
          <t>2018.11南部から一部30枚を吸収
Ｒ2.10
東琴平1丁目一部・西琴平を小菅・南長崎へ</t>
        </r>
      </text>
    </comment>
    <comment ref="P35" authorId="4">
      <text>
        <r>
          <rPr>
            <b/>
            <sz val="9"/>
            <rFont val="ＭＳ Ｐゴシック"/>
            <family val="3"/>
          </rPr>
          <t>2019.4～
福田大浜の一部を吸収し
店名を手熊から変更</t>
        </r>
      </text>
    </comment>
    <comment ref="M73" authorId="4">
      <text>
        <r>
          <rPr>
            <b/>
            <sz val="9"/>
            <rFont val="ＭＳ Ｐゴシック"/>
            <family val="3"/>
          </rPr>
          <t>Ｒ1.5.1～
80部増（エリア変更なし）</t>
        </r>
      </text>
    </comment>
    <comment ref="M75" authorId="4">
      <text>
        <r>
          <rPr>
            <b/>
            <sz val="9"/>
            <rFont val="ＭＳ Ｐゴシック"/>
            <family val="3"/>
          </rPr>
          <t>Ｒ1.5.1～
70部減（エリア変更なし）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4">
      <text>
        <r>
          <rPr>
            <b/>
            <sz val="9"/>
            <rFont val="ＭＳ Ｐゴシック"/>
            <family val="3"/>
          </rPr>
          <t>Ｒ1.5.1～
10部減（エリア変更なし）</t>
        </r>
      </text>
    </comment>
    <comment ref="A28" authorId="0">
      <text>
        <r>
          <rPr>
            <b/>
            <sz val="9"/>
            <rFont val="ＭＳ Ｐゴシック"/>
            <family val="3"/>
          </rPr>
          <t>Ｒ1.12
長崎新聞　深堀へ200部（産経含む）　香焼へ70部　平山へ70部</t>
        </r>
      </text>
    </comment>
    <comment ref="M25" authorId="0">
      <text>
        <r>
          <rPr>
            <b/>
            <sz val="9"/>
            <rFont val="ＭＳ Ｐゴシック"/>
            <family val="3"/>
          </rPr>
          <t>Ｒ1.12
毎日新聞　深堀より200部　移行（産経含む）</t>
        </r>
      </text>
    </comment>
    <comment ref="M26" authorId="0">
      <text>
        <r>
          <rPr>
            <b/>
            <sz val="9"/>
            <rFont val="ＭＳ Ｐゴシック"/>
            <family val="3"/>
          </rPr>
          <t>Ｒ1.12
毎日新聞　深堀より70部　移行</t>
        </r>
      </text>
    </comment>
    <comment ref="M44" authorId="0">
      <text>
        <r>
          <rPr>
            <b/>
            <sz val="9"/>
            <rFont val="ＭＳ Ｐゴシック"/>
            <family val="3"/>
          </rPr>
          <t>R2.1
南越町を野母崎へ譲渡40部</t>
        </r>
      </text>
    </comment>
    <comment ref="M45" authorId="0">
      <text>
        <r>
          <rPr>
            <b/>
            <sz val="9"/>
            <rFont val="ＭＳ Ｐゴシック"/>
            <family val="3"/>
          </rPr>
          <t>R2.1
南越町を高浜より譲渡40部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0">
      <text>
        <r>
          <rPr>
            <b/>
            <sz val="9"/>
            <rFont val="ＭＳ Ｐゴシック"/>
            <family val="3"/>
          </rPr>
          <t>Ｒ2.3
大橋販売店（新店）へ200部
長崎新聞道の尾へ50部　
R2.4～
長崎新聞住吉へ全て譲渡（合販）　</t>
        </r>
      </text>
    </comment>
    <comment ref="A29" authorId="0">
      <text>
        <r>
          <rPr>
            <b/>
            <sz val="9"/>
            <rFont val="ＭＳ Ｐゴシック"/>
            <family val="3"/>
          </rPr>
          <t>Ｒ2.3～
長崎新聞城山へ200部
R2.4～
長崎新聞城栄へ全て譲渡（合販）　</t>
        </r>
      </text>
    </comment>
    <comment ref="P14" authorId="0">
      <text>
        <r>
          <rPr>
            <b/>
            <sz val="9"/>
            <rFont val="ＭＳ Ｐゴシック"/>
            <family val="3"/>
          </rPr>
          <t>Ｒ2.3～
毎日新聞　城栄より200部</t>
        </r>
      </text>
    </comment>
    <comment ref="A32" authorId="0">
      <text>
        <r>
          <rPr>
            <b/>
            <sz val="9"/>
            <rFont val="ＭＳ Ｐゴシック"/>
            <family val="3"/>
          </rPr>
          <t>Ｒ2.3～
西町より店名変更
R2.4～
長崎新聞柳谷・白鳥へ全て譲渡（合販）　</t>
        </r>
      </text>
    </comment>
    <comment ref="A27" authorId="0">
      <text>
        <r>
          <rPr>
            <b/>
            <sz val="9"/>
            <rFont val="ＭＳ Ｐゴシック"/>
            <family val="3"/>
          </rPr>
          <t>Ｒ2.3～
長崎新聞南ヶ丘・出雲尾へ230部　
長崎新聞大浦へ70部
長崎新聞田上へ310部　　
長崎新聞小島へ20部　
＊毎日大浦販売店630⇒0へ</t>
        </r>
      </text>
    </comment>
    <comment ref="A26" authorId="0">
      <text>
        <r>
          <rPr>
            <b/>
            <sz val="9"/>
            <rFont val="ＭＳ Ｐゴシック"/>
            <family val="3"/>
          </rPr>
          <t>Ｒ2.3～
長崎新聞田上へ70部　
長崎新聞小島へ30部　
毎日新聞伊良林へ300部
＊毎日愛宕販売店400⇒0へ</t>
        </r>
      </text>
    </comment>
    <comment ref="A30" authorId="0">
      <text>
        <r>
          <rPr>
            <b/>
            <sz val="9"/>
            <rFont val="ＭＳ Ｐゴシック"/>
            <family val="3"/>
          </rPr>
          <t xml:space="preserve">Ｒ2.3～
伊良林へ150部統合
</t>
        </r>
      </text>
    </comment>
    <comment ref="P15" authorId="0">
      <text>
        <r>
          <rPr>
            <b/>
            <sz val="9"/>
            <rFont val="ＭＳ Ｐゴシック"/>
            <family val="3"/>
          </rPr>
          <t>Ｒ2.4～
毎日新聞　城栄
合販</t>
        </r>
      </text>
    </comment>
    <comment ref="J17" authorId="0">
      <text>
        <r>
          <rPr>
            <b/>
            <sz val="9"/>
            <rFont val="ＭＳ Ｐゴシック"/>
            <family val="3"/>
          </rPr>
          <t>Ｒ2.4～
長崎東部より一部移譲
本原へ一部譲渡</t>
        </r>
      </text>
    </comment>
    <comment ref="J18" authorId="0">
      <text>
        <r>
          <rPr>
            <b/>
            <sz val="9"/>
            <rFont val="ＭＳ Ｐゴシック"/>
            <family val="3"/>
          </rPr>
          <t>Ｒ2.4～
長崎東部より一部移譲
浦上より一部移譲</t>
        </r>
      </text>
    </comment>
    <comment ref="D70" authorId="1">
      <text>
        <r>
          <rPr>
            <sz val="9"/>
            <rFont val="ＭＳ Ｐゴシック"/>
            <family val="3"/>
          </rPr>
          <t xml:space="preserve">2019.4～大島と崎戸が統合し、名前も肥前大島販売店へ変更
</t>
        </r>
      </text>
    </comment>
    <comment ref="P76" authorId="0">
      <text>
        <r>
          <rPr>
            <b/>
            <sz val="9"/>
            <rFont val="ＭＳ Ｐゴシック"/>
            <family val="3"/>
          </rPr>
          <t>2018.7～中浦から10枚を吸収して新たな販売店表示になった</t>
        </r>
      </text>
    </comment>
    <comment ref="A33" authorId="0">
      <text>
        <r>
          <rPr>
            <b/>
            <sz val="9"/>
            <rFont val="ＭＳ Ｐゴシック"/>
            <family val="3"/>
          </rPr>
          <t>Ｒ2.5～
長崎新聞矢上へ130部　
長崎新聞古賀・つつじが丘団地へ130部
毎日新聞　喜々津（諫早）へ30部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廃店へ</t>
        </r>
      </text>
    </comment>
    <comment ref="P30" authorId="0">
      <text>
        <r>
          <rPr>
            <b/>
            <sz val="9"/>
            <rFont val="ＭＳ Ｐゴシック"/>
            <family val="3"/>
          </rPr>
          <t xml:space="preserve">Ｒ2.5～
毎日新聞　東長崎より160部
毎日新聞　矢上より130部
</t>
        </r>
      </text>
    </comment>
    <comment ref="A17" authorId="0">
      <text>
        <r>
          <rPr>
            <b/>
            <sz val="9"/>
            <rFont val="ＭＳ Ｐゴシック"/>
            <family val="3"/>
          </rPr>
          <t>Ｒ1.11
昭和より店名変更
昭和より長崎新聞　大手へ130、長崎新聞　三原へ50部　移行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Ｒ2.3～
住吉より200部分割した新店</t>
        </r>
      </text>
    </comment>
    <comment ref="A20" authorId="0">
      <text>
        <r>
          <rPr>
            <b/>
            <sz val="9"/>
            <rFont val="ＭＳ Ｐゴシック"/>
            <family val="3"/>
          </rPr>
          <t xml:space="preserve">Ｒ2.5～
長崎新聞矢上へ160部　
長崎新聞矢上南へ80部
</t>
        </r>
      </text>
    </comment>
    <comment ref="D29" authorId="0">
      <text>
        <r>
          <rPr>
            <b/>
            <sz val="9"/>
            <rFont val="ＭＳ Ｐゴシック"/>
            <family val="3"/>
          </rPr>
          <t>Ｒ3.4
廃店　長崎新聞　稲佐・旭町・小榊・福田東部へ分割</t>
        </r>
      </text>
    </comment>
    <comment ref="D30" authorId="0">
      <text>
        <r>
          <rPr>
            <sz val="9"/>
            <rFont val="ＭＳ Ｐゴシック"/>
            <family val="3"/>
          </rPr>
          <t>Ｒ3.4
廃店　長崎新聞　大手・川平へ分割</t>
        </r>
      </text>
    </comment>
    <comment ref="D31" authorId="0">
      <text>
        <r>
          <rPr>
            <b/>
            <sz val="9"/>
            <rFont val="ＭＳ Ｐゴシック"/>
            <family val="3"/>
          </rPr>
          <t>Ｒ3.4
廃店　長崎新聞　柳谷・白鳥、道ノ尾・滑石へ分割</t>
        </r>
      </text>
    </comment>
    <comment ref="D22" authorId="0">
      <text>
        <r>
          <rPr>
            <sz val="9"/>
            <color indexed="10"/>
            <rFont val="ＭＳ Ｐゴシック"/>
            <family val="3"/>
          </rPr>
          <t xml:space="preserve">Ｈ27：8月～諫早喜々津販売店エリアを一部を吸収
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2">
      <text>
        <r>
          <rPr>
            <sz val="9"/>
            <rFont val="ＭＳ Ｐゴシック"/>
            <family val="3"/>
          </rPr>
          <t xml:space="preserve">Ｒ3.4
分割
滑石へ1050部、Ｙ滑石西部へ日経190部
＊日経扱いなし
</t>
        </r>
      </text>
    </comment>
    <comment ref="P18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17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Ｒ1.5.1～
緑町（みどり）より店名変更</t>
        </r>
      </text>
    </comment>
    <comment ref="P16" authorId="0">
      <text>
        <r>
          <rPr>
            <sz val="9"/>
            <rFont val="ＭＳ Ｐゴシック"/>
            <family val="3"/>
          </rPr>
          <t>2017.4月～白鳥販売店を吸収して柳谷・白鳥販売店へ店名変更
Ｒ2.4～
毎日新聞　柳谷・白鳥
合販</t>
        </r>
      </text>
    </comment>
    <comment ref="P23" authorId="0">
      <text>
        <r>
          <rPr>
            <b/>
            <sz val="9"/>
            <rFont val="ＭＳ Ｐゴシック"/>
            <family val="3"/>
          </rPr>
          <t>2018.7～毎日新聞道ノ尾を吸収して合販店となる
Ｒ2.3～
毎日新聞　住吉より50部</t>
        </r>
      </text>
    </comment>
    <comment ref="P24" authorId="0">
      <text>
        <r>
          <rPr>
            <b/>
            <sz val="9"/>
            <rFont val="ＭＳ Ｐゴシック"/>
            <family val="3"/>
          </rPr>
          <t>2018.7～毎日新聞滑石西を吸収して合販店となる</t>
        </r>
      </text>
    </comment>
    <comment ref="P22" authorId="0">
      <text>
        <r>
          <rPr>
            <b/>
            <sz val="9"/>
            <rFont val="ＭＳ Ｐゴシック"/>
            <family val="3"/>
          </rPr>
          <t>Ｒ2.4～
毎日新聞　住吉
合販</t>
        </r>
      </text>
    </comment>
    <comment ref="P20" authorId="0">
      <text>
        <r>
          <rPr>
            <b/>
            <sz val="9"/>
            <rFont val="ＭＳ Ｐゴシック"/>
            <family val="3"/>
          </rPr>
          <t>Ｒ1.11
毎日新聞昭和より、大手エリア130部移行
（産経含む）</t>
        </r>
      </text>
    </comment>
    <comment ref="P19" authorId="0">
      <text>
        <r>
          <rPr>
            <b/>
            <sz val="9"/>
            <rFont val="ＭＳ Ｐゴシック"/>
            <family val="3"/>
          </rPr>
          <t>Ｒ1.11
毎日新聞　昭和より三原エリア50部移行
Ｒ2.3～
毎日新聞西山・伊良林より100部</t>
        </r>
      </text>
    </comment>
    <comment ref="D17" authorId="0">
      <text>
        <r>
          <rPr>
            <b/>
            <sz val="9"/>
            <rFont val="ＭＳ Ｐゴシック"/>
            <family val="3"/>
          </rPr>
          <t>Ｒ.3.4
長崎新聞　福田西部へ15部移動（朝日5部、日経10部）</t>
        </r>
      </text>
    </comment>
    <comment ref="D21" authorId="0">
      <text>
        <r>
          <rPr>
            <b/>
            <sz val="9"/>
            <rFont val="ＭＳ Ｐゴシック"/>
            <family val="3"/>
          </rPr>
          <t>Ｒ3.4
北部より分割して新店</t>
        </r>
      </text>
    </comment>
    <comment ref="P26" authorId="0">
      <text>
        <r>
          <rPr>
            <b/>
            <sz val="9"/>
            <rFont val="ＭＳ Ｐゴシック"/>
            <family val="3"/>
          </rPr>
          <t>R3.4
廃店
住吉と統合</t>
        </r>
      </text>
    </comment>
    <comment ref="J31" authorId="0">
      <text>
        <r>
          <rPr>
            <b/>
            <sz val="9"/>
            <rFont val="ＭＳ Ｐゴシック"/>
            <family val="3"/>
          </rPr>
          <t>Ｒ3.4
廃店　
長崎新聞　柳谷・白鳥、道ノ尾滑石へ分割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2018.6
時津販売店から分割して新たな販売店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2016.4　店名変更・エリア変更　旧滑石高田から滑石へ店名変更　一部を長与・西町へ分割
</t>
        </r>
      </text>
    </comment>
    <comment ref="J30" authorId="0">
      <text>
        <r>
          <rPr>
            <b/>
            <sz val="9"/>
            <rFont val="ＭＳ Ｐゴシック"/>
            <family val="3"/>
          </rPr>
          <t>Ｒ3.4
廃店　
長崎新聞　稲佐・旭町・福田東部・福田西部・小榊へ分割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MNOC_USER7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H18年5月1日より
古場を吸収</t>
        </r>
        <r>
          <rPr>
            <sz val="9"/>
            <rFont val="ＭＳ Ｐゴシック"/>
            <family val="3"/>
          </rPr>
          <t xml:space="preserve">
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P31" authorId="1">
      <text>
        <r>
          <rPr>
            <sz val="9"/>
            <rFont val="ＭＳ Ｐゴシック"/>
            <family val="3"/>
          </rPr>
          <t>2016.4　　竹松廃店に伴い竹松を吸収し更にエリア変更
R2.7
大村東部へ一部（70部）譲渡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2016.5　西部一部を吸収
Ｒ2.7
大村西部より一部（70部）移譲
</t>
        </r>
      </text>
    </comment>
    <comment ref="M61" authorId="1">
      <text>
        <r>
          <rPr>
            <sz val="9"/>
            <rFont val="ＭＳ Ｐゴシック"/>
            <family val="3"/>
          </rPr>
          <t>平成24年11月　朝日新聞　多比良販売店の廃店の為　70枚を吸収
Ｒ2.4～
読売新聞　合販扱い
（吾妻、国見・有明）</t>
        </r>
      </text>
    </comment>
    <comment ref="M60" authorId="1">
      <text>
        <r>
          <rPr>
            <sz val="9"/>
            <rFont val="ＭＳ Ｐゴシック"/>
            <family val="3"/>
          </rPr>
          <t xml:space="preserve">28年9月～西日本神代を吸収
Ｒ2.4～
読売新聞　合販扱い
（吾妻、国見・有明）
</t>
        </r>
      </text>
    </comment>
    <comment ref="G67" authorId="0">
      <text>
        <r>
          <rPr>
            <sz val="9"/>
            <rFont val="ＭＳ Ｐゴシック"/>
            <family val="3"/>
          </rPr>
          <t>26年5月　有明～（国見・有明）に名称変更
Ｒ2.4～
長崎新聞　各販売店へ振り分け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26年5月　旧江の浦～飯盛販売店へ店名変更
</t>
        </r>
      </text>
    </comment>
    <comment ref="J79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J75" authorId="0">
      <text>
        <r>
          <rPr>
            <b/>
            <sz val="9"/>
            <rFont val="ＭＳ Ｐゴシック"/>
            <family val="3"/>
          </rPr>
          <t>H26.8.1より
布津を吸収して深江から店名変更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26年11月　旧　森山販売店から、東諫早販売店へ店名変更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26年11月　新店古賀・つつじヶ丘へ一部を分割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26年11月　旧　江の浦販売店から、南諫早販売店へ店名変更
</t>
        </r>
      </text>
    </comment>
    <comment ref="P81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H27年10月～旧諫早団地から一部エリア統合。20部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H27年10月～諫早西部から一部エリアを分割.
380枚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Ｒ2.10
大村市今村町・溝陸町を大村販売店より移譲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H27年10月から新店　旧諫早西部から一部エリアを分割統合400枚
旧諫早団地から一部エリアを分割統合190枚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H27年10月～
旧諫早団地から一部エリアを分割統合140枚
</t>
        </r>
      </text>
    </comment>
    <comment ref="M49" authorId="0">
      <text>
        <r>
          <rPr>
            <sz val="9"/>
            <rFont val="ＭＳ Ｐゴシック"/>
            <family val="3"/>
          </rPr>
          <t>2016.5　店名変更　　松尾→島原松尾へ変更
Ｒ2.4～
読売新聞　合販扱い
（吾妻、国見・有明）</t>
        </r>
      </text>
    </comment>
    <comment ref="M79" authorId="0">
      <text>
        <r>
          <rPr>
            <sz val="9"/>
            <rFont val="ＭＳ Ｐゴシック"/>
            <family val="3"/>
          </rPr>
          <t xml:space="preserve">2016年12月より　朝日有馬販売店より10部吸収
</t>
        </r>
      </text>
    </comment>
    <comment ref="M77" authorId="0">
      <text>
        <r>
          <rPr>
            <sz val="9"/>
            <rFont val="ＭＳ Ｐゴシック"/>
            <family val="3"/>
          </rPr>
          <t xml:space="preserve">2016年12月より　読売有家から10部を吸収
</t>
        </r>
      </text>
    </comment>
    <comment ref="M78" authorId="0">
      <text>
        <r>
          <rPr>
            <sz val="9"/>
            <rFont val="ＭＳ Ｐゴシック"/>
            <family val="3"/>
          </rPr>
          <t xml:space="preserve">2016年12月より　読売有家から60枚を吸収
2017.7月～朝日有家40枚を吸収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30.4～（西朝毎・小浜）を吸収
</t>
        </r>
      </text>
    </comment>
    <comment ref="P65" authorId="0">
      <text>
        <r>
          <rPr>
            <sz val="9"/>
            <rFont val="ＭＳ Ｐゴシック"/>
            <family val="3"/>
          </rPr>
          <t xml:space="preserve">30.4～N(西日本）扱いからG（長崎新聞）扱いに変更
</t>
        </r>
      </text>
    </comment>
    <comment ref="M62" authorId="2">
      <text>
        <r>
          <rPr>
            <b/>
            <sz val="9"/>
            <rFont val="ＭＳ Ｐゴシック"/>
            <family val="3"/>
          </rPr>
          <t>Ｒ1.6.1～
小浜町「飛子.山畑.大亀」を南串山から分割</t>
        </r>
      </text>
    </comment>
    <comment ref="M63" authorId="2">
      <text>
        <r>
          <rPr>
            <b/>
            <sz val="9"/>
            <rFont val="ＭＳ Ｐゴシック"/>
            <family val="3"/>
          </rPr>
          <t>Ｒ1.6.1～
小浜町「飛子.山畑.大亀」を北串山（新）へ</t>
        </r>
        <r>
          <rPr>
            <sz val="9"/>
            <rFont val="ＭＳ Ｐゴシック"/>
            <family val="3"/>
          </rPr>
          <t xml:space="preserve">
</t>
        </r>
      </text>
    </comment>
    <comment ref="G66" authorId="0">
      <text>
        <r>
          <rPr>
            <b/>
            <sz val="9"/>
            <rFont val="ＭＳ Ｐゴシック"/>
            <family val="3"/>
          </rPr>
          <t>Ｒ2.4～
長崎新聞　各販売店へ振り分け</t>
        </r>
      </text>
    </comment>
    <comment ref="M48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  <r>
          <rPr>
            <sz val="9"/>
            <rFont val="ＭＳ Ｐゴシック"/>
            <family val="3"/>
          </rPr>
          <t xml:space="preserve">
</t>
        </r>
      </text>
    </comment>
    <comment ref="M59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58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57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66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D75" authorId="0">
      <text>
        <r>
          <rPr>
            <sz val="9"/>
            <rFont val="ＭＳ Ｐゴシック"/>
            <family val="3"/>
          </rPr>
          <t xml:space="preserve">2016年12月より　長崎新聞北有馬へ10部移動
</t>
        </r>
      </text>
    </comment>
    <comment ref="A18" authorId="0">
      <text>
        <r>
          <rPr>
            <b/>
            <sz val="9"/>
            <rFont val="ＭＳ Ｐゴシック"/>
            <family val="3"/>
          </rPr>
          <t>Ｒ2.5
矢上より30部　譲渡
（多良見町一部）</t>
        </r>
      </text>
    </comment>
    <comment ref="A35" authorId="0">
      <text>
        <r>
          <rPr>
            <b/>
            <sz val="9"/>
            <rFont val="ＭＳ Ｐゴシック"/>
            <family val="3"/>
          </rPr>
          <t>Ｒ2.6～
長崎新聞大村へ160部
長崎新聞大村東へ120部
毎日新聞　大村西部へ20部
　移譲</t>
        </r>
      </text>
    </comment>
    <comment ref="M31" authorId="0">
      <text>
        <r>
          <rPr>
            <b/>
            <sz val="9"/>
            <rFont val="ＭＳ Ｐゴシック"/>
            <family val="3"/>
          </rPr>
          <t xml:space="preserve">R2.6～
毎日新聞　大村より
160部　移譲
</t>
        </r>
      </text>
    </comment>
    <comment ref="M32" authorId="0">
      <text>
        <r>
          <rPr>
            <b/>
            <sz val="9"/>
            <rFont val="ＭＳ Ｐゴシック"/>
            <family val="3"/>
          </rPr>
          <t>R2.6～
毎日新聞　大村より
120部　移譲</t>
        </r>
      </text>
    </comment>
    <comment ref="A31" authorId="0">
      <text>
        <r>
          <rPr>
            <b/>
            <sz val="9"/>
            <rFont val="ＭＳ Ｐゴシック"/>
            <family val="3"/>
          </rPr>
          <t>R2.6～
大村より20部　移譲
（三城一部）</t>
        </r>
      </text>
    </comment>
    <comment ref="D31" authorId="0">
      <text>
        <r>
          <rPr>
            <b/>
            <sz val="9"/>
            <rFont val="ＭＳ Ｐゴシック"/>
            <family val="3"/>
          </rPr>
          <t xml:space="preserve">Ｒ2.10
大村市今村町・溝陸町を西諫早販売店へ譲渡
Ｒ3.3
店名変更　大村より大村東。
大村西部販売店より350部移譲。
</t>
        </r>
      </text>
    </comment>
    <comment ref="J14" authorId="0">
      <text>
        <r>
          <rPr>
            <b/>
            <sz val="9"/>
            <rFont val="ＭＳ Ｐゴシック"/>
            <family val="3"/>
          </rPr>
          <t xml:space="preserve">R2.12
毎日新聞　諫早中央・東部の一部を移譲（合売）
R3.2.1
毎日　諫早東部より
210部　移譲
</t>
        </r>
      </text>
    </comment>
    <comment ref="J10" authorId="0">
      <text>
        <r>
          <rPr>
            <b/>
            <sz val="9"/>
            <rFont val="ＭＳ Ｐゴシック"/>
            <family val="3"/>
          </rPr>
          <t xml:space="preserve">R3.2.1
毎日　諫早中央より300部
毎日　諫早東部より
110部　移譲
</t>
        </r>
      </text>
    </comment>
    <comment ref="J12" authorId="0">
      <text>
        <r>
          <rPr>
            <b/>
            <sz val="9"/>
            <rFont val="ＭＳ Ｐゴシック"/>
            <family val="3"/>
          </rPr>
          <t xml:space="preserve">R3.2.1
毎日　諫早中央より500部　移譲
</t>
        </r>
      </text>
    </comment>
    <comment ref="J11" authorId="0">
      <text>
        <r>
          <rPr>
            <b/>
            <sz val="9"/>
            <rFont val="ＭＳ Ｐゴシック"/>
            <family val="3"/>
          </rPr>
          <t xml:space="preserve">R3.2.1
毎日　諫早東部より140部　移譲
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R3.2.1
毎日　諫早東部より
100部　移譲
</t>
        </r>
      </text>
    </comment>
    <comment ref="D32" authorId="0">
      <text>
        <r>
          <rPr>
            <b/>
            <sz val="9"/>
            <rFont val="ＭＳ Ｐゴシック"/>
            <family val="3"/>
          </rPr>
          <t>Ｒ3.3
竹松が廃店、740部を吸収。
大村東部へ350部エリア移動。西日本　大村東部より日経20部、大村西部より190部
計210部日経扱いへ。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Ｒ3.3
廃店
大村西部へ740部、西日本新聞　大村西部へ140部（西日本新聞）を移動</t>
        </r>
      </text>
    </comment>
    <comment ref="J32" authorId="1">
      <text>
        <r>
          <rPr>
            <sz val="9"/>
            <rFont val="ＭＳ Ｐゴシック"/>
            <family val="3"/>
          </rPr>
          <t xml:space="preserve">Ｒ2.7
大村西部より一部（400部）移譲
R3.3
大村西へ220部移動・朝日　大村西へ20部移動　計240部減
</t>
        </r>
      </text>
    </comment>
    <comment ref="J31" authorId="1">
      <text>
        <r>
          <rPr>
            <sz val="9"/>
            <rFont val="ＭＳ Ｐゴシック"/>
            <family val="3"/>
          </rPr>
          <t>R2.7
大村東部へ一部（400部）譲渡
Ｒ3.3
朝日竹松より西日本新聞140部、大村東部より220部を移譲。日経新聞　190部を朝日　大村西部へ移動。</t>
        </r>
      </text>
    </comment>
    <comment ref="A14" authorId="0">
      <text>
        <r>
          <rPr>
            <b/>
            <sz val="9"/>
            <rFont val="ＭＳ Ｐゴシック"/>
            <family val="3"/>
          </rPr>
          <t>R2.12
一部を西日本新聞
諫早南部へ
R3.2.1（廃店）
西日本　諫早北へ500部
西日本　本諫早へ300部</t>
        </r>
      </text>
    </comment>
    <comment ref="A15" authorId="0">
      <text>
        <r>
          <rPr>
            <b/>
            <sz val="9"/>
            <rFont val="ＭＳ Ｐゴシック"/>
            <family val="3"/>
          </rPr>
          <t>R2.12
一部を西日本新聞
諫早南部へ
R3.2.1（廃店）
西日本　諫早駅前へ140部
西日本　本諫早へ110部
西日本　諫早南へ210部
西日本　飯盛へ100部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MNOC_USER7</author>
  </authors>
  <commentList>
    <comment ref="J24" authorId="0">
      <text>
        <r>
          <rPr>
            <sz val="9"/>
            <rFont val="ＭＳ Ｐゴシック"/>
            <family val="3"/>
          </rPr>
          <t xml:space="preserve">R2.11
朝日佐世保東部より
朝日70部
移譲
</t>
        </r>
      </text>
    </comment>
    <comment ref="J21" authorId="0">
      <text>
        <r>
          <rPr>
            <sz val="9"/>
            <color indexed="8"/>
            <rFont val="ＭＳ Ｐゴシック"/>
            <family val="3"/>
          </rPr>
          <t>R2.11
朝日佐世保西部より
朝日100部
朝日佐世保東部より
朝日220部
移譲
Ｒ2.12
毎日　西部・相ノ浦より230部
移譲</t>
        </r>
      </text>
    </comment>
    <comment ref="J25" authorId="0">
      <text>
        <r>
          <rPr>
            <sz val="9"/>
            <rFont val="ＭＳ Ｐゴシック"/>
            <family val="3"/>
          </rPr>
          <t>R2.11
朝日佐世保西部より
朝日380部・日経20部
朝日日野赤碕より
朝日180部
移譲
Ｒ2.12
毎日　西部・相ノ浦より250部
移譲</t>
        </r>
      </text>
    </comment>
    <comment ref="J40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Ｈ２６．１２より
毎日の佐々･臼ノ浦一部を吸収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0">
      <text>
        <r>
          <rPr>
            <sz val="9"/>
            <color indexed="10"/>
            <rFont val="ＭＳ Ｐゴシック"/>
            <family val="3"/>
          </rPr>
          <t>Ｈ２２．４より、朝日の御厨を統合</t>
        </r>
      </text>
    </comment>
    <comment ref="J20" authorId="0">
      <text>
        <r>
          <rPr>
            <sz val="9"/>
            <color indexed="10"/>
            <rFont val="ＭＳ Ｐゴシック"/>
            <family val="3"/>
          </rPr>
          <t xml:space="preserve">26年4月　西部の一部を日野販売店へ移動
</t>
        </r>
        <r>
          <rPr>
            <sz val="9"/>
            <rFont val="ＭＳ Ｐゴシック"/>
            <family val="3"/>
          </rPr>
          <t>R2.11
朝日潮見より
朝日10　
佐世保西部より
朝日200部
移譲</t>
        </r>
      </text>
    </comment>
    <comment ref="M63" authorId="0">
      <text>
        <r>
          <rPr>
            <sz val="9"/>
            <color indexed="10"/>
            <rFont val="ＭＳ Ｐゴシック"/>
            <family val="3"/>
          </rPr>
          <t>Ｈ２２．１１より、朝日の川棚３００枚含む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2018.7～毎日新聞黒髪から一部130部を吸収し合販店となる</t>
        </r>
      </text>
    </comment>
    <comment ref="M12" authorId="1">
      <text>
        <r>
          <rPr>
            <sz val="9"/>
            <color indexed="10"/>
            <rFont val="ＭＳ Ｐゴシック"/>
            <family val="3"/>
          </rPr>
          <t>Ｈ２３．４より、大和の一部を吸収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26年　3月よりＧ～Ｎ
変更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2018.6～毎日新聞早岐から南風崎地区を吸収し合販店に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26年5月　相浦販売店から分店して新店
</t>
        </r>
      </text>
    </comment>
    <comment ref="G11" authorId="0">
      <text>
        <r>
          <rPr>
            <sz val="9"/>
            <rFont val="ＭＳ Ｐゴシック"/>
            <family val="3"/>
          </rPr>
          <t>Ｒ2.12
早岐南を分割、早岐東エリアとの調整あり
Ｒ3.4
早岐東を吸収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26年5月　旧吉井・潜龍が統合して、吉井へ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26年5月　ＮＳ～Ｇに変更
</t>
        </r>
      </text>
    </comment>
    <comment ref="G12" authorId="0">
      <text>
        <r>
          <rPr>
            <sz val="9"/>
            <rFont val="ＭＳ Ｐゴシック"/>
            <family val="3"/>
          </rPr>
          <t>Ｒ2.12
南風崎エリアは西日本新聞　南風崎販売店へ統合
三川内エリアは長崎新聞三川内販売店へ統合
Ｒ3.4
廃店　早岐中央へ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27年2月　旧御船と福田が統合して、御船福田販売店へ
</t>
        </r>
      </text>
    </comment>
    <comment ref="G65" authorId="0">
      <text>
        <r>
          <rPr>
            <sz val="9"/>
            <rFont val="ＭＳ Ｐゴシック"/>
            <family val="3"/>
          </rPr>
          <t xml:space="preserve">H27年5月　旧彼杵から東彼杵へ販売店名変更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H27年5月　江迎→江鹿販売店へ店名変更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H27年2月　西日本扱いから長崎新聞扱いに変更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2015年7月～朝日（天神大宮）から400枚を吸収して（朝日・西日本合販店）へ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R2.11
朝日潮見より
朝日260　
西日本潮見より
西日本200
朝日佐世保西部より
朝日70部
移譲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2015年7月～朝日（佐世保西部）から50枚を吸収して（朝日・西日本合販店）へ
</t>
        </r>
        <r>
          <rPr>
            <b/>
            <sz val="9"/>
            <rFont val="ＭＳ Ｐゴシック"/>
            <family val="3"/>
          </rPr>
          <t>2018.7～西日本大野へ一部220部を渡す</t>
        </r>
        <r>
          <rPr>
            <sz val="9"/>
            <rFont val="ＭＳ Ｐゴシック"/>
            <family val="3"/>
          </rPr>
          <t xml:space="preserve">
R2.11
朝日佐世保西部より
朝日270部
Ｒ2.12
毎日新聞　大野販売店の一部を移譲</t>
        </r>
      </text>
    </comment>
    <comment ref="P55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10" authorId="0">
      <text>
        <r>
          <rPr>
            <sz val="9"/>
            <rFont val="ＭＳ Ｐゴシック"/>
            <family val="3"/>
          </rPr>
          <t xml:space="preserve">朝日新聞 早岐一部340枚を吸収
</t>
        </r>
      </text>
    </comment>
    <comment ref="J11" authorId="0">
      <text>
        <r>
          <rPr>
            <sz val="9"/>
            <rFont val="ＭＳ Ｐゴシック"/>
            <family val="3"/>
          </rPr>
          <t>2016.5　朝日新聞の早岐から一部430部を吸収
Ｒ1.6～
日宇から450枚譲り受ける。早岐より店名変更
Ｒ3.4
早岐東を吸収</t>
        </r>
      </text>
    </comment>
    <comment ref="J12" authorId="0">
      <text>
        <r>
          <rPr>
            <sz val="9"/>
            <rFont val="ＭＳ Ｐゴシック"/>
            <family val="3"/>
          </rPr>
          <t>2015.5　朝日新聞の早岐から一部260部を吸収
Ｒ3.4
早岐・大塔へ統合</t>
        </r>
      </text>
    </comment>
    <comment ref="J13" authorId="0">
      <text>
        <r>
          <rPr>
            <sz val="9"/>
            <rFont val="ＭＳ Ｐゴシック"/>
            <family val="3"/>
          </rPr>
          <t>2016.5　朝日新聞の黒髪から一部520部を吸収
Ｒ1.6～
日宇から1050枚譲り受ける。黒髪より店名変更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26年11月　旧　万徳から佐世保西部へ店名変更
</t>
        </r>
      </text>
    </comment>
    <comment ref="P17" authorId="0">
      <text>
        <r>
          <rPr>
            <sz val="9"/>
            <color indexed="10"/>
            <rFont val="ＭＳ Ｐゴシック"/>
            <family val="3"/>
          </rPr>
          <t>Ｈ１９．１より　日野から３０部吸収</t>
        </r>
        <r>
          <rPr>
            <sz val="9"/>
            <rFont val="ＭＳ Ｐゴシック"/>
            <family val="3"/>
          </rPr>
          <t xml:space="preserve">
</t>
        </r>
      </text>
    </comment>
    <comment ref="P16" authorId="0">
      <text>
        <r>
          <rPr>
            <sz val="9"/>
            <color indexed="10"/>
            <rFont val="ＭＳ Ｐゴシック"/>
            <family val="3"/>
          </rPr>
          <t>Ｈ18年5月1日より
矢峰店名変更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28年10月～60枚を日野Ｙへ分割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28年10月～佐世保Ｙから60枚を吸収し新たに新設
</t>
        </r>
      </text>
    </comment>
    <comment ref="J29" authorId="0">
      <text>
        <r>
          <rPr>
            <sz val="9"/>
            <rFont val="ＭＳ Ｐゴシック"/>
            <family val="3"/>
          </rPr>
          <t>2016.5　朝日新聞 早岐から一部100部を吸収
Ｒ2.12
読売　早岐東より160部移譲</t>
        </r>
      </text>
    </comment>
    <comment ref="J54" authorId="0">
      <text>
        <r>
          <rPr>
            <b/>
            <sz val="9"/>
            <rFont val="ＭＳ Ｐゴシック"/>
            <family val="3"/>
          </rPr>
          <t xml:space="preserve">Ｈ27.6　佐々南を吸収
</t>
        </r>
        <r>
          <rPr>
            <sz val="9"/>
            <rFont val="ＭＳ Ｐゴシック"/>
            <family val="3"/>
          </rPr>
          <t xml:space="preserve">
</t>
        </r>
      </text>
    </comment>
    <comment ref="P54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46" authorId="0">
      <text>
        <r>
          <rPr>
            <sz val="9"/>
            <rFont val="ＭＳ Ｐゴシック"/>
            <family val="3"/>
          </rPr>
          <t>2018年2月から
朝日・毎日・西日本の合販店
Ｒ1.5より折込不可</t>
        </r>
      </text>
    </comment>
    <comment ref="M46" authorId="0">
      <text>
        <r>
          <rPr>
            <sz val="9"/>
            <rFont val="ＭＳ Ｐゴシック"/>
            <family val="3"/>
          </rPr>
          <t>2018年2月から
長崎新聞・読売の合販店
R1.6～
50部増</t>
        </r>
      </text>
    </comment>
    <comment ref="P46" authorId="0">
      <text>
        <r>
          <rPr>
            <sz val="9"/>
            <rFont val="ＭＳ Ｐゴシック"/>
            <family val="3"/>
          </rPr>
          <t>2018年2月から
G扱いがN（西日本扱いに変更）
Ｒ1.5より折込不可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2018.3江迎Mから一部80枚を吸収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2018.3潜龍Mへ一部80枚を渡す
</t>
        </r>
      </text>
    </comment>
    <comment ref="J23" authorId="0">
      <text>
        <r>
          <rPr>
            <b/>
            <sz val="9"/>
            <rFont val="ＭＳ Ｐゴシック"/>
            <family val="3"/>
          </rPr>
          <t xml:space="preserve">2018.7～中里皆瀬エリアから一部220部を
吸収して朝日・西日本の合販店となる
R2.11
朝日佐世保西部より
朝日70部
朝日佐世保東部より
朝日280部
移譲
</t>
        </r>
      </text>
    </comment>
    <comment ref="P15" authorId="0">
      <text>
        <r>
          <rPr>
            <b/>
            <sz val="9"/>
            <rFont val="ＭＳ Ｐゴシック"/>
            <family val="3"/>
          </rPr>
          <t>2018.7～
皆瀬　西Ｎから20部を吸収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Ｒ2.4～
佐世保中央を統合して、大宮より店名変更</t>
        </r>
      </text>
    </comment>
    <comment ref="J32" authorId="0">
      <text>
        <r>
          <rPr>
            <sz val="9"/>
            <rFont val="ＭＳ Ｐゴシック"/>
            <family val="3"/>
          </rPr>
          <t>2015年7月～朝日（天神大宮）から130枚を吸収して、（朝日・西日本合販店）へ
2016.5　朝日新聞の黒髪から一部390枚を吸収
R1.6～
閉鎖
黒髪（黒髪・日宇）と早岐（早岐・大塔）へ</t>
        </r>
      </text>
    </comment>
    <comment ref="J16" authorId="0">
      <text>
        <r>
          <rPr>
            <b/>
            <sz val="9"/>
            <rFont val="ＭＳ Ｐゴシック"/>
            <family val="3"/>
          </rPr>
          <t>R2.11
朝日潮見より
朝日430　
西日本潮見より
西日本60
移譲</t>
        </r>
      </text>
    </comment>
    <comment ref="J19" authorId="0">
      <text>
        <r>
          <rPr>
            <b/>
            <sz val="9"/>
            <rFont val="ＭＳ Ｐゴシック"/>
            <family val="3"/>
          </rPr>
          <t>R2.11
朝日潮見より
朝日50　
西日本潮見より
西日本70
朝日佐世保西部より
朝日170部
移譲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R2.11
朝日佐世保西部より
朝日220部
朝日佐世保東部より
朝日50部
移譲
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26年11月　旧 早岐黒髪販売店から、分割
もみじヶ丘含む。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26年5月　旧相浦と皆瀬が統合して、相浦皆瀬販売店へ
</t>
        </r>
      </text>
    </comment>
    <comment ref="G21" authorId="0">
      <text>
        <r>
          <rPr>
            <sz val="9"/>
            <rFont val="ＭＳ Ｐゴシック"/>
            <family val="3"/>
          </rPr>
          <t>26年5月　旧御船と福田が統合して、御船福田販売店へ
R2.11
朝日佐世保西部より
日経120部　移譲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26年5月　旧大宮・汐見が統合して、大宮汐見販売店へ
</t>
        </r>
      </text>
    </comment>
    <comment ref="G13" authorId="0">
      <text>
        <r>
          <rPr>
            <b/>
            <sz val="9"/>
            <rFont val="ＭＳ Ｐゴシック"/>
            <family val="3"/>
          </rPr>
          <t>Ｒ2.12
新店　早岐中央より
分割　</t>
        </r>
        <r>
          <rPr>
            <sz val="9"/>
            <rFont val="ＭＳ Ｐゴシック"/>
            <family val="3"/>
          </rPr>
          <t xml:space="preserve">
</t>
        </r>
      </text>
    </comment>
    <comment ref="A29" authorId="0">
      <text>
        <r>
          <rPr>
            <b/>
            <sz val="9"/>
            <rFont val="ＭＳ Ｐゴシック"/>
            <family val="3"/>
          </rPr>
          <t>Ｒ2.4～
大宮へ統合</t>
        </r>
      </text>
    </comment>
    <comment ref="A30" authorId="0">
      <text>
        <r>
          <rPr>
            <b/>
            <sz val="9"/>
            <rFont val="ＭＳ Ｐゴシック"/>
            <family val="3"/>
          </rPr>
          <t>Ｒ2.12
西日本新聞　日野販売店（230）・相浦販売店（250）へ譲渡
廃店</t>
        </r>
      </text>
    </comment>
    <comment ref="A15" authorId="0">
      <text>
        <r>
          <rPr>
            <b/>
            <sz val="9"/>
            <rFont val="ＭＳ Ｐゴシック"/>
            <family val="3"/>
          </rPr>
          <t>R2.12
一部を西日本新聞
中里皆瀬へ
＊大野・中里より店名変更</t>
        </r>
      </text>
    </comment>
    <comment ref="D29" authorId="2">
      <text>
        <r>
          <rPr>
            <sz val="10"/>
            <rFont val="ＭＳ Ｐゴシック"/>
            <family val="3"/>
          </rPr>
          <t>2015年7月～朝日（天神大宮）の510枚を吸収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R2.11
廃店（西日本新聞　各店へ）</t>
        </r>
      </text>
    </comment>
    <comment ref="D30" authorId="0">
      <text>
        <r>
          <rPr>
            <sz val="9"/>
            <color indexed="10"/>
            <rFont val="ＭＳ Ｐゴシック"/>
            <family val="3"/>
          </rPr>
          <t xml:space="preserve">2015年7月～西日本（中里皆瀬）へ50枚を移行
R2.11
廃店（西日本新聞　各店へ）
＊日経120部は読売御船福田へ
</t>
        </r>
      </text>
    </comment>
    <comment ref="D31" authorId="2">
      <text>
        <r>
          <rPr>
            <sz val="9"/>
            <rFont val="ＭＳ Ｐゴシック"/>
            <family val="3"/>
          </rPr>
          <t xml:space="preserve">2015年7月～西日本（大野東）へ120枚を移行
</t>
        </r>
        <r>
          <rPr>
            <sz val="9"/>
            <color indexed="10"/>
            <rFont val="ＭＳ Ｐゴシック"/>
            <family val="3"/>
          </rPr>
          <t>R2.11
廃店（西日本新聞　各店へ）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2015年7月～西日本（日野）へ80枚を移行
</t>
        </r>
        <r>
          <rPr>
            <sz val="9"/>
            <color indexed="10"/>
            <rFont val="ＭＳ Ｐゴシック"/>
            <family val="3"/>
          </rPr>
          <t>R2.11
廃店（西日本新聞　各店へ）</t>
        </r>
      </text>
    </comment>
  </commentList>
</comments>
</file>

<file path=xl/comments4.xml><?xml version="1.0" encoding="utf-8"?>
<comments xmlns="http://schemas.openxmlformats.org/spreadsheetml/2006/main">
  <authors>
    <author>MNOC_USER7</author>
    <author>MNOC_USER</author>
    <author>PC-222_k-fujisao</author>
  </authors>
  <commentList>
    <comment ref="M70" authorId="0">
      <text>
        <r>
          <rPr>
            <sz val="9"/>
            <rFont val="ＭＳ Ｐゴシック"/>
            <family val="3"/>
          </rPr>
          <t xml:space="preserve">平成24年5月～読売厳原販売店を吸収
</t>
        </r>
      </text>
    </comment>
    <comment ref="G42" authorId="1">
      <text>
        <r>
          <rPr>
            <sz val="9"/>
            <rFont val="ＭＳ Ｐゴシック"/>
            <family val="3"/>
          </rPr>
          <t>Ｒ3.4
廃店
長崎新聞の各販売店へ</t>
        </r>
      </text>
    </comment>
    <comment ref="G10" authorId="1">
      <text>
        <r>
          <rPr>
            <sz val="9"/>
            <rFont val="ＭＳ Ｐゴシック"/>
            <family val="3"/>
          </rPr>
          <t xml:space="preserve">26年5月　旧平戸・生月館浦・生月一部・北松大島を統合して、平戸生月販売店へ変更
生月エリアを長崎新聞生月へ渡す
</t>
        </r>
      </text>
    </comment>
    <comment ref="M14" authorId="1">
      <text>
        <r>
          <rPr>
            <sz val="9"/>
            <rFont val="ＭＳ Ｐゴシック"/>
            <family val="3"/>
          </rPr>
          <t>26年5月　生月白石から生月館浦に販売店名変更
Ｈ28.2.1より
生月一部を吸収して生月館浦から
生月へ店名変更
Ｈ28.3.1より
読売生月エリアを吸収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27年5月　ＧからNに変更
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Ｈ２３．２より、毎日１００枚含む
R2.6～
浜ノ浦を統合</t>
        </r>
      </text>
    </comment>
    <comment ref="D26" authorId="2">
      <text>
        <r>
          <rPr>
            <sz val="9"/>
            <rFont val="ＭＳ Ｐゴシック"/>
            <family val="3"/>
          </rPr>
          <t>H28.10より
西日本-福江120部
を吸収540→660</t>
        </r>
      </text>
    </comment>
    <comment ref="M26" authorId="2">
      <text>
        <r>
          <rPr>
            <sz val="9"/>
            <rFont val="ＭＳ Ｐゴシック"/>
            <family val="3"/>
          </rPr>
          <t>Ｈ28.10より
毎日-福江から
360部を吸収</t>
        </r>
      </text>
    </comment>
    <comment ref="M27" authorId="2">
      <text>
        <r>
          <rPr>
            <sz val="9"/>
            <rFont val="ＭＳ Ｐゴシック"/>
            <family val="3"/>
          </rPr>
          <t>Ｈ28.10より
毎日-福江から
10部を吸収</t>
        </r>
      </text>
    </comment>
    <comment ref="P26" authorId="2">
      <text>
        <r>
          <rPr>
            <sz val="9"/>
            <rFont val="ＭＳ Ｐゴシック"/>
            <family val="3"/>
          </rPr>
          <t>Ｈ28.10より
毎日から朝日へ
親媒体を変更</t>
        </r>
      </text>
    </comment>
    <comment ref="J70" authorId="1">
      <text>
        <r>
          <rPr>
            <sz val="9"/>
            <color indexed="10"/>
            <rFont val="ＭＳ Ｐゴシック"/>
            <family val="3"/>
          </rPr>
          <t>Ｈ２２．４より、読売の比田勝販売店を統合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2018.6～田平北浦から朝日60枚を吸収
</t>
        </r>
      </text>
    </comment>
    <comment ref="M13" authorId="1">
      <text>
        <r>
          <rPr>
            <sz val="9"/>
            <rFont val="ＭＳ Ｐゴシック"/>
            <family val="3"/>
          </rPr>
          <t xml:space="preserve">2018.6～朝日60枚を西日本田平へ渡し、長崎新聞専売店になる
</t>
        </r>
      </text>
    </comment>
    <comment ref="G45" authorId="1">
      <text>
        <r>
          <rPr>
            <b/>
            <sz val="9"/>
            <rFont val="ＭＳ Ｐゴシック"/>
            <family val="3"/>
          </rPr>
          <t>R2.2
長崎新聞　小値賀へ
統合（40部）</t>
        </r>
      </text>
    </comment>
    <comment ref="M51" authorId="1">
      <text>
        <r>
          <rPr>
            <b/>
            <sz val="9"/>
            <rFont val="ＭＳ Ｐゴシック"/>
            <family val="3"/>
          </rPr>
          <t>Ｒ2.2
読売新聞　小値賀を統合（40部）</t>
        </r>
      </text>
    </comment>
    <comment ref="M47" authorId="1">
      <text>
        <r>
          <rPr>
            <b/>
            <sz val="9"/>
            <rFont val="ＭＳ Ｐゴシック"/>
            <family val="3"/>
          </rPr>
          <t>R2.6～
青方へ統合（20部）</t>
        </r>
      </text>
    </comment>
  </commentList>
</comments>
</file>

<file path=xl/sharedStrings.xml><?xml version="1.0" encoding="utf-8"?>
<sst xmlns="http://schemas.openxmlformats.org/spreadsheetml/2006/main" count="1335" uniqueCount="609">
  <si>
    <t>サイズ</t>
  </si>
  <si>
    <t>長崎市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</si>
  <si>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</si>
  <si>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</si>
  <si>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</si>
  <si>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</si>
  <si>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</si>
  <si>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</si>
  <si>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ＮＳ　長崎新聞</t>
  </si>
  <si>
    <t>販売店名</t>
  </si>
  <si>
    <t>長崎駅前</t>
  </si>
  <si>
    <t>愛宕</t>
  </si>
  <si>
    <t>小島</t>
  </si>
  <si>
    <t>大浦</t>
  </si>
  <si>
    <t>天神</t>
  </si>
  <si>
    <t>稲佐</t>
  </si>
  <si>
    <t>城山</t>
  </si>
  <si>
    <t>城栄</t>
  </si>
  <si>
    <t>浦上</t>
  </si>
  <si>
    <t>浜口</t>
  </si>
  <si>
    <t>本原</t>
  </si>
  <si>
    <t>西町</t>
  </si>
  <si>
    <t>滑石東</t>
  </si>
  <si>
    <t>地区合計</t>
  </si>
  <si>
    <t>ＮＳ   長崎新聞</t>
  </si>
  <si>
    <t>矢上</t>
  </si>
  <si>
    <t>日見</t>
  </si>
  <si>
    <t>長与</t>
  </si>
  <si>
    <t>時津</t>
  </si>
  <si>
    <t>喜々津</t>
  </si>
  <si>
    <t>西彼杵郡</t>
  </si>
  <si>
    <t>諫早中央</t>
  </si>
  <si>
    <t>諫早東部</t>
  </si>
  <si>
    <t>本諫早</t>
  </si>
  <si>
    <t>諫早西部</t>
  </si>
  <si>
    <t>諫早南部</t>
  </si>
  <si>
    <t>西諫早</t>
  </si>
  <si>
    <t>諫早北部</t>
  </si>
  <si>
    <t>大村市</t>
  </si>
  <si>
    <t>大村東部</t>
  </si>
  <si>
    <t>大村西部</t>
  </si>
  <si>
    <t>竹松</t>
  </si>
  <si>
    <t>島原市</t>
  </si>
  <si>
    <t>島原</t>
  </si>
  <si>
    <t>島原南部</t>
  </si>
  <si>
    <t>島原北部</t>
  </si>
  <si>
    <t>多比良</t>
  </si>
  <si>
    <t>吾妻</t>
  </si>
  <si>
    <t>有家</t>
  </si>
  <si>
    <t>小浜</t>
  </si>
  <si>
    <t>加津佐</t>
  </si>
  <si>
    <t>西有家</t>
  </si>
  <si>
    <t>早岐西</t>
  </si>
  <si>
    <t>稲荷</t>
  </si>
  <si>
    <t>佐世保中央</t>
  </si>
  <si>
    <t>潮見</t>
  </si>
  <si>
    <t>俵町</t>
  </si>
  <si>
    <t>佐世保西部</t>
  </si>
  <si>
    <t>藤原</t>
  </si>
  <si>
    <t>山ノ田</t>
  </si>
  <si>
    <t>春日</t>
  </si>
  <si>
    <t>大野</t>
  </si>
  <si>
    <t>勝富</t>
  </si>
  <si>
    <t>日野</t>
  </si>
  <si>
    <t>高梨</t>
  </si>
  <si>
    <t>相ノ浦</t>
  </si>
  <si>
    <t>東彼杵郡</t>
  </si>
  <si>
    <t>川棚</t>
  </si>
  <si>
    <t>波佐見</t>
  </si>
  <si>
    <t>松浦市</t>
  </si>
  <si>
    <t>御厨</t>
  </si>
  <si>
    <t>今福</t>
  </si>
  <si>
    <t>平戸</t>
  </si>
  <si>
    <t>北松浦郡(Ⅰ）</t>
  </si>
  <si>
    <t>佐々</t>
  </si>
  <si>
    <t>世知原</t>
  </si>
  <si>
    <t>吉井</t>
  </si>
  <si>
    <t>小佐々</t>
  </si>
  <si>
    <t>田平</t>
  </si>
  <si>
    <t>福江</t>
  </si>
  <si>
    <t>奈良尾</t>
  </si>
  <si>
    <t>小値賀</t>
  </si>
  <si>
    <t>壱岐</t>
  </si>
  <si>
    <t>平戸市</t>
  </si>
  <si>
    <t>ﾍﾟｰｼﾞ計</t>
  </si>
  <si>
    <t>４２２０４</t>
  </si>
  <si>
    <t>４２２０５</t>
  </si>
  <si>
    <t>４２２０３</t>
  </si>
  <si>
    <t>４２２０２</t>
  </si>
  <si>
    <t>４２３２０</t>
  </si>
  <si>
    <t>４２２０８</t>
  </si>
  <si>
    <t>４２２０７</t>
  </si>
  <si>
    <t>４２３８０</t>
  </si>
  <si>
    <t>４２４００</t>
  </si>
  <si>
    <t>広 　　告　 　主</t>
  </si>
  <si>
    <t>備　　考</t>
  </si>
  <si>
    <t>毎日新聞</t>
  </si>
  <si>
    <t>朝日新聞</t>
  </si>
  <si>
    <t>読売新聞</t>
  </si>
  <si>
    <t>西日本新聞</t>
  </si>
  <si>
    <t>合　　計</t>
  </si>
  <si>
    <t>三川内*</t>
  </si>
  <si>
    <t>　平戸市</t>
  </si>
  <si>
    <t>　北松浦郡</t>
  </si>
  <si>
    <t>　南・北松浦郡</t>
  </si>
  <si>
    <t>式見*</t>
  </si>
  <si>
    <t>茂木*</t>
  </si>
  <si>
    <t>大草*</t>
  </si>
  <si>
    <t>鷹島*</t>
  </si>
  <si>
    <t>北松・大島*</t>
  </si>
  <si>
    <t>諌早駅前Ｎ</t>
  </si>
  <si>
    <t>大野Ｎ</t>
  </si>
  <si>
    <t>黒髪Ｎ</t>
  </si>
  <si>
    <t>大串*</t>
  </si>
  <si>
    <t>池島*</t>
  </si>
  <si>
    <t>中浦*</t>
  </si>
  <si>
    <t>西海*</t>
  </si>
  <si>
    <t>西彼大島</t>
  </si>
  <si>
    <t>諌早北部Ｎ</t>
  </si>
  <si>
    <t>諌早南部Ｎ</t>
  </si>
  <si>
    <t>本諫早Ｎ</t>
  </si>
  <si>
    <t>西諌早Ｎ</t>
  </si>
  <si>
    <t>ＮＫ　日経新聞</t>
  </si>
  <si>
    <t>福重*</t>
  </si>
  <si>
    <t>大村西部Ｎ</t>
  </si>
  <si>
    <t>口の津</t>
  </si>
  <si>
    <t>西郷*</t>
  </si>
  <si>
    <t>神代*</t>
  </si>
  <si>
    <t>大三東*</t>
  </si>
  <si>
    <t>深江*</t>
  </si>
  <si>
    <t>布津Ｍ*</t>
  </si>
  <si>
    <t>堂崎*</t>
  </si>
  <si>
    <t>北有馬Ｍ*</t>
  </si>
  <si>
    <t>南有馬Ｙ*</t>
  </si>
  <si>
    <t>加津佐Ａ*</t>
  </si>
  <si>
    <t>雲仙*</t>
  </si>
  <si>
    <t>千々石*</t>
  </si>
  <si>
    <t>ＮＫ　日経新聞</t>
  </si>
  <si>
    <t>佐世保市</t>
  </si>
  <si>
    <t>ＮＫ　日経新聞</t>
  </si>
  <si>
    <t>針尾*</t>
  </si>
  <si>
    <t>佐世保東部</t>
  </si>
  <si>
    <t>相ノ浦Ｎ</t>
  </si>
  <si>
    <t>早岐中央Ｎ</t>
  </si>
  <si>
    <t>早岐東Ｎ</t>
  </si>
  <si>
    <t>早岐南Ｎ</t>
  </si>
  <si>
    <t>彼杵*</t>
  </si>
  <si>
    <t>千綿*</t>
  </si>
  <si>
    <t>志佐Ａ*</t>
  </si>
  <si>
    <t>御厨*</t>
  </si>
  <si>
    <t>調川*</t>
  </si>
  <si>
    <t>今福*</t>
  </si>
  <si>
    <t>青島</t>
  </si>
  <si>
    <t>ＮＫ　日経新聞</t>
  </si>
  <si>
    <t>世知原*</t>
  </si>
  <si>
    <t>吉井*</t>
  </si>
  <si>
    <t>臼ノ浦*</t>
  </si>
  <si>
    <t>江迎Ａ*</t>
  </si>
  <si>
    <t>潜龍Ａ*</t>
  </si>
  <si>
    <t>楠泊*</t>
  </si>
  <si>
    <t>鹿町*</t>
  </si>
  <si>
    <t>大加勢*</t>
  </si>
  <si>
    <t>潜龍Ｍ*</t>
  </si>
  <si>
    <t>江迎Ｍ*</t>
  </si>
  <si>
    <t>ＮＫ　日経新聞</t>
  </si>
  <si>
    <t>若松*</t>
  </si>
  <si>
    <t>奈良尾*</t>
  </si>
  <si>
    <t>有川*</t>
  </si>
  <si>
    <t>青方*</t>
  </si>
  <si>
    <t>浜ノ浦*</t>
  </si>
  <si>
    <t>魚目*</t>
  </si>
  <si>
    <t>北魚目*</t>
  </si>
  <si>
    <t>小値賀*</t>
  </si>
  <si>
    <t>宇久*</t>
  </si>
  <si>
    <t>奈良尾</t>
  </si>
  <si>
    <t>ＮＫ　日経新聞</t>
  </si>
  <si>
    <t>ＮＫ　日経新聞</t>
  </si>
  <si>
    <t>比田勝*</t>
  </si>
  <si>
    <t>佐須奈*</t>
  </si>
  <si>
    <t>ＮＫ　日経新聞</t>
  </si>
  <si>
    <t>ﾍﾟｰｼﾞ計</t>
  </si>
  <si>
    <t>長崎新聞</t>
  </si>
  <si>
    <t>ＮＫ　日経新聞</t>
  </si>
  <si>
    <t>４２３００</t>
  </si>
  <si>
    <t>　大村市</t>
  </si>
  <si>
    <t>　島原市</t>
  </si>
  <si>
    <t>　佐世保市</t>
  </si>
  <si>
    <t>　松浦市</t>
  </si>
  <si>
    <t>崎戸</t>
  </si>
  <si>
    <t>西海</t>
  </si>
  <si>
    <t>大瀬戸*</t>
  </si>
  <si>
    <t>喜々津</t>
  </si>
  <si>
    <t>時津</t>
  </si>
  <si>
    <t>壱岐</t>
  </si>
  <si>
    <t>上五島</t>
  </si>
  <si>
    <t>天神ＮＳ</t>
  </si>
  <si>
    <t>三和蚊焼*</t>
  </si>
  <si>
    <t>高浜*</t>
  </si>
  <si>
    <t>野母崎*</t>
  </si>
  <si>
    <t>脇岬*</t>
  </si>
  <si>
    <t>高島*</t>
  </si>
  <si>
    <t>伊王島*</t>
  </si>
  <si>
    <t>琴海村松*</t>
  </si>
  <si>
    <t>琴海長浦*</t>
  </si>
  <si>
    <t>　東彼杵郡</t>
  </si>
  <si>
    <t>日経新聞</t>
  </si>
  <si>
    <t>東部</t>
  </si>
  <si>
    <t>昭和</t>
  </si>
  <si>
    <t>北松・大島</t>
  </si>
  <si>
    <t>勝本*</t>
  </si>
  <si>
    <t>壱岐市</t>
  </si>
  <si>
    <t>対馬市</t>
  </si>
  <si>
    <t>　対馬市</t>
  </si>
  <si>
    <t>　壱岐市</t>
  </si>
  <si>
    <t>配布数</t>
  </si>
  <si>
    <t>部　 数</t>
  </si>
  <si>
    <t>サイズ</t>
  </si>
  <si>
    <t>北諫早</t>
  </si>
  <si>
    <t>南松浦・北松浦Ⅱ</t>
  </si>
  <si>
    <t>ＮＳ  長崎新聞</t>
  </si>
  <si>
    <t>ＮＳ 　長崎新聞</t>
  </si>
  <si>
    <t>　五島市</t>
  </si>
  <si>
    <t>富江*</t>
  </si>
  <si>
    <t>三井楽*</t>
  </si>
  <si>
    <t>富江*</t>
  </si>
  <si>
    <t>奈留島*</t>
  </si>
  <si>
    <t>五島市</t>
  </si>
  <si>
    <t>諫早市</t>
  </si>
  <si>
    <t>西海市</t>
  </si>
  <si>
    <t>地区合計</t>
  </si>
  <si>
    <t>　西彼杵郡</t>
  </si>
  <si>
    <t>　西海市</t>
  </si>
  <si>
    <t>　諫早市</t>
  </si>
  <si>
    <t>　長崎市</t>
  </si>
  <si>
    <t>地区部数</t>
  </si>
  <si>
    <t>松浦(志佐)</t>
  </si>
  <si>
    <t>神ノ浦外海*</t>
  </si>
  <si>
    <t>佐々</t>
  </si>
  <si>
    <t>臼ノ浦</t>
  </si>
  <si>
    <t>中里皆瀬ＮＳ</t>
  </si>
  <si>
    <t>俵町Ｎ</t>
  </si>
  <si>
    <t>佐世保Ｙ</t>
  </si>
  <si>
    <t>ＮＳ　 長崎新聞</t>
  </si>
  <si>
    <t>部　 数</t>
  </si>
  <si>
    <t>配布数</t>
  </si>
  <si>
    <t>折込総部数</t>
  </si>
  <si>
    <t>広　　　告　　　主</t>
  </si>
  <si>
    <t>折　込　日</t>
  </si>
  <si>
    <t>折　　込　　日</t>
  </si>
  <si>
    <t>備　　考</t>
  </si>
  <si>
    <t>サイズ</t>
  </si>
  <si>
    <t>市　　郡</t>
  </si>
  <si>
    <t>合　　計</t>
  </si>
  <si>
    <t>　【旧西彼杵郡】</t>
  </si>
  <si>
    <t>４２２１２</t>
  </si>
  <si>
    <t>小　計</t>
  </si>
  <si>
    <t>４２２１０</t>
  </si>
  <si>
    <t>４２２０９</t>
  </si>
  <si>
    <t>４２２１１</t>
  </si>
  <si>
    <t>【旧北高来郡】</t>
  </si>
  <si>
    <t>４２２１３</t>
  </si>
  <si>
    <t>雲仙市</t>
  </si>
  <si>
    <t>　雲仙市</t>
  </si>
  <si>
    <t>　【旧南高来郡】</t>
  </si>
  <si>
    <t>【旧諫早市】</t>
  </si>
  <si>
    <t>【旧西彼杵郡】</t>
  </si>
  <si>
    <t>【旧北高来郡】</t>
  </si>
  <si>
    <t>【旧島原市】</t>
  </si>
  <si>
    <t>【旧南高来郡】</t>
  </si>
  <si>
    <t>南島原市</t>
  </si>
  <si>
    <t>【旧北松浦郡Ⅰ】</t>
  </si>
  <si>
    <t>【旧北松浦郡Ⅱ】</t>
  </si>
  <si>
    <t>【旧佐世保市】</t>
  </si>
  <si>
    <t>【旧松浦市】</t>
  </si>
  <si>
    <t>　南島原市</t>
  </si>
  <si>
    <t>【旧長崎市】</t>
  </si>
  <si>
    <t>４２２１４</t>
  </si>
  <si>
    <t>【旧平戸市】</t>
  </si>
  <si>
    <t>【旧北松浦郡】</t>
  </si>
  <si>
    <t>大野東Ｎ</t>
  </si>
  <si>
    <t>西有家</t>
  </si>
  <si>
    <t>松川ＮＳ</t>
  </si>
  <si>
    <t>長崎第一ＮＳ</t>
  </si>
  <si>
    <t>本河内ＮＳ</t>
  </si>
  <si>
    <t>浦上平和ＮS</t>
  </si>
  <si>
    <t>南部</t>
  </si>
  <si>
    <t>北部</t>
  </si>
  <si>
    <t>東長崎</t>
  </si>
  <si>
    <t>折込総部数</t>
  </si>
  <si>
    <t>日宇Ｙ</t>
  </si>
  <si>
    <t>壱岐Ｎ</t>
  </si>
  <si>
    <t>勝本Ｎ</t>
  </si>
  <si>
    <t>平戸Ｍ</t>
  </si>
  <si>
    <t>田平Ｎ</t>
  </si>
  <si>
    <t>北松福島ＮＳ</t>
  </si>
  <si>
    <t>吉井ＮＳ</t>
  </si>
  <si>
    <t>臼ノ浦ＮＳ</t>
  </si>
  <si>
    <t>布津ＮＳ</t>
  </si>
  <si>
    <t>有家Ｎ</t>
  </si>
  <si>
    <t>西有家Ｎ</t>
  </si>
  <si>
    <t>南有馬Ｎ</t>
  </si>
  <si>
    <t>多比良Ｎ</t>
  </si>
  <si>
    <t>諫早久山ＮＳ</t>
  </si>
  <si>
    <t>喜々津ＮＳ</t>
  </si>
  <si>
    <t>大瀬戸Ａ</t>
  </si>
  <si>
    <t>式見Ｇ</t>
  </si>
  <si>
    <t>手熊Ｇ</t>
  </si>
  <si>
    <t>茂木Ｇ</t>
  </si>
  <si>
    <t>村松Ｇ</t>
  </si>
  <si>
    <t>長浦Ｇ</t>
  </si>
  <si>
    <t>黒崎Ｇ</t>
  </si>
  <si>
    <t>神ノ浦Ｇ</t>
  </si>
  <si>
    <t>脇岬Ｇ</t>
  </si>
  <si>
    <t>伊王島Ｇ</t>
  </si>
  <si>
    <t>西海Ｎ</t>
  </si>
  <si>
    <t>亀岳Ｇ</t>
  </si>
  <si>
    <t>大串Ｇ</t>
  </si>
  <si>
    <t>中浦Ｇ</t>
  </si>
  <si>
    <t>大草Ｇ</t>
  </si>
  <si>
    <t>湯江小長井Ｇ</t>
  </si>
  <si>
    <t>福重G</t>
  </si>
  <si>
    <t>松原Ｇ</t>
  </si>
  <si>
    <t>島原南部Ｎ</t>
  </si>
  <si>
    <t>島原北部Ｎ</t>
  </si>
  <si>
    <t>大三東Ｇ</t>
  </si>
  <si>
    <t>森山愛野Ｎ</t>
  </si>
  <si>
    <t>愛野Ｇ</t>
  </si>
  <si>
    <t>吾妻Ｇ</t>
  </si>
  <si>
    <t>西郷Ｇ</t>
  </si>
  <si>
    <t>南串山Ｇ</t>
  </si>
  <si>
    <t>雲仙Ｇ</t>
  </si>
  <si>
    <t>千々石Ｇ</t>
  </si>
  <si>
    <t>深江Ｇ</t>
  </si>
  <si>
    <t>北有馬Ｇ</t>
  </si>
  <si>
    <t>楠泊Ｇ</t>
  </si>
  <si>
    <t>大加瀬Ｇ</t>
  </si>
  <si>
    <t>江迎Ｎ</t>
  </si>
  <si>
    <t>上波佐見Ｇ</t>
  </si>
  <si>
    <t>下波佐見Ｇ</t>
  </si>
  <si>
    <t>彼杵Ｇ</t>
  </si>
  <si>
    <t>千綿Ｇ</t>
  </si>
  <si>
    <t>御厨Ｇ</t>
  </si>
  <si>
    <t>調川Ｇ</t>
  </si>
  <si>
    <t>今福Ｇ</t>
  </si>
  <si>
    <t>鷹島Ｇ</t>
  </si>
  <si>
    <t>岐宿Ｇ</t>
  </si>
  <si>
    <t>三井楽Ｇ</t>
  </si>
  <si>
    <t>奈留島Ｇ</t>
  </si>
  <si>
    <t>若松Ｇ</t>
  </si>
  <si>
    <t>奈良尾Ｇ</t>
  </si>
  <si>
    <t>有川Ｇ</t>
  </si>
  <si>
    <t>青方Ｇ</t>
  </si>
  <si>
    <t>魚目Ｇ</t>
  </si>
  <si>
    <t>小値賀Ｇ</t>
  </si>
  <si>
    <t>厳原Ｇ</t>
  </si>
  <si>
    <t>西山Ｙ</t>
  </si>
  <si>
    <t>中川Ｙ</t>
  </si>
  <si>
    <t>佐々Ｎ</t>
  </si>
  <si>
    <t>蚊焼Ｇ</t>
  </si>
  <si>
    <t>小　島ＮＳ</t>
  </si>
  <si>
    <t>田　上ＮＳ</t>
  </si>
  <si>
    <t>長崎戸町ＮＳ</t>
  </si>
  <si>
    <t>大　浦ＮＳ</t>
  </si>
  <si>
    <t>小ヶ倉ＮＳ</t>
  </si>
  <si>
    <t>新港ＮＳ</t>
  </si>
  <si>
    <t>日野赤崎</t>
  </si>
  <si>
    <t>佐世保東部</t>
  </si>
  <si>
    <t>道ノ尾</t>
  </si>
  <si>
    <t>大村東部Ｎ</t>
  </si>
  <si>
    <t>大浦</t>
  </si>
  <si>
    <t>長与南</t>
  </si>
  <si>
    <t>大久保</t>
  </si>
  <si>
    <t>深堀A</t>
  </si>
  <si>
    <t>香焼NS</t>
  </si>
  <si>
    <t>稲佐A</t>
  </si>
  <si>
    <t>城山A</t>
  </si>
  <si>
    <t>住吉A</t>
  </si>
  <si>
    <t>岩屋　A</t>
  </si>
  <si>
    <t>志佐NS</t>
  </si>
  <si>
    <t>有馬*</t>
  </si>
  <si>
    <t>滑石西部Ｙ</t>
  </si>
  <si>
    <t>長与Ｙ</t>
  </si>
  <si>
    <t>有家・西有家*</t>
  </si>
  <si>
    <t>黒島</t>
  </si>
  <si>
    <t>稲佐・小江原</t>
  </si>
  <si>
    <t>城山</t>
  </si>
  <si>
    <t>西町</t>
  </si>
  <si>
    <t>西彼大瀬戸</t>
  </si>
  <si>
    <t>西海大島</t>
  </si>
  <si>
    <t>大宮汐見</t>
  </si>
  <si>
    <t>相浦皆瀬</t>
  </si>
  <si>
    <t>南風崎N</t>
  </si>
  <si>
    <t>平戸生月</t>
  </si>
  <si>
    <t>三川内Ｇ</t>
  </si>
  <si>
    <t>飯盛Ｎ</t>
  </si>
  <si>
    <t>岩瀬浦＊</t>
  </si>
  <si>
    <t>潮見</t>
  </si>
  <si>
    <t>国見・有明</t>
  </si>
  <si>
    <t>東諫早</t>
  </si>
  <si>
    <t>南諫早</t>
  </si>
  <si>
    <t>深江布津＊</t>
  </si>
  <si>
    <t>早岐中央</t>
  </si>
  <si>
    <t>早岐東</t>
  </si>
  <si>
    <t>黒髪</t>
  </si>
  <si>
    <t>口加N</t>
  </si>
  <si>
    <t>古賀・つつじヶ丘NS</t>
  </si>
  <si>
    <t>佐世保西部A</t>
  </si>
  <si>
    <t>御船福田Ｙ</t>
  </si>
  <si>
    <t>福島*</t>
  </si>
  <si>
    <t>東彼杵</t>
  </si>
  <si>
    <t>江鹿</t>
  </si>
  <si>
    <t>浦上A</t>
  </si>
  <si>
    <t>針尾NS</t>
  </si>
  <si>
    <t>富江N</t>
  </si>
  <si>
    <t>日宇＊</t>
  </si>
  <si>
    <t>天神・十郎＊</t>
  </si>
  <si>
    <t>佐世保中央＊</t>
  </si>
  <si>
    <t>日野＊</t>
  </si>
  <si>
    <t>大野東＊</t>
  </si>
  <si>
    <t>諫早北</t>
  </si>
  <si>
    <t>西諌早</t>
  </si>
  <si>
    <t>諫早駅前</t>
  </si>
  <si>
    <t>飯盛ＡＮ</t>
  </si>
  <si>
    <t>東長崎A</t>
  </si>
  <si>
    <t>生月*</t>
  </si>
  <si>
    <t>滑石</t>
  </si>
  <si>
    <t>長与</t>
  </si>
  <si>
    <t>長崎北部Ａ</t>
  </si>
  <si>
    <t>長与Ａ</t>
  </si>
  <si>
    <t>西山片淵</t>
  </si>
  <si>
    <t>宝町天神</t>
  </si>
  <si>
    <t>島原松尾*</t>
  </si>
  <si>
    <t>早岐東＊</t>
  </si>
  <si>
    <t>早岐南＊</t>
  </si>
  <si>
    <t>南風埼＊</t>
  </si>
  <si>
    <t>島原松尾Ｇ</t>
  </si>
  <si>
    <t>新大工</t>
  </si>
  <si>
    <t>桜馬場</t>
  </si>
  <si>
    <t>南ヶ丘･出雲ＮＳ</t>
  </si>
  <si>
    <t>東部</t>
  </si>
  <si>
    <t>竹松*</t>
  </si>
  <si>
    <t>福江AN</t>
  </si>
  <si>
    <t>玉之浦*</t>
  </si>
  <si>
    <t>岐宿*</t>
  </si>
  <si>
    <t>崎山*</t>
  </si>
  <si>
    <t>久賀島*</t>
  </si>
  <si>
    <t>(　　)</t>
  </si>
  <si>
    <t>福江Ａ</t>
  </si>
  <si>
    <t>日野Ｙ</t>
  </si>
  <si>
    <t>川棚NS</t>
  </si>
  <si>
    <t>神代G</t>
  </si>
  <si>
    <t>南長崎</t>
  </si>
  <si>
    <t>大浦新戸町Ｙ</t>
  </si>
  <si>
    <t>小菅・南長崎</t>
  </si>
  <si>
    <t>多比良＊</t>
  </si>
  <si>
    <t>時津Ａ</t>
  </si>
  <si>
    <t>日吉*</t>
  </si>
  <si>
    <t>浦上・本原Ｙ</t>
  </si>
  <si>
    <t>住吉女の都Ｙ</t>
  </si>
  <si>
    <t>宇久神浦N</t>
  </si>
  <si>
    <t>宇久*</t>
  </si>
  <si>
    <t>小浜G</t>
  </si>
  <si>
    <t>田平・北浦</t>
  </si>
  <si>
    <t>早岐＊</t>
  </si>
  <si>
    <t>大野＊</t>
  </si>
  <si>
    <t>中里皆瀬＊</t>
  </si>
  <si>
    <t>大瀬戸Ｇ</t>
  </si>
  <si>
    <t>大瀬戸＊</t>
  </si>
  <si>
    <t>時津*</t>
  </si>
  <si>
    <t>松島</t>
  </si>
  <si>
    <t>長崎中央S</t>
  </si>
  <si>
    <t>戸町S</t>
  </si>
  <si>
    <t>大浦S</t>
  </si>
  <si>
    <t>住吉S</t>
  </si>
  <si>
    <t>深堀S</t>
  </si>
  <si>
    <t>東長崎S</t>
  </si>
  <si>
    <t>矢上S</t>
  </si>
  <si>
    <t>亀岳S　*</t>
  </si>
  <si>
    <t>五島中央S*</t>
  </si>
  <si>
    <t>諫早中央S</t>
  </si>
  <si>
    <t>諫早東部S</t>
  </si>
  <si>
    <t>諫早西部S</t>
  </si>
  <si>
    <t>湯江小長井S*</t>
  </si>
  <si>
    <t>島原南部S</t>
  </si>
  <si>
    <t>島原北部S</t>
  </si>
  <si>
    <t>愛野S  *</t>
  </si>
  <si>
    <t>小浜S ＊</t>
  </si>
  <si>
    <t>南串山S *</t>
  </si>
  <si>
    <t>吾妻S *</t>
  </si>
  <si>
    <t>南有馬ＭS*</t>
  </si>
  <si>
    <t>口加S ＊</t>
  </si>
  <si>
    <t>平戸S</t>
  </si>
  <si>
    <t>田平大竹S*</t>
  </si>
  <si>
    <t>大村S</t>
  </si>
  <si>
    <t>竹松S</t>
  </si>
  <si>
    <t>松原S*</t>
  </si>
  <si>
    <t>川棚S *</t>
  </si>
  <si>
    <t>上波佐見S*</t>
  </si>
  <si>
    <t>下波佐見S*</t>
  </si>
  <si>
    <t>佐世保中央S</t>
  </si>
  <si>
    <t>日宇・天神S</t>
  </si>
  <si>
    <t>春日・俵町S</t>
  </si>
  <si>
    <t>西部・相ノ浦S</t>
  </si>
  <si>
    <t>吉井S *</t>
  </si>
  <si>
    <t>早岐S</t>
  </si>
  <si>
    <t>日宇S ＊</t>
  </si>
  <si>
    <t>志佐ＭS*</t>
  </si>
  <si>
    <t>佐々S *</t>
  </si>
  <si>
    <t>壱岐S *</t>
  </si>
  <si>
    <t>厳原町S *</t>
  </si>
  <si>
    <t>肥前大島*</t>
  </si>
  <si>
    <t>肥前大島Ａ</t>
  </si>
  <si>
    <t>本原・西山</t>
  </si>
  <si>
    <t xml:space="preserve"> ＴＥＬ　092-471-1122</t>
  </si>
  <si>
    <t xml:space="preserve"> FAX　092-474-6466</t>
  </si>
  <si>
    <t>令和     年     月     日</t>
  </si>
  <si>
    <t>折込不可</t>
  </si>
  <si>
    <t>北串山*</t>
  </si>
  <si>
    <t>茂里町・坂本ＮＳ</t>
  </si>
  <si>
    <t>黒髪・日宇＊</t>
  </si>
  <si>
    <t>早岐・大塔＊</t>
  </si>
  <si>
    <t>川平S</t>
  </si>
  <si>
    <t>香焼ＡＭＮn</t>
  </si>
  <si>
    <t>平山M</t>
  </si>
  <si>
    <t>大橋</t>
  </si>
  <si>
    <t>城山Ｍ</t>
  </si>
  <si>
    <t>柳谷・白鳥S</t>
  </si>
  <si>
    <t>西山・伊良林Ｓ</t>
  </si>
  <si>
    <t>住吉ＭＳ</t>
  </si>
  <si>
    <t>大宮・中央</t>
  </si>
  <si>
    <t>矢上ＭＳ</t>
  </si>
  <si>
    <t>矢上南Ｍ</t>
  </si>
  <si>
    <t>大村MS</t>
  </si>
  <si>
    <t>長与S</t>
  </si>
  <si>
    <t>深堀M</t>
  </si>
  <si>
    <t>城栄MS</t>
  </si>
  <si>
    <t>三原MS</t>
  </si>
  <si>
    <t>滑石西MS</t>
  </si>
  <si>
    <t>大村東部MS</t>
  </si>
  <si>
    <t>大野S</t>
  </si>
  <si>
    <t>早岐南</t>
  </si>
  <si>
    <t>大村西部</t>
  </si>
  <si>
    <t>大村東部</t>
  </si>
  <si>
    <t>滑石</t>
  </si>
  <si>
    <t>(03.04)</t>
  </si>
  <si>
    <t>　</t>
  </si>
  <si>
    <t>住吉</t>
  </si>
  <si>
    <t>小榊AMNSK</t>
  </si>
  <si>
    <t>福田東部AMNK</t>
  </si>
  <si>
    <t>稲佐AMNK</t>
  </si>
  <si>
    <t>旭町AMNSK</t>
  </si>
  <si>
    <t>柳谷・白鳥AMNSK</t>
  </si>
  <si>
    <t>川平ANK</t>
  </si>
  <si>
    <t>大手AMNSK</t>
  </si>
  <si>
    <t>道ノ尾AMNS</t>
  </si>
  <si>
    <t>福田西部AMNK</t>
  </si>
  <si>
    <t>長与高田ANK</t>
  </si>
  <si>
    <t>中川K</t>
  </si>
  <si>
    <t>西山K</t>
  </si>
  <si>
    <t>小菅・南長崎K</t>
  </si>
  <si>
    <t>八幡・浜町K</t>
  </si>
  <si>
    <t>新戸町K</t>
  </si>
  <si>
    <t>本河内K</t>
  </si>
  <si>
    <t>立山桜町K</t>
  </si>
  <si>
    <t>浦上K</t>
  </si>
  <si>
    <t>城山K</t>
  </si>
  <si>
    <t>茂里町・坂本K</t>
  </si>
  <si>
    <t>住吉K</t>
  </si>
  <si>
    <t>小島MK</t>
  </si>
  <si>
    <t>浦上・平和K</t>
  </si>
  <si>
    <t>浦上・本原K</t>
  </si>
  <si>
    <t>田上MSK</t>
  </si>
  <si>
    <t>大浦MNK</t>
  </si>
  <si>
    <t>住吉・女の都K</t>
  </si>
  <si>
    <t>南ヶ丘･出雲MSK</t>
  </si>
  <si>
    <t>東長崎K</t>
  </si>
  <si>
    <t>滑石西K</t>
  </si>
  <si>
    <t>戸町K</t>
  </si>
  <si>
    <t>小ヶ倉K</t>
  </si>
  <si>
    <t>稲佐K</t>
  </si>
  <si>
    <t>岩屋K</t>
  </si>
  <si>
    <t>古賀・つつじヶ丘MSK</t>
  </si>
  <si>
    <t>三重MSK</t>
  </si>
  <si>
    <t>長与K</t>
  </si>
  <si>
    <t>長与K</t>
  </si>
  <si>
    <t>時津K</t>
  </si>
  <si>
    <t>本諫早K</t>
  </si>
  <si>
    <t>諫早駅前K</t>
  </si>
  <si>
    <t>諫早北K</t>
  </si>
  <si>
    <t>西諫早K</t>
  </si>
  <si>
    <t>諫早南K</t>
  </si>
  <si>
    <t>諫早久山K</t>
  </si>
  <si>
    <t>喜々津K</t>
  </si>
  <si>
    <t>大村西部Ｋ</t>
  </si>
  <si>
    <t>大村東部K</t>
  </si>
  <si>
    <t>島原南部K</t>
  </si>
  <si>
    <t>島原北部K</t>
  </si>
  <si>
    <t>愛野K</t>
  </si>
  <si>
    <t>多比良K</t>
  </si>
  <si>
    <t>天神K</t>
  </si>
  <si>
    <t>日宇K</t>
  </si>
  <si>
    <t>松川K</t>
  </si>
  <si>
    <t>佐世保中央K</t>
  </si>
  <si>
    <t>御船福田K</t>
  </si>
  <si>
    <t>中里皆瀬K</t>
  </si>
  <si>
    <t>日野K</t>
  </si>
  <si>
    <t>佐世保西部K</t>
  </si>
  <si>
    <t>(03.05)</t>
  </si>
  <si>
    <t>黒崎・神浦*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</si>
</sst>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0_ ;[Red]\-#,##0\ "/>
    <numFmt numFmtId="186" formatCode="0;0;"/>
    <numFmt numFmtId="187" formatCode="#,##0.0;[Red]\-#,##0.0"/>
    <numFmt numFmtId="188" formatCode="#,###.0"/>
    <numFmt numFmtId="189" formatCode="#,###.00"/>
    <numFmt numFmtId="190" formatCode="#,###.000"/>
    <numFmt numFmtId="191" formatCode="#,###.0000"/>
    <numFmt numFmtId="192" formatCode="#,###.00000"/>
    <numFmt numFmtId="193" formatCode="#,###.000000"/>
  </numFmts>
  <fonts count="8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color indexed="48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0"/>
      <name val="HG丸ｺﾞｼｯｸM-PRO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dashed"/>
    </border>
    <border>
      <left style="medium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0" borderId="1">
      <alignment horizontal="distributed"/>
      <protection/>
    </xf>
    <xf numFmtId="0" fontId="65" fillId="0" borderId="0" applyNumberFormat="0" applyFill="0" applyBorder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69" fillId="0" borderId="4" applyNumberFormat="0" applyFill="0" applyAlignment="0" applyProtection="0"/>
    <xf numFmtId="0" fontId="70" fillId="29" borderId="0" applyNumberFormat="0" applyBorder="0" applyAlignment="0" applyProtection="0"/>
    <xf numFmtId="0" fontId="71" fillId="30" borderId="5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0" borderId="10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5" applyNumberFormat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38" fontId="13" fillId="0" borderId="13" xfId="5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horizontal="centerContinuous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8" fillId="0" borderId="18" xfId="0" applyFont="1" applyFill="1" applyBorder="1" applyAlignment="1">
      <alignment horizontal="centerContinuous" vertical="center"/>
    </xf>
    <xf numFmtId="0" fontId="11" fillId="0" borderId="30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Continuous" vertical="center"/>
    </xf>
    <xf numFmtId="58" fontId="22" fillId="0" borderId="31" xfId="0" applyNumberFormat="1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38" fontId="0" fillId="33" borderId="0" xfId="50" applyFill="1" applyAlignment="1">
      <alignment/>
    </xf>
    <xf numFmtId="0" fontId="0" fillId="33" borderId="0" xfId="0" applyFill="1" applyAlignment="1">
      <alignment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/>
    </xf>
    <xf numFmtId="0" fontId="25" fillId="0" borderId="42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8" fillId="0" borderId="44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25" fillId="0" borderId="45" xfId="0" applyFont="1" applyFill="1" applyBorder="1" applyAlignment="1">
      <alignment/>
    </xf>
    <xf numFmtId="0" fontId="25" fillId="0" borderId="46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38" fontId="4" fillId="33" borderId="0" xfId="50" applyFont="1" applyFill="1" applyAlignment="1" quotePrefix="1">
      <alignment horizontal="left" vertical="center"/>
    </xf>
    <xf numFmtId="38" fontId="0" fillId="33" borderId="0" xfId="50" applyFont="1" applyFill="1" applyAlignment="1">
      <alignment/>
    </xf>
    <xf numFmtId="38" fontId="1" fillId="33" borderId="0" xfId="50" applyFont="1" applyFill="1" applyAlignment="1">
      <alignment/>
    </xf>
    <xf numFmtId="38" fontId="0" fillId="33" borderId="0" xfId="50" applyFont="1" applyFill="1" applyAlignment="1">
      <alignment/>
    </xf>
    <xf numFmtId="38" fontId="5" fillId="33" borderId="44" xfId="50" applyFont="1" applyFill="1" applyBorder="1" applyAlignment="1">
      <alignment horizontal="centerContinuous" vertical="center"/>
    </xf>
    <xf numFmtId="38" fontId="7" fillId="33" borderId="30" xfId="50" applyFont="1" applyFill="1" applyBorder="1" applyAlignment="1">
      <alignment horizontal="centerContinuous" vertical="center"/>
    </xf>
    <xf numFmtId="0" fontId="1" fillId="33" borderId="30" xfId="0" applyFont="1" applyFill="1" applyBorder="1" applyAlignment="1">
      <alignment horizontal="centerContinuous" vertical="center"/>
    </xf>
    <xf numFmtId="38" fontId="7" fillId="33" borderId="11" xfId="50" applyFont="1" applyFill="1" applyBorder="1" applyAlignment="1">
      <alignment horizontal="centerContinuous" vertical="center"/>
    </xf>
    <xf numFmtId="38" fontId="5" fillId="33" borderId="18" xfId="50" applyFont="1" applyFill="1" applyBorder="1" applyAlignment="1">
      <alignment horizontal="centerContinuous" vertical="center"/>
    </xf>
    <xf numFmtId="38" fontId="5" fillId="33" borderId="30" xfId="50" applyFont="1" applyFill="1" applyBorder="1" applyAlignment="1">
      <alignment horizontal="centerContinuous" vertical="center"/>
    </xf>
    <xf numFmtId="38" fontId="5" fillId="33" borderId="11" xfId="50" applyFont="1" applyFill="1" applyBorder="1" applyAlignment="1">
      <alignment horizontal="centerContinuous" vertical="center"/>
    </xf>
    <xf numFmtId="38" fontId="1" fillId="33" borderId="11" xfId="50" applyFont="1" applyFill="1" applyBorder="1" applyAlignment="1">
      <alignment horizontal="centerContinuous" vertical="center"/>
    </xf>
    <xf numFmtId="38" fontId="5" fillId="33" borderId="18" xfId="5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12" fillId="33" borderId="49" xfId="0" applyFont="1" applyFill="1" applyBorder="1" applyAlignment="1">
      <alignment horizontal="center"/>
    </xf>
    <xf numFmtId="38" fontId="8" fillId="33" borderId="0" xfId="50" applyFont="1" applyFill="1" applyAlignment="1">
      <alignment/>
    </xf>
    <xf numFmtId="38" fontId="0" fillId="33" borderId="0" xfId="50" applyFill="1" applyAlignment="1">
      <alignment vertical="center"/>
    </xf>
    <xf numFmtId="38" fontId="8" fillId="33" borderId="31" xfId="50" applyFont="1" applyFill="1" applyBorder="1" applyAlignment="1">
      <alignment horizontal="center" vertical="center"/>
    </xf>
    <xf numFmtId="38" fontId="21" fillId="33" borderId="32" xfId="5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vertical="center"/>
    </xf>
    <xf numFmtId="38" fontId="12" fillId="33" borderId="0" xfId="50" applyFont="1" applyFill="1" applyAlignment="1">
      <alignment/>
    </xf>
    <xf numFmtId="38" fontId="0" fillId="33" borderId="0" xfId="50" applyFill="1" applyBorder="1" applyAlignment="1">
      <alignment/>
    </xf>
    <xf numFmtId="38" fontId="18" fillId="0" borderId="50" xfId="50" applyFont="1" applyFill="1" applyBorder="1" applyAlignment="1">
      <alignment/>
    </xf>
    <xf numFmtId="38" fontId="14" fillId="0" borderId="51" xfId="50" applyFont="1" applyFill="1" applyBorder="1" applyAlignment="1">
      <alignment horizontal="distributed"/>
    </xf>
    <xf numFmtId="38" fontId="0" fillId="0" borderId="0" xfId="50" applyFont="1" applyFill="1" applyAlignment="1" quotePrefix="1">
      <alignment horizontal="center" vertical="center"/>
    </xf>
    <xf numFmtId="49" fontId="1" fillId="0" borderId="52" xfId="50" applyNumberFormat="1" applyFont="1" applyFill="1" applyBorder="1" applyAlignment="1">
      <alignment horizontal="center" vertical="center"/>
    </xf>
    <xf numFmtId="38" fontId="14" fillId="0" borderId="20" xfId="50" applyFont="1" applyFill="1" applyBorder="1" applyAlignment="1">
      <alignment horizontal="center" vertical="center"/>
    </xf>
    <xf numFmtId="38" fontId="1" fillId="0" borderId="53" xfId="50" applyFont="1" applyFill="1" applyBorder="1" applyAlignment="1">
      <alignment horizontal="center" vertical="center"/>
    </xf>
    <xf numFmtId="38" fontId="7" fillId="0" borderId="54" xfId="50" applyFont="1" applyFill="1" applyBorder="1" applyAlignment="1">
      <alignment horizontal="center" vertical="center"/>
    </xf>
    <xf numFmtId="38" fontId="0" fillId="0" borderId="0" xfId="50" applyFill="1" applyAlignment="1">
      <alignment/>
    </xf>
    <xf numFmtId="38" fontId="6" fillId="0" borderId="0" xfId="50" applyFont="1" applyFill="1" applyAlignment="1" quotePrefix="1">
      <alignment horizontal="left" vertical="top"/>
    </xf>
    <xf numFmtId="38" fontId="6" fillId="0" borderId="0" xfId="50" applyFont="1" applyFill="1" applyBorder="1" applyAlignment="1" quotePrefix="1">
      <alignment horizontal="left" vertical="center"/>
    </xf>
    <xf numFmtId="38" fontId="1" fillId="0" borderId="55" xfId="50" applyFont="1" applyFill="1" applyBorder="1" applyAlignment="1">
      <alignment vertical="center"/>
    </xf>
    <xf numFmtId="38" fontId="12" fillId="0" borderId="0" xfId="50" applyFont="1" applyFill="1" applyAlignment="1">
      <alignment/>
    </xf>
    <xf numFmtId="38" fontId="0" fillId="0" borderId="0" xfId="50" applyFill="1" applyBorder="1" applyAlignment="1">
      <alignment/>
    </xf>
    <xf numFmtId="38" fontId="1" fillId="0" borderId="55" xfId="50" applyFont="1" applyFill="1" applyBorder="1" applyAlignment="1" quotePrefix="1">
      <alignment vertical="center"/>
    </xf>
    <xf numFmtId="38" fontId="17" fillId="0" borderId="0" xfId="50" applyFont="1" applyFill="1" applyAlignment="1">
      <alignment/>
    </xf>
    <xf numFmtId="38" fontId="5" fillId="0" borderId="0" xfId="50" applyFont="1" applyFill="1" applyBorder="1" applyAlignment="1">
      <alignment/>
    </xf>
    <xf numFmtId="38" fontId="0" fillId="0" borderId="0" xfId="50" applyFont="1" applyFill="1" applyAlignment="1">
      <alignment/>
    </xf>
    <xf numFmtId="0" fontId="14" fillId="0" borderId="0" xfId="0" applyFont="1" applyFill="1" applyAlignment="1">
      <alignment/>
    </xf>
    <xf numFmtId="38" fontId="0" fillId="0" borderId="0" xfId="50" applyFont="1" applyFill="1" applyBorder="1" applyAlignment="1">
      <alignment horizontal="center"/>
    </xf>
    <xf numFmtId="38" fontId="6" fillId="0" borderId="0" xfId="50" applyFont="1" applyFill="1" applyBorder="1" applyAlignment="1">
      <alignment/>
    </xf>
    <xf numFmtId="38" fontId="1" fillId="0" borderId="0" xfId="50" applyFont="1" applyFill="1" applyBorder="1" applyAlignment="1">
      <alignment/>
    </xf>
    <xf numFmtId="38" fontId="0" fillId="0" borderId="0" xfId="50" applyFont="1" applyFill="1" applyAlignment="1">
      <alignment/>
    </xf>
    <xf numFmtId="38" fontId="7" fillId="0" borderId="0" xfId="50" applyFont="1" applyFill="1" applyBorder="1" applyAlignment="1">
      <alignment/>
    </xf>
    <xf numFmtId="38" fontId="5" fillId="0" borderId="0" xfId="50" applyFont="1" applyFill="1" applyBorder="1" applyAlignment="1" quotePrefix="1">
      <alignment vertical="center"/>
    </xf>
    <xf numFmtId="38" fontId="6" fillId="0" borderId="0" xfId="50" applyFont="1" applyFill="1" applyAlignment="1">
      <alignment vertical="top"/>
    </xf>
    <xf numFmtId="38" fontId="5" fillId="0" borderId="44" xfId="50" applyFont="1" applyFill="1" applyBorder="1" applyAlignment="1">
      <alignment horizontal="centerContinuous" vertical="center"/>
    </xf>
    <xf numFmtId="38" fontId="7" fillId="0" borderId="30" xfId="50" applyFont="1" applyFill="1" applyBorder="1" applyAlignment="1">
      <alignment horizontal="centerContinuous" vertical="center"/>
    </xf>
    <xf numFmtId="0" fontId="1" fillId="0" borderId="30" xfId="0" applyFont="1" applyFill="1" applyBorder="1" applyAlignment="1">
      <alignment horizontal="centerContinuous" vertical="center"/>
    </xf>
    <xf numFmtId="38" fontId="7" fillId="0" borderId="11" xfId="50" applyFont="1" applyFill="1" applyBorder="1" applyAlignment="1">
      <alignment horizontal="centerContinuous" vertical="center"/>
    </xf>
    <xf numFmtId="38" fontId="5" fillId="0" borderId="18" xfId="50" applyFont="1" applyFill="1" applyBorder="1" applyAlignment="1">
      <alignment horizontal="centerContinuous" vertical="center"/>
    </xf>
    <xf numFmtId="38" fontId="5" fillId="0" borderId="30" xfId="50" applyFont="1" applyFill="1" applyBorder="1" applyAlignment="1">
      <alignment horizontal="centerContinuous" vertical="center"/>
    </xf>
    <xf numFmtId="38" fontId="5" fillId="0" borderId="11" xfId="50" applyFont="1" applyFill="1" applyBorder="1" applyAlignment="1">
      <alignment horizontal="centerContinuous" vertical="center"/>
    </xf>
    <xf numFmtId="38" fontId="1" fillId="0" borderId="11" xfId="50" applyFont="1" applyFill="1" applyBorder="1" applyAlignment="1">
      <alignment horizontal="centerContinuous" vertical="center"/>
    </xf>
    <xf numFmtId="38" fontId="5" fillId="0" borderId="18" xfId="5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2" fillId="0" borderId="49" xfId="0" applyFont="1" applyFill="1" applyBorder="1" applyAlignment="1">
      <alignment horizontal="center"/>
    </xf>
    <xf numFmtId="38" fontId="8" fillId="0" borderId="0" xfId="50" applyFont="1" applyFill="1" applyAlignment="1">
      <alignment/>
    </xf>
    <xf numFmtId="38" fontId="0" fillId="0" borderId="0" xfId="50" applyFill="1" applyAlignment="1">
      <alignment vertical="center"/>
    </xf>
    <xf numFmtId="38" fontId="8" fillId="0" borderId="31" xfId="50" applyFont="1" applyFill="1" applyBorder="1" applyAlignment="1">
      <alignment horizontal="center" vertical="center"/>
    </xf>
    <xf numFmtId="38" fontId="21" fillId="0" borderId="32" xfId="5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38" fontId="16" fillId="0" borderId="0" xfId="50" applyFont="1" applyFill="1" applyAlignment="1">
      <alignment/>
    </xf>
    <xf numFmtId="38" fontId="0" fillId="0" borderId="0" xfId="50" applyFont="1" applyFill="1" applyAlignment="1">
      <alignment/>
    </xf>
    <xf numFmtId="38" fontId="13" fillId="0" borderId="0" xfId="50" applyFont="1" applyFill="1" applyAlignment="1">
      <alignment horizontal="left" vertical="top"/>
    </xf>
    <xf numFmtId="38" fontId="25" fillId="0" borderId="0" xfId="50" applyFont="1" applyFill="1" applyBorder="1" applyAlignment="1">
      <alignment vertical="top"/>
    </xf>
    <xf numFmtId="38" fontId="25" fillId="0" borderId="0" xfId="50" applyFont="1" applyFill="1" applyAlignment="1">
      <alignment vertical="top"/>
    </xf>
    <xf numFmtId="38" fontId="6" fillId="0" borderId="0" xfId="50" applyFont="1" applyFill="1" applyAlignment="1">
      <alignment/>
    </xf>
    <xf numFmtId="38" fontId="1" fillId="0" borderId="55" xfId="50" applyFont="1" applyFill="1" applyBorder="1" applyAlignment="1">
      <alignment vertical="center" shrinkToFit="1"/>
    </xf>
    <xf numFmtId="0" fontId="13" fillId="0" borderId="0" xfId="0" applyFont="1" applyFill="1" applyAlignment="1">
      <alignment/>
    </xf>
    <xf numFmtId="38" fontId="1" fillId="0" borderId="44" xfId="50" applyFont="1" applyFill="1" applyBorder="1" applyAlignment="1">
      <alignment horizontal="centerContinuous" vertical="center"/>
    </xf>
    <xf numFmtId="38" fontId="0" fillId="0" borderId="30" xfId="50" applyFont="1" applyFill="1" applyBorder="1" applyAlignment="1">
      <alignment horizontal="centerContinuous" vertical="center"/>
    </xf>
    <xf numFmtId="38" fontId="0" fillId="0" borderId="12" xfId="50" applyFont="1" applyFill="1" applyBorder="1" applyAlignment="1">
      <alignment horizontal="centerContinuous" vertical="center"/>
    </xf>
    <xf numFmtId="38" fontId="1" fillId="0" borderId="30" xfId="50" applyFont="1" applyFill="1" applyBorder="1" applyAlignment="1">
      <alignment horizontal="centerContinuous" vertical="center"/>
    </xf>
    <xf numFmtId="38" fontId="0" fillId="0" borderId="30" xfId="50" applyFont="1" applyFill="1" applyBorder="1" applyAlignment="1">
      <alignment horizontal="centerContinuous" vertical="center"/>
    </xf>
    <xf numFmtId="38" fontId="0" fillId="0" borderId="12" xfId="50" applyFont="1" applyFill="1" applyBorder="1" applyAlignment="1">
      <alignment horizontal="centerContinuous" vertical="center"/>
    </xf>
    <xf numFmtId="38" fontId="0" fillId="0" borderId="30" xfId="50" applyFont="1" applyFill="1" applyBorder="1" applyAlignment="1">
      <alignment horizontal="centerContinuous"/>
    </xf>
    <xf numFmtId="38" fontId="0" fillId="0" borderId="12" xfId="50" applyFont="1" applyFill="1" applyBorder="1" applyAlignment="1">
      <alignment horizontal="centerContinuous"/>
    </xf>
    <xf numFmtId="38" fontId="6" fillId="0" borderId="56" xfId="50" applyFont="1" applyFill="1" applyBorder="1" applyAlignment="1">
      <alignment horizontal="center" vertical="center"/>
    </xf>
    <xf numFmtId="38" fontId="6" fillId="0" borderId="57" xfId="50" applyFont="1" applyFill="1" applyBorder="1" applyAlignment="1">
      <alignment horizontal="center" vertical="center"/>
    </xf>
    <xf numFmtId="38" fontId="6" fillId="0" borderId="58" xfId="50" applyFont="1" applyFill="1" applyBorder="1" applyAlignment="1">
      <alignment horizontal="center" vertical="center"/>
    </xf>
    <xf numFmtId="38" fontId="6" fillId="0" borderId="59" xfId="50" applyFont="1" applyFill="1" applyBorder="1" applyAlignment="1">
      <alignment horizontal="center" vertical="center"/>
    </xf>
    <xf numFmtId="38" fontId="1" fillId="0" borderId="60" xfId="50" applyFont="1" applyFill="1" applyBorder="1" applyAlignment="1">
      <alignment horizontal="center" vertical="center"/>
    </xf>
    <xf numFmtId="38" fontId="14" fillId="0" borderId="61" xfId="50" applyFont="1" applyFill="1" applyBorder="1" applyAlignment="1">
      <alignment horizontal="distributed"/>
    </xf>
    <xf numFmtId="38" fontId="18" fillId="0" borderId="50" xfId="50" applyFont="1" applyFill="1" applyBorder="1" applyAlignment="1" applyProtection="1">
      <alignment/>
      <protection/>
    </xf>
    <xf numFmtId="38" fontId="6" fillId="0" borderId="40" xfId="50" applyFont="1" applyFill="1" applyBorder="1" applyAlignment="1">
      <alignment horizontal="center" vertical="center"/>
    </xf>
    <xf numFmtId="38" fontId="18" fillId="0" borderId="62" xfId="50" applyFont="1" applyFill="1" applyBorder="1" applyAlignment="1">
      <alignment/>
    </xf>
    <xf numFmtId="38" fontId="18" fillId="0" borderId="41" xfId="50" applyFont="1" applyFill="1" applyBorder="1" applyAlignment="1">
      <alignment horizontal="right" vertical="center"/>
    </xf>
    <xf numFmtId="38" fontId="18" fillId="0" borderId="63" xfId="50" applyFont="1" applyFill="1" applyBorder="1" applyAlignment="1">
      <alignment horizontal="right" vertical="center"/>
    </xf>
    <xf numFmtId="38" fontId="14" fillId="0" borderId="0" xfId="50" applyFont="1" applyFill="1" applyBorder="1" applyAlignment="1">
      <alignment horizontal="distributed"/>
    </xf>
    <xf numFmtId="38" fontId="1" fillId="0" borderId="33" xfId="50" applyFont="1" applyFill="1" applyBorder="1" applyAlignment="1">
      <alignment/>
    </xf>
    <xf numFmtId="38" fontId="1" fillId="0" borderId="64" xfId="50" applyFont="1" applyFill="1" applyBorder="1" applyAlignment="1">
      <alignment/>
    </xf>
    <xf numFmtId="38" fontId="20" fillId="0" borderId="40" xfId="50" applyFont="1" applyFill="1" applyBorder="1" applyAlignment="1">
      <alignment horizontal="center" vertical="center"/>
    </xf>
    <xf numFmtId="49" fontId="1" fillId="0" borderId="0" xfId="0" applyNumberFormat="1" applyFont="1" applyFill="1" applyAlignment="1" quotePrefix="1">
      <alignment horizontal="left"/>
    </xf>
    <xf numFmtId="0" fontId="1" fillId="0" borderId="65" xfId="0" applyFont="1" applyFill="1" applyBorder="1" applyAlignment="1">
      <alignment/>
    </xf>
    <xf numFmtId="38" fontId="18" fillId="0" borderId="48" xfId="50" applyFont="1" applyFill="1" applyBorder="1" applyAlignment="1">
      <alignment/>
    </xf>
    <xf numFmtId="38" fontId="14" fillId="0" borderId="13" xfId="50" applyFont="1" applyFill="1" applyBorder="1" applyAlignment="1">
      <alignment horizontal="distributed"/>
    </xf>
    <xf numFmtId="38" fontId="14" fillId="0" borderId="45" xfId="50" applyFont="1" applyFill="1" applyBorder="1" applyAlignment="1">
      <alignment horizontal="distributed"/>
    </xf>
    <xf numFmtId="38" fontId="18" fillId="0" borderId="25" xfId="50" applyFont="1" applyFill="1" applyBorder="1" applyAlignment="1">
      <alignment/>
    </xf>
    <xf numFmtId="38" fontId="18" fillId="0" borderId="66" xfId="50" applyFont="1" applyFill="1" applyBorder="1" applyAlignment="1">
      <alignment/>
    </xf>
    <xf numFmtId="0" fontId="0" fillId="0" borderId="49" xfId="0" applyFont="1" applyFill="1" applyBorder="1" applyAlignment="1">
      <alignment vertical="center"/>
    </xf>
    <xf numFmtId="38" fontId="6" fillId="0" borderId="67" xfId="50" applyFont="1" applyFill="1" applyBorder="1" applyAlignment="1">
      <alignment horizontal="center"/>
    </xf>
    <xf numFmtId="38" fontId="18" fillId="0" borderId="68" xfId="50" applyFont="1" applyFill="1" applyBorder="1" applyAlignment="1">
      <alignment/>
    </xf>
    <xf numFmtId="38" fontId="18" fillId="0" borderId="25" xfId="50" applyFont="1" applyFill="1" applyBorder="1" applyAlignment="1" applyProtection="1">
      <alignment/>
      <protection/>
    </xf>
    <xf numFmtId="38" fontId="18" fillId="0" borderId="69" xfId="50" applyFont="1" applyFill="1" applyBorder="1" applyAlignment="1">
      <alignment horizontal="center" vertical="center"/>
    </xf>
    <xf numFmtId="38" fontId="18" fillId="0" borderId="70" xfId="50" applyFont="1" applyFill="1" applyBorder="1" applyAlignment="1">
      <alignment horizontal="center" vertical="center"/>
    </xf>
    <xf numFmtId="38" fontId="14" fillId="0" borderId="65" xfId="50" applyFont="1" applyFill="1" applyBorder="1" applyAlignment="1">
      <alignment horizontal="distributed"/>
    </xf>
    <xf numFmtId="38" fontId="6" fillId="0" borderId="71" xfId="50" applyFont="1" applyFill="1" applyBorder="1" applyAlignment="1">
      <alignment horizontal="center" vertical="center"/>
    </xf>
    <xf numFmtId="38" fontId="18" fillId="0" borderId="48" xfId="50" applyFont="1" applyFill="1" applyBorder="1" applyAlignment="1" applyProtection="1">
      <alignment/>
      <protection/>
    </xf>
    <xf numFmtId="38" fontId="1" fillId="0" borderId="44" xfId="50" applyFont="1" applyFill="1" applyBorder="1" applyAlignment="1">
      <alignment horizontal="centerContinuous" vertical="center"/>
    </xf>
    <xf numFmtId="38" fontId="1" fillId="0" borderId="30" xfId="50" applyFont="1" applyFill="1" applyBorder="1" applyAlignment="1">
      <alignment horizontal="centerContinuous" vertical="center"/>
    </xf>
    <xf numFmtId="38" fontId="1" fillId="0" borderId="72" xfId="50" applyFont="1" applyFill="1" applyBorder="1" applyAlignment="1">
      <alignment/>
    </xf>
    <xf numFmtId="38" fontId="1" fillId="0" borderId="73" xfId="50" applyFont="1" applyFill="1" applyBorder="1" applyAlignment="1">
      <alignment/>
    </xf>
    <xf numFmtId="38" fontId="6" fillId="0" borderId="61" xfId="50" applyFont="1" applyFill="1" applyBorder="1" applyAlignment="1">
      <alignment horizontal="center"/>
    </xf>
    <xf numFmtId="38" fontId="29" fillId="0" borderId="13" xfId="5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1" fillId="0" borderId="75" xfId="0" applyFont="1" applyFill="1" applyBorder="1" applyAlignment="1">
      <alignment/>
    </xf>
    <xf numFmtId="38" fontId="6" fillId="0" borderId="49" xfId="50" applyFont="1" applyFill="1" applyBorder="1" applyAlignment="1">
      <alignment horizontal="center"/>
    </xf>
    <xf numFmtId="38" fontId="18" fillId="0" borderId="62" xfId="50" applyFont="1" applyFill="1" applyBorder="1" applyAlignment="1" applyProtection="1">
      <alignment/>
      <protection/>
    </xf>
    <xf numFmtId="0" fontId="1" fillId="0" borderId="76" xfId="0" applyFont="1" applyFill="1" applyBorder="1" applyAlignment="1">
      <alignment/>
    </xf>
    <xf numFmtId="38" fontId="18" fillId="0" borderId="77" xfId="50" applyFont="1" applyFill="1" applyBorder="1" applyAlignment="1" applyProtection="1">
      <alignment/>
      <protection/>
    </xf>
    <xf numFmtId="38" fontId="1" fillId="0" borderId="78" xfId="50" applyFont="1" applyFill="1" applyBorder="1" applyAlignment="1">
      <alignment/>
    </xf>
    <xf numFmtId="38" fontId="14" fillId="0" borderId="79" xfId="50" applyFont="1" applyFill="1" applyBorder="1" applyAlignment="1">
      <alignment horizontal="distributed"/>
    </xf>
    <xf numFmtId="38" fontId="18" fillId="0" borderId="77" xfId="50" applyFont="1" applyFill="1" applyBorder="1" applyAlignment="1">
      <alignment/>
    </xf>
    <xf numFmtId="38" fontId="18" fillId="0" borderId="80" xfId="50" applyFont="1" applyFill="1" applyBorder="1" applyAlignment="1">
      <alignment/>
    </xf>
    <xf numFmtId="38" fontId="9" fillId="0" borderId="65" xfId="50" applyFont="1" applyFill="1" applyBorder="1" applyAlignment="1">
      <alignment horizontal="distributed"/>
    </xf>
    <xf numFmtId="38" fontId="14" fillId="0" borderId="65" xfId="50" applyFont="1" applyFill="1" applyBorder="1" applyAlignment="1">
      <alignment vertical="top" shrinkToFit="1"/>
    </xf>
    <xf numFmtId="38" fontId="18" fillId="0" borderId="48" xfId="50" applyFont="1" applyFill="1" applyBorder="1" applyAlignment="1">
      <alignment/>
    </xf>
    <xf numFmtId="38" fontId="18" fillId="0" borderId="68" xfId="50" applyFont="1" applyFill="1" applyBorder="1" applyAlignment="1" applyProtection="1">
      <alignment/>
      <protection/>
    </xf>
    <xf numFmtId="38" fontId="14" fillId="0" borderId="49" xfId="50" applyFont="1" applyFill="1" applyBorder="1" applyAlignment="1">
      <alignment horizontal="distributed"/>
    </xf>
    <xf numFmtId="38" fontId="0" fillId="0" borderId="30" xfId="50" applyFont="1" applyFill="1" applyBorder="1" applyAlignment="1">
      <alignment horizontal="centerContinuous"/>
    </xf>
    <xf numFmtId="38" fontId="0" fillId="0" borderId="12" xfId="50" applyFont="1" applyFill="1" applyBorder="1" applyAlignment="1">
      <alignment horizontal="centerContinuous"/>
    </xf>
    <xf numFmtId="38" fontId="0" fillId="0" borderId="65" xfId="50" applyFill="1" applyBorder="1" applyAlignment="1">
      <alignment/>
    </xf>
    <xf numFmtId="38" fontId="18" fillId="0" borderId="50" xfId="50" applyFont="1" applyFill="1" applyBorder="1" applyAlignment="1">
      <alignment horizontal="right"/>
    </xf>
    <xf numFmtId="38" fontId="18" fillId="0" borderId="25" xfId="50" applyFont="1" applyFill="1" applyBorder="1" applyAlignment="1">
      <alignment horizontal="right"/>
    </xf>
    <xf numFmtId="38" fontId="18" fillId="0" borderId="48" xfId="50" applyFont="1" applyFill="1" applyBorder="1" applyAlignment="1">
      <alignment horizontal="right"/>
    </xf>
    <xf numFmtId="38" fontId="30" fillId="0" borderId="25" xfId="50" applyFont="1" applyFill="1" applyBorder="1" applyAlignment="1">
      <alignment horizontal="right"/>
    </xf>
    <xf numFmtId="38" fontId="33" fillId="0" borderId="72" xfId="50" applyFont="1" applyFill="1" applyBorder="1" applyAlignment="1">
      <alignment/>
    </xf>
    <xf numFmtId="38" fontId="29" fillId="0" borderId="61" xfId="50" applyFont="1" applyFill="1" applyBorder="1" applyAlignment="1">
      <alignment vertical="top"/>
    </xf>
    <xf numFmtId="38" fontId="30" fillId="0" borderId="50" xfId="50" applyFont="1" applyFill="1" applyBorder="1" applyAlignment="1">
      <alignment horizontal="right"/>
    </xf>
    <xf numFmtId="38" fontId="33" fillId="0" borderId="64" xfId="50" applyFont="1" applyFill="1" applyBorder="1" applyAlignment="1">
      <alignment/>
    </xf>
    <xf numFmtId="38" fontId="1" fillId="0" borderId="20" xfId="50" applyFont="1" applyFill="1" applyBorder="1" applyAlignment="1">
      <alignment horizontal="centerContinuous" vertical="center"/>
    </xf>
    <xf numFmtId="38" fontId="0" fillId="0" borderId="53" xfId="50" applyFont="1" applyFill="1" applyBorder="1" applyAlignment="1">
      <alignment horizontal="centerContinuous"/>
    </xf>
    <xf numFmtId="38" fontId="5" fillId="0" borderId="20" xfId="50" applyFont="1" applyFill="1" applyBorder="1" applyAlignment="1">
      <alignment horizontal="centerContinuous" vertical="center"/>
    </xf>
    <xf numFmtId="38" fontId="1" fillId="0" borderId="81" xfId="50" applyFont="1" applyFill="1" applyBorder="1" applyAlignment="1">
      <alignment/>
    </xf>
    <xf numFmtId="0" fontId="18" fillId="0" borderId="50" xfId="50" applyNumberFormat="1" applyFont="1" applyFill="1" applyBorder="1" applyAlignment="1" applyProtection="1">
      <alignment/>
      <protection/>
    </xf>
    <xf numFmtId="38" fontId="14" fillId="0" borderId="82" xfId="50" applyFont="1" applyFill="1" applyBorder="1" applyAlignment="1">
      <alignment horizontal="distributed"/>
    </xf>
    <xf numFmtId="38" fontId="14" fillId="0" borderId="13" xfId="50" applyFont="1" applyFill="1" applyBorder="1" applyAlignment="1">
      <alignment/>
    </xf>
    <xf numFmtId="38" fontId="14" fillId="0" borderId="56" xfId="50" applyFont="1" applyFill="1" applyBorder="1" applyAlignment="1">
      <alignment horizontal="center" vertical="center"/>
    </xf>
    <xf numFmtId="38" fontId="14" fillId="0" borderId="13" xfId="50" applyFont="1" applyFill="1" applyBorder="1" applyAlignment="1">
      <alignment horizontal="centerContinuous" shrinkToFit="1"/>
    </xf>
    <xf numFmtId="38" fontId="1" fillId="0" borderId="53" xfId="50" applyFont="1" applyFill="1" applyBorder="1" applyAlignment="1">
      <alignment horizontal="centerContinuous" vertical="center"/>
    </xf>
    <xf numFmtId="38" fontId="1" fillId="0" borderId="83" xfId="50" applyFont="1" applyFill="1" applyBorder="1" applyAlignment="1">
      <alignment horizontal="centerContinuous" vertical="center"/>
    </xf>
    <xf numFmtId="0" fontId="1" fillId="0" borderId="52" xfId="50" applyNumberFormat="1" applyFont="1" applyFill="1" applyBorder="1" applyAlignment="1">
      <alignment horizontal="center" vertical="center"/>
    </xf>
    <xf numFmtId="38" fontId="18" fillId="0" borderId="84" xfId="50" applyFont="1" applyFill="1" applyBorder="1" applyAlignment="1">
      <alignment/>
    </xf>
    <xf numFmtId="38" fontId="19" fillId="0" borderId="53" xfId="50" applyFont="1" applyFill="1" applyBorder="1" applyAlignment="1">
      <alignment horizontal="centerContinuous"/>
    </xf>
    <xf numFmtId="38" fontId="0" fillId="0" borderId="53" xfId="50" applyFont="1" applyFill="1" applyBorder="1" applyAlignment="1">
      <alignment horizontal="centerContinuous"/>
    </xf>
    <xf numFmtId="38" fontId="25" fillId="0" borderId="0" xfId="50" applyFont="1" applyFill="1" applyAlignment="1">
      <alignment horizontal="right" vertical="top"/>
    </xf>
    <xf numFmtId="38" fontId="25" fillId="0" borderId="0" xfId="50" applyFont="1" applyFill="1" applyBorder="1" applyAlignment="1">
      <alignment horizontal="right" vertical="top"/>
    </xf>
    <xf numFmtId="38" fontId="21" fillId="0" borderId="0" xfId="50" applyFont="1" applyFill="1" applyBorder="1" applyAlignment="1">
      <alignment horizontal="right" vertical="top"/>
    </xf>
    <xf numFmtId="38" fontId="21" fillId="0" borderId="0" xfId="50" applyFont="1" applyFill="1" applyAlignment="1">
      <alignment horizontal="right" vertical="top"/>
    </xf>
    <xf numFmtId="38" fontId="36" fillId="0" borderId="85" xfId="50" applyFont="1" applyFill="1" applyBorder="1" applyAlignment="1">
      <alignment/>
    </xf>
    <xf numFmtId="38" fontId="36" fillId="0" borderId="86" xfId="50" applyFont="1" applyFill="1" applyBorder="1" applyAlignment="1">
      <alignment/>
    </xf>
    <xf numFmtId="38" fontId="36" fillId="0" borderId="24" xfId="50" applyFont="1" applyFill="1" applyBorder="1" applyAlignment="1">
      <alignment/>
    </xf>
    <xf numFmtId="38" fontId="36" fillId="0" borderId="62" xfId="50" applyFont="1" applyFill="1" applyBorder="1" applyAlignment="1">
      <alignment/>
    </xf>
    <xf numFmtId="38" fontId="36" fillId="0" borderId="26" xfId="50" applyFont="1" applyFill="1" applyBorder="1" applyAlignment="1">
      <alignment horizontal="center"/>
    </xf>
    <xf numFmtId="38" fontId="14" fillId="0" borderId="13" xfId="50" applyFont="1" applyFill="1" applyBorder="1" applyAlignment="1">
      <alignment shrinkToFit="1"/>
    </xf>
    <xf numFmtId="38" fontId="18" fillId="0" borderId="87" xfId="50" applyFont="1" applyFill="1" applyBorder="1" applyAlignment="1">
      <alignment/>
    </xf>
    <xf numFmtId="38" fontId="14" fillId="0" borderId="82" xfId="50" applyFont="1" applyFill="1" applyBorder="1" applyAlignment="1">
      <alignment shrinkToFit="1"/>
    </xf>
    <xf numFmtId="38" fontId="36" fillId="0" borderId="48" xfId="50" applyFont="1" applyFill="1" applyBorder="1" applyAlignment="1">
      <alignment/>
    </xf>
    <xf numFmtId="38" fontId="14" fillId="0" borderId="65" xfId="50" applyFont="1" applyFill="1" applyBorder="1" applyAlignment="1">
      <alignment horizontal="centerContinuous" shrinkToFit="1"/>
    </xf>
    <xf numFmtId="38" fontId="14" fillId="7" borderId="88" xfId="50" applyFont="1" applyFill="1" applyBorder="1" applyAlignment="1">
      <alignment horizontal="distributed"/>
    </xf>
    <xf numFmtId="38" fontId="37" fillId="0" borderId="44" xfId="50" applyFont="1" applyFill="1" applyBorder="1" applyAlignment="1">
      <alignment horizontal="centerContinuous" vertical="center"/>
    </xf>
    <xf numFmtId="38" fontId="36" fillId="0" borderId="30" xfId="50" applyFont="1" applyFill="1" applyBorder="1" applyAlignment="1">
      <alignment horizontal="centerContinuous" vertical="center"/>
    </xf>
    <xf numFmtId="38" fontId="36" fillId="0" borderId="12" xfId="50" applyFont="1" applyFill="1" applyBorder="1" applyAlignment="1">
      <alignment horizontal="centerContinuous" vertical="center"/>
    </xf>
    <xf numFmtId="38" fontId="37" fillId="0" borderId="30" xfId="50" applyFont="1" applyFill="1" applyBorder="1" applyAlignment="1">
      <alignment horizontal="centerContinuous" vertical="center"/>
    </xf>
    <xf numFmtId="38" fontId="36" fillId="0" borderId="30" xfId="50" applyFont="1" applyFill="1" applyBorder="1" applyAlignment="1">
      <alignment horizontal="centerContinuous"/>
    </xf>
    <xf numFmtId="38" fontId="36" fillId="0" borderId="12" xfId="50" applyFont="1" applyFill="1" applyBorder="1" applyAlignment="1">
      <alignment horizontal="centerContinuous"/>
    </xf>
    <xf numFmtId="38" fontId="34" fillId="0" borderId="56" xfId="50" applyFont="1" applyFill="1" applyBorder="1" applyAlignment="1">
      <alignment horizontal="center" vertical="center"/>
    </xf>
    <xf numFmtId="38" fontId="34" fillId="0" borderId="57" xfId="50" applyFont="1" applyFill="1" applyBorder="1" applyAlignment="1">
      <alignment horizontal="center" vertical="center"/>
    </xf>
    <xf numFmtId="38" fontId="34" fillId="0" borderId="58" xfId="50" applyFont="1" applyFill="1" applyBorder="1" applyAlignment="1">
      <alignment horizontal="center" vertical="center"/>
    </xf>
    <xf numFmtId="38" fontId="34" fillId="0" borderId="23" xfId="50" applyFont="1" applyFill="1" applyBorder="1" applyAlignment="1">
      <alignment horizontal="center" vertical="center"/>
    </xf>
    <xf numFmtId="38" fontId="34" fillId="0" borderId="19" xfId="50" applyFont="1" applyFill="1" applyBorder="1" applyAlignment="1">
      <alignment horizontal="center" vertical="center"/>
    </xf>
    <xf numFmtId="38" fontId="34" fillId="0" borderId="59" xfId="5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/>
    </xf>
    <xf numFmtId="38" fontId="34" fillId="0" borderId="69" xfId="50" applyFont="1" applyFill="1" applyBorder="1" applyAlignment="1">
      <alignment horizontal="center" vertical="center"/>
    </xf>
    <xf numFmtId="38" fontId="37" fillId="0" borderId="60" xfId="50" applyFont="1" applyFill="1" applyBorder="1" applyAlignment="1">
      <alignment horizontal="center" vertical="center"/>
    </xf>
    <xf numFmtId="0" fontId="37" fillId="0" borderId="89" xfId="0" applyFont="1" applyFill="1" applyBorder="1" applyAlignment="1">
      <alignment/>
    </xf>
    <xf numFmtId="38" fontId="37" fillId="0" borderId="90" xfId="50" applyFont="1" applyFill="1" applyBorder="1" applyAlignment="1">
      <alignment horizontal="center" vertical="center"/>
    </xf>
    <xf numFmtId="38" fontId="34" fillId="0" borderId="88" xfId="50" applyFont="1" applyFill="1" applyBorder="1" applyAlignment="1">
      <alignment horizontal="center" vertical="center"/>
    </xf>
    <xf numFmtId="38" fontId="34" fillId="0" borderId="70" xfId="50" applyFont="1" applyFill="1" applyBorder="1" applyAlignment="1">
      <alignment horizontal="center" vertical="center"/>
    </xf>
    <xf numFmtId="38" fontId="26" fillId="0" borderId="14" xfId="50" applyFont="1" applyFill="1" applyBorder="1" applyAlignment="1">
      <alignment horizontal="distributed"/>
    </xf>
    <xf numFmtId="38" fontId="37" fillId="0" borderId="38" xfId="50" applyFont="1" applyFill="1" applyBorder="1" applyAlignment="1">
      <alignment/>
    </xf>
    <xf numFmtId="38" fontId="26" fillId="0" borderId="14" xfId="50" applyFont="1" applyFill="1" applyBorder="1" applyAlignment="1">
      <alignment shrinkToFit="1"/>
    </xf>
    <xf numFmtId="38" fontId="37" fillId="0" borderId="37" xfId="50" applyFont="1" applyFill="1" applyBorder="1" applyAlignment="1">
      <alignment/>
    </xf>
    <xf numFmtId="38" fontId="38" fillId="0" borderId="14" xfId="50" applyFont="1" applyFill="1" applyBorder="1" applyAlignment="1">
      <alignment shrinkToFit="1"/>
    </xf>
    <xf numFmtId="38" fontId="38" fillId="0" borderId="14" xfId="50" applyFont="1" applyFill="1" applyBorder="1" applyAlignment="1">
      <alignment horizontal="distributed"/>
    </xf>
    <xf numFmtId="38" fontId="36" fillId="0" borderId="13" xfId="50" applyFont="1" applyFill="1" applyBorder="1" applyAlignment="1">
      <alignment/>
    </xf>
    <xf numFmtId="38" fontId="37" fillId="0" borderId="85" xfId="50" applyFont="1" applyFill="1" applyBorder="1" applyAlignment="1">
      <alignment/>
    </xf>
    <xf numFmtId="38" fontId="26" fillId="0" borderId="1" xfId="50" applyFont="1" applyFill="1" applyBorder="1" applyAlignment="1">
      <alignment horizontal="distributed"/>
    </xf>
    <xf numFmtId="38" fontId="26" fillId="0" borderId="13" xfId="50" applyFont="1" applyFill="1" applyBorder="1" applyAlignment="1">
      <alignment horizontal="distributed"/>
    </xf>
    <xf numFmtId="38" fontId="26" fillId="0" borderId="46" xfId="50" applyFont="1" applyFill="1" applyBorder="1" applyAlignment="1">
      <alignment horizontal="distributed"/>
    </xf>
    <xf numFmtId="38" fontId="26" fillId="0" borderId="14" xfId="50" applyFont="1" applyFill="1" applyBorder="1" applyAlignment="1">
      <alignment horizontal="centerContinuous" shrinkToFit="1"/>
    </xf>
    <xf numFmtId="38" fontId="26" fillId="0" borderId="1" xfId="50" applyFont="1" applyFill="1" applyBorder="1" applyAlignment="1">
      <alignment shrinkToFit="1"/>
    </xf>
    <xf numFmtId="38" fontId="38" fillId="0" borderId="46" xfId="50" applyFont="1" applyFill="1" applyBorder="1" applyAlignment="1">
      <alignment shrinkToFit="1"/>
    </xf>
    <xf numFmtId="38" fontId="37" fillId="0" borderId="81" xfId="50" applyFont="1" applyFill="1" applyBorder="1" applyAlignment="1">
      <alignment/>
    </xf>
    <xf numFmtId="38" fontId="36" fillId="0" borderId="47" xfId="50" applyFont="1" applyFill="1" applyBorder="1" applyAlignment="1">
      <alignment/>
    </xf>
    <xf numFmtId="38" fontId="36" fillId="0" borderId="0" xfId="50" applyFont="1" applyFill="1" applyAlignment="1">
      <alignment/>
    </xf>
    <xf numFmtId="38" fontId="26" fillId="0" borderId="91" xfId="50" applyFont="1" applyFill="1" applyBorder="1" applyAlignment="1">
      <alignment horizontal="distributed"/>
    </xf>
    <xf numFmtId="38" fontId="26" fillId="0" borderId="14" xfId="50" applyFont="1" applyFill="1" applyBorder="1" applyAlignment="1">
      <alignment/>
    </xf>
    <xf numFmtId="38" fontId="38" fillId="0" borderId="14" xfId="50" applyFont="1" applyFill="1" applyBorder="1" applyAlignment="1">
      <alignment/>
    </xf>
    <xf numFmtId="38" fontId="38" fillId="0" borderId="24" xfId="50" applyFont="1" applyFill="1" applyBorder="1" applyAlignment="1">
      <alignment/>
    </xf>
    <xf numFmtId="38" fontId="39" fillId="0" borderId="81" xfId="50" applyFont="1" applyFill="1" applyBorder="1" applyAlignment="1">
      <alignment/>
    </xf>
    <xf numFmtId="38" fontId="38" fillId="0" borderId="46" xfId="50" applyFont="1" applyFill="1" applyBorder="1" applyAlignment="1">
      <alignment/>
    </xf>
    <xf numFmtId="38" fontId="38" fillId="0" borderId="47" xfId="50" applyFont="1" applyFill="1" applyBorder="1" applyAlignment="1">
      <alignment/>
    </xf>
    <xf numFmtId="38" fontId="26" fillId="0" borderId="91" xfId="50" applyFont="1" applyFill="1" applyBorder="1" applyAlignment="1">
      <alignment horizontal="centerContinuous" shrinkToFit="1"/>
    </xf>
    <xf numFmtId="38" fontId="38" fillId="0" borderId="46" xfId="50" applyFont="1" applyFill="1" applyBorder="1" applyAlignment="1">
      <alignment horizontal="left"/>
    </xf>
    <xf numFmtId="38" fontId="38" fillId="0" borderId="24" xfId="50" applyFont="1" applyFill="1" applyBorder="1" applyAlignment="1">
      <alignment horizontal="left"/>
    </xf>
    <xf numFmtId="38" fontId="39" fillId="0" borderId="81" xfId="50" applyFont="1" applyFill="1" applyBorder="1" applyAlignment="1">
      <alignment horizontal="left"/>
    </xf>
    <xf numFmtId="38" fontId="38" fillId="0" borderId="14" xfId="50" applyFont="1" applyFill="1" applyBorder="1" applyAlignment="1">
      <alignment vertical="center"/>
    </xf>
    <xf numFmtId="38" fontId="38" fillId="0" borderId="46" xfId="50" applyFont="1" applyFill="1" applyBorder="1" applyAlignment="1">
      <alignment vertical="center"/>
    </xf>
    <xf numFmtId="38" fontId="26" fillId="0" borderId="61" xfId="50" applyFont="1" applyFill="1" applyBorder="1" applyAlignment="1">
      <alignment horizontal="distributed"/>
    </xf>
    <xf numFmtId="38" fontId="36" fillId="0" borderId="50" xfId="50" applyFont="1" applyFill="1" applyBorder="1" applyAlignment="1" applyProtection="1">
      <alignment/>
      <protection/>
    </xf>
    <xf numFmtId="38" fontId="37" fillId="0" borderId="64" xfId="50" applyFont="1" applyFill="1" applyBorder="1" applyAlignment="1">
      <alignment/>
    </xf>
    <xf numFmtId="38" fontId="38" fillId="0" borderId="51" xfId="50" applyFont="1" applyFill="1" applyBorder="1" applyAlignment="1">
      <alignment horizontal="distributed"/>
    </xf>
    <xf numFmtId="38" fontId="38" fillId="0" borderId="50" xfId="50" applyFont="1" applyFill="1" applyBorder="1" applyAlignment="1">
      <alignment/>
    </xf>
    <xf numFmtId="38" fontId="39" fillId="0" borderId="64" xfId="50" applyFont="1" applyFill="1" applyBorder="1" applyAlignment="1">
      <alignment/>
    </xf>
    <xf numFmtId="38" fontId="38" fillId="0" borderId="46" xfId="50" applyFont="1" applyFill="1" applyBorder="1" applyAlignment="1">
      <alignment horizontal="distributed"/>
    </xf>
    <xf numFmtId="38" fontId="34" fillId="0" borderId="40" xfId="50" applyFont="1" applyFill="1" applyBorder="1" applyAlignment="1">
      <alignment horizontal="center" vertical="center"/>
    </xf>
    <xf numFmtId="38" fontId="36" fillId="0" borderId="41" xfId="50" applyFont="1" applyFill="1" applyBorder="1" applyAlignment="1">
      <alignment/>
    </xf>
    <xf numFmtId="38" fontId="37" fillId="0" borderId="33" xfId="50" applyFont="1" applyFill="1" applyBorder="1" applyAlignment="1">
      <alignment/>
    </xf>
    <xf numFmtId="38" fontId="37" fillId="0" borderId="71" xfId="50" applyFont="1" applyFill="1" applyBorder="1" applyAlignment="1">
      <alignment horizontal="centerContinuous" vertical="center"/>
    </xf>
    <xf numFmtId="38" fontId="37" fillId="0" borderId="92" xfId="50" applyFont="1" applyFill="1" applyBorder="1" applyAlignment="1">
      <alignment horizontal="centerContinuous" vertical="center"/>
    </xf>
    <xf numFmtId="38" fontId="37" fillId="0" borderId="58" xfId="50" applyFont="1" applyFill="1" applyBorder="1" applyAlignment="1">
      <alignment horizontal="centerContinuous" vertical="center"/>
    </xf>
    <xf numFmtId="38" fontId="36" fillId="0" borderId="51" xfId="50" applyFont="1" applyFill="1" applyBorder="1" applyAlignment="1">
      <alignment/>
    </xf>
    <xf numFmtId="38" fontId="34" fillId="0" borderId="50" xfId="50" applyFont="1" applyFill="1" applyBorder="1" applyAlignment="1">
      <alignment/>
    </xf>
    <xf numFmtId="38" fontId="26" fillId="0" borderId="51" xfId="50" applyFont="1" applyFill="1" applyBorder="1" applyAlignment="1">
      <alignment horizontal="distributed"/>
    </xf>
    <xf numFmtId="38" fontId="36" fillId="0" borderId="50" xfId="50" applyFont="1" applyFill="1" applyBorder="1" applyAlignment="1">
      <alignment/>
    </xf>
    <xf numFmtId="38" fontId="34" fillId="0" borderId="92" xfId="50" applyFont="1" applyFill="1" applyBorder="1" applyAlignment="1">
      <alignment horizontal="center" vertical="center"/>
    </xf>
    <xf numFmtId="38" fontId="34" fillId="0" borderId="93" xfId="50" applyFont="1" applyFill="1" applyBorder="1" applyAlignment="1">
      <alignment horizontal="center" vertical="center"/>
    </xf>
    <xf numFmtId="38" fontId="34" fillId="0" borderId="52" xfId="5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/>
    </xf>
    <xf numFmtId="38" fontId="37" fillId="0" borderId="90" xfId="50" applyFont="1" applyFill="1" applyBorder="1" applyAlignment="1">
      <alignment/>
    </xf>
    <xf numFmtId="38" fontId="26" fillId="0" borderId="45" xfId="50" applyFont="1" applyFill="1" applyBorder="1" applyAlignment="1">
      <alignment horizontal="distributed"/>
    </xf>
    <xf numFmtId="0" fontId="37" fillId="0" borderId="45" xfId="0" applyFont="1" applyFill="1" applyBorder="1" applyAlignment="1">
      <alignment/>
    </xf>
    <xf numFmtId="38" fontId="37" fillId="0" borderId="25" xfId="50" applyFont="1" applyFill="1" applyBorder="1" applyAlignment="1">
      <alignment/>
    </xf>
    <xf numFmtId="38" fontId="37" fillId="0" borderId="72" xfId="50" applyFont="1" applyFill="1" applyBorder="1" applyAlignment="1">
      <alignment/>
    </xf>
    <xf numFmtId="38" fontId="26" fillId="0" borderId="14" xfId="50" applyFont="1" applyFill="1" applyBorder="1" applyAlignment="1">
      <alignment horizontal="distributed" shrinkToFit="1"/>
    </xf>
    <xf numFmtId="38" fontId="26" fillId="0" borderId="45" xfId="50" applyFont="1" applyFill="1" applyBorder="1" applyAlignment="1">
      <alignment shrinkToFit="1"/>
    </xf>
    <xf numFmtId="38" fontId="26" fillId="0" borderId="94" xfId="50" applyFont="1" applyFill="1" applyBorder="1" applyAlignment="1">
      <alignment horizontal="distributed"/>
    </xf>
    <xf numFmtId="38" fontId="36" fillId="0" borderId="26" xfId="50" applyFont="1" applyFill="1" applyBorder="1" applyAlignment="1">
      <alignment/>
    </xf>
    <xf numFmtId="38" fontId="26" fillId="0" borderId="95" xfId="50" applyFont="1" applyFill="1" applyBorder="1" applyAlignment="1">
      <alignment horizontal="distributed"/>
    </xf>
    <xf numFmtId="38" fontId="36" fillId="0" borderId="96" xfId="50" applyFont="1" applyFill="1" applyBorder="1" applyAlignment="1">
      <alignment/>
    </xf>
    <xf numFmtId="38" fontId="26" fillId="0" borderId="1" xfId="50" applyFont="1" applyFill="1" applyBorder="1" applyAlignment="1">
      <alignment horizontal="centerContinuous" shrinkToFit="1"/>
    </xf>
    <xf numFmtId="38" fontId="26" fillId="0" borderId="46" xfId="50" applyFont="1" applyFill="1" applyBorder="1" applyAlignment="1">
      <alignment horizontal="centerContinuous" shrinkToFit="1"/>
    </xf>
    <xf numFmtId="38" fontId="26" fillId="0" borderId="67" xfId="50" applyFont="1" applyFill="1" applyBorder="1" applyAlignment="1">
      <alignment horizontal="distributed"/>
    </xf>
    <xf numFmtId="38" fontId="36" fillId="0" borderId="66" xfId="50" applyFont="1" applyFill="1" applyBorder="1" applyAlignment="1">
      <alignment/>
    </xf>
    <xf numFmtId="38" fontId="37" fillId="0" borderId="73" xfId="50" applyFont="1" applyFill="1" applyBorder="1" applyAlignment="1">
      <alignment/>
    </xf>
    <xf numFmtId="38" fontId="34" fillId="0" borderId="97" xfId="50" applyFont="1" applyFill="1" applyBorder="1" applyAlignment="1">
      <alignment horizontal="center"/>
    </xf>
    <xf numFmtId="38" fontId="36" fillId="0" borderId="68" xfId="50" applyFont="1" applyFill="1" applyBorder="1" applyAlignment="1">
      <alignment/>
    </xf>
    <xf numFmtId="38" fontId="40" fillId="0" borderId="14" xfId="50" applyFont="1" applyFill="1" applyBorder="1" applyAlignment="1">
      <alignment horizontal="distributed"/>
    </xf>
    <xf numFmtId="38" fontId="26" fillId="0" borderId="1" xfId="50" applyFont="1" applyFill="1" applyBorder="1" applyAlignment="1">
      <alignment horizontal="distributed" shrinkToFit="1"/>
    </xf>
    <xf numFmtId="0" fontId="37" fillId="0" borderId="85" xfId="0" applyFont="1" applyFill="1" applyBorder="1" applyAlignment="1">
      <alignment/>
    </xf>
    <xf numFmtId="38" fontId="37" fillId="0" borderId="24" xfId="50" applyFont="1" applyFill="1" applyBorder="1" applyAlignment="1">
      <alignment/>
    </xf>
    <xf numFmtId="38" fontId="41" fillId="0" borderId="14" xfId="50" applyFont="1" applyFill="1" applyBorder="1" applyAlignment="1">
      <alignment horizontal="distributed"/>
    </xf>
    <xf numFmtId="38" fontId="26" fillId="0" borderId="45" xfId="50" applyFont="1" applyFill="1" applyBorder="1" applyAlignment="1">
      <alignment horizontal="distributed" shrinkToFit="1"/>
    </xf>
    <xf numFmtId="38" fontId="36" fillId="0" borderId="25" xfId="50" applyFont="1" applyFill="1" applyBorder="1" applyAlignment="1">
      <alignment/>
    </xf>
    <xf numFmtId="38" fontId="26" fillId="0" borderId="91" xfId="50" applyFont="1" applyFill="1" applyBorder="1" applyAlignment="1">
      <alignment horizontal="distributed" shrinkToFit="1"/>
    </xf>
    <xf numFmtId="38" fontId="26" fillId="0" borderId="91" xfId="50" applyFont="1" applyFill="1" applyBorder="1" applyAlignment="1">
      <alignment/>
    </xf>
    <xf numFmtId="38" fontId="34" fillId="0" borderId="98" xfId="50" applyFont="1" applyFill="1" applyBorder="1" applyAlignment="1">
      <alignment horizontal="center"/>
    </xf>
    <xf numFmtId="38" fontId="36" fillId="0" borderId="99" xfId="50" applyFont="1" applyFill="1" applyBorder="1" applyAlignment="1">
      <alignment/>
    </xf>
    <xf numFmtId="38" fontId="37" fillId="0" borderId="100" xfId="50" applyFont="1" applyFill="1" applyBorder="1" applyAlignment="1">
      <alignment/>
    </xf>
    <xf numFmtId="38" fontId="26" fillId="0" borderId="15" xfId="50" applyFont="1" applyFill="1" applyBorder="1" applyAlignment="1">
      <alignment horizontal="centerContinuous" shrinkToFit="1"/>
    </xf>
    <xf numFmtId="38" fontId="37" fillId="0" borderId="101" xfId="50" applyFont="1" applyFill="1" applyBorder="1" applyAlignment="1">
      <alignment/>
    </xf>
    <xf numFmtId="38" fontId="36" fillId="0" borderId="40" xfId="50" applyFont="1" applyFill="1" applyBorder="1" applyAlignment="1">
      <alignment/>
    </xf>
    <xf numFmtId="38" fontId="34" fillId="0" borderId="102" xfId="50" applyFont="1" applyFill="1" applyBorder="1" applyAlignment="1">
      <alignment horizontal="center" vertical="center"/>
    </xf>
    <xf numFmtId="38" fontId="36" fillId="0" borderId="33" xfId="50" applyFont="1" applyFill="1" applyBorder="1" applyAlignment="1">
      <alignment/>
    </xf>
    <xf numFmtId="38" fontId="34" fillId="0" borderId="41" xfId="50" applyFont="1" applyFill="1" applyBorder="1" applyAlignment="1">
      <alignment/>
    </xf>
    <xf numFmtId="38" fontId="26" fillId="0" borderId="31" xfId="50" applyFont="1" applyFill="1" applyBorder="1" applyAlignment="1">
      <alignment horizontal="distributed"/>
    </xf>
    <xf numFmtId="38" fontId="36" fillId="0" borderId="40" xfId="50" applyFont="1" applyFill="1" applyBorder="1" applyAlignment="1">
      <alignment horizontal="right" vertical="center"/>
    </xf>
    <xf numFmtId="38" fontId="36" fillId="0" borderId="41" xfId="50" applyFont="1" applyFill="1" applyBorder="1" applyAlignment="1">
      <alignment horizontal="right" vertical="center"/>
    </xf>
    <xf numFmtId="38" fontId="36" fillId="0" borderId="63" xfId="50" applyFont="1" applyFill="1" applyBorder="1" applyAlignment="1">
      <alignment horizontal="right" vertical="center"/>
    </xf>
    <xf numFmtId="38" fontId="34" fillId="0" borderId="0" xfId="50" applyFont="1" applyFill="1" applyBorder="1" applyAlignment="1" quotePrefix="1">
      <alignment horizontal="left" vertical="center"/>
    </xf>
    <xf numFmtId="49" fontId="37" fillId="0" borderId="0" xfId="0" applyNumberFormat="1" applyFont="1" applyFill="1" applyAlignment="1" quotePrefix="1">
      <alignment horizontal="left"/>
    </xf>
    <xf numFmtId="38" fontId="36" fillId="0" borderId="0" xfId="50" applyFont="1" applyFill="1" applyAlignment="1" quotePrefix="1">
      <alignment horizontal="center" vertical="center"/>
    </xf>
    <xf numFmtId="49" fontId="37" fillId="0" borderId="52" xfId="50" applyNumberFormat="1" applyFont="1" applyFill="1" applyBorder="1" applyAlignment="1">
      <alignment horizontal="center" vertical="center"/>
    </xf>
    <xf numFmtId="38" fontId="37" fillId="0" borderId="83" xfId="50" applyFont="1" applyFill="1" applyBorder="1" applyAlignment="1">
      <alignment horizontal="centerContinuous" vertical="center"/>
    </xf>
    <xf numFmtId="38" fontId="37" fillId="0" borderId="53" xfId="50" applyFont="1" applyFill="1" applyBorder="1" applyAlignment="1">
      <alignment horizontal="centerContinuous" vertical="center"/>
    </xf>
    <xf numFmtId="38" fontId="26" fillId="0" borderId="20" xfId="50" applyFont="1" applyFill="1" applyBorder="1" applyAlignment="1">
      <alignment horizontal="center" vertical="center"/>
    </xf>
    <xf numFmtId="38" fontId="37" fillId="0" borderId="53" xfId="50" applyFont="1" applyFill="1" applyBorder="1" applyAlignment="1">
      <alignment horizontal="center" vertical="center"/>
    </xf>
    <xf numFmtId="38" fontId="32" fillId="0" borderId="54" xfId="50" applyFont="1" applyFill="1" applyBorder="1" applyAlignment="1">
      <alignment horizontal="center" vertical="center"/>
    </xf>
    <xf numFmtId="38" fontId="37" fillId="0" borderId="55" xfId="50" applyFont="1" applyFill="1" applyBorder="1" applyAlignment="1">
      <alignment vertical="center"/>
    </xf>
    <xf numFmtId="0" fontId="36" fillId="0" borderId="0" xfId="0" applyFont="1" applyFill="1" applyAlignment="1">
      <alignment/>
    </xf>
    <xf numFmtId="38" fontId="34" fillId="0" borderId="0" xfId="50" applyFont="1" applyFill="1" applyAlignment="1" quotePrefix="1">
      <alignment horizontal="left" vertical="top"/>
    </xf>
    <xf numFmtId="38" fontId="34" fillId="0" borderId="103" xfId="50" applyFont="1" applyFill="1" applyBorder="1" applyAlignment="1" applyProtection="1">
      <alignment horizontal="centerContinuous" vertical="center"/>
      <protection/>
    </xf>
    <xf numFmtId="38" fontId="37" fillId="0" borderId="12" xfId="50" applyFont="1" applyFill="1" applyBorder="1" applyAlignment="1">
      <alignment horizontal="centerContinuous" vertical="center"/>
    </xf>
    <xf numFmtId="38" fontId="36" fillId="0" borderId="24" xfId="50" applyFont="1" applyFill="1" applyBorder="1" applyAlignment="1" applyProtection="1">
      <alignment/>
      <protection/>
    </xf>
    <xf numFmtId="38" fontId="36" fillId="0" borderId="41" xfId="50" applyFont="1" applyFill="1" applyBorder="1" applyAlignment="1" applyProtection="1">
      <alignment horizontal="right" vertical="center"/>
      <protection/>
    </xf>
    <xf numFmtId="49" fontId="37" fillId="0" borderId="52" xfId="50" applyNumberFormat="1" applyFont="1" applyFill="1" applyBorder="1" applyAlignment="1">
      <alignment vertical="center"/>
    </xf>
    <xf numFmtId="38" fontId="37" fillId="0" borderId="20" xfId="50" applyFont="1" applyFill="1" applyBorder="1" applyAlignment="1">
      <alignment horizontal="centerContinuous" vertical="center"/>
    </xf>
    <xf numFmtId="38" fontId="36" fillId="0" borderId="53" xfId="50" applyFont="1" applyFill="1" applyBorder="1" applyAlignment="1">
      <alignment horizontal="centerContinuous"/>
    </xf>
    <xf numFmtId="0" fontId="37" fillId="0" borderId="0" xfId="0" applyFont="1" applyFill="1" applyAlignment="1">
      <alignment/>
    </xf>
    <xf numFmtId="38" fontId="26" fillId="0" borderId="0" xfId="50" applyFont="1" applyFill="1" applyBorder="1" applyAlignment="1">
      <alignment horizontal="distributed"/>
    </xf>
    <xf numFmtId="38" fontId="37" fillId="0" borderId="55" xfId="50" applyFont="1" applyFill="1" applyBorder="1" applyAlignment="1" quotePrefix="1">
      <alignment vertical="center"/>
    </xf>
    <xf numFmtId="38" fontId="42" fillId="0" borderId="0" xfId="50" applyFont="1" applyFill="1" applyAlignment="1">
      <alignment vertical="top"/>
    </xf>
    <xf numFmtId="38" fontId="36" fillId="33" borderId="0" xfId="50" applyFont="1" applyFill="1" applyAlignment="1">
      <alignment/>
    </xf>
    <xf numFmtId="38" fontId="43" fillId="0" borderId="0" xfId="50" applyFont="1" applyFill="1" applyAlignment="1">
      <alignment horizontal="left" vertical="top"/>
    </xf>
    <xf numFmtId="38" fontId="42" fillId="0" borderId="0" xfId="50" applyFont="1" applyFill="1" applyAlignment="1">
      <alignment horizontal="right" vertical="top"/>
    </xf>
    <xf numFmtId="0" fontId="37" fillId="0" borderId="104" xfId="0" applyFont="1" applyFill="1" applyBorder="1" applyAlignment="1">
      <alignment/>
    </xf>
    <xf numFmtId="38" fontId="26" fillId="0" borderId="14" xfId="50" applyFont="1" applyFill="1" applyBorder="1" applyAlignment="1">
      <alignment horizontal="center"/>
    </xf>
    <xf numFmtId="38" fontId="26" fillId="0" borderId="61" xfId="50" applyFont="1" applyFill="1" applyBorder="1" applyAlignment="1">
      <alignment/>
    </xf>
    <xf numFmtId="38" fontId="34" fillId="0" borderId="67" xfId="50" applyFont="1" applyFill="1" applyBorder="1" applyAlignment="1">
      <alignment horizontal="center"/>
    </xf>
    <xf numFmtId="38" fontId="36" fillId="0" borderId="66" xfId="50" applyFont="1" applyFill="1" applyBorder="1" applyAlignment="1" applyProtection="1">
      <alignment/>
      <protection/>
    </xf>
    <xf numFmtId="38" fontId="36" fillId="0" borderId="15" xfId="50" applyFont="1" applyFill="1" applyBorder="1" applyAlignment="1">
      <alignment horizontal="center"/>
    </xf>
    <xf numFmtId="38" fontId="26" fillId="0" borderId="15" xfId="50" applyFont="1" applyFill="1" applyBorder="1" applyAlignment="1">
      <alignment horizontal="distributed"/>
    </xf>
    <xf numFmtId="38" fontId="36" fillId="0" borderId="66" xfId="50" applyFont="1" applyFill="1" applyBorder="1" applyAlignment="1">
      <alignment/>
    </xf>
    <xf numFmtId="38" fontId="37" fillId="0" borderId="14" xfId="50" applyFont="1" applyFill="1" applyBorder="1" applyAlignment="1">
      <alignment horizontal="centerContinuous"/>
    </xf>
    <xf numFmtId="38" fontId="36" fillId="0" borderId="24" xfId="50" applyFont="1" applyFill="1" applyBorder="1" applyAlignment="1">
      <alignment horizontal="centerContinuous"/>
    </xf>
    <xf numFmtId="38" fontId="36" fillId="0" borderId="14" xfId="50" applyFont="1" applyFill="1" applyBorder="1" applyAlignment="1">
      <alignment horizontal="center"/>
    </xf>
    <xf numFmtId="38" fontId="36" fillId="0" borderId="24" xfId="50" applyFont="1" applyFill="1" applyBorder="1" applyAlignment="1">
      <alignment horizontal="center"/>
    </xf>
    <xf numFmtId="38" fontId="37" fillId="0" borderId="14" xfId="50" applyFont="1" applyFill="1" applyBorder="1" applyAlignment="1">
      <alignment/>
    </xf>
    <xf numFmtId="38" fontId="36" fillId="0" borderId="24" xfId="50" applyFont="1" applyFill="1" applyBorder="1" applyAlignment="1">
      <alignment/>
    </xf>
    <xf numFmtId="38" fontId="36" fillId="0" borderId="25" xfId="50" applyFont="1" applyFill="1" applyBorder="1" applyAlignment="1" applyProtection="1">
      <alignment/>
      <protection/>
    </xf>
    <xf numFmtId="38" fontId="36" fillId="0" borderId="26" xfId="50" applyFont="1" applyFill="1" applyBorder="1" applyAlignment="1" applyProtection="1">
      <alignment/>
      <protection/>
    </xf>
    <xf numFmtId="38" fontId="26" fillId="0" borderId="95" xfId="50" applyFont="1" applyFill="1" applyBorder="1" applyAlignment="1">
      <alignment horizontal="center" shrinkToFit="1"/>
    </xf>
    <xf numFmtId="38" fontId="26" fillId="0" borderId="15" xfId="50" applyFont="1" applyFill="1" applyBorder="1" applyAlignment="1">
      <alignment horizontal="center" shrinkToFit="1"/>
    </xf>
    <xf numFmtId="38" fontId="34" fillId="0" borderId="15" xfId="50" applyFont="1" applyFill="1" applyBorder="1" applyAlignment="1">
      <alignment horizontal="center"/>
    </xf>
    <xf numFmtId="38" fontId="37" fillId="0" borderId="0" xfId="50" applyFont="1" applyFill="1" applyAlignment="1">
      <alignment vertical="top"/>
    </xf>
    <xf numFmtId="38" fontId="26" fillId="0" borderId="104" xfId="50" applyFont="1" applyFill="1" applyBorder="1" applyAlignment="1">
      <alignment horizontal="distributed"/>
    </xf>
    <xf numFmtId="38" fontId="26" fillId="0" borderId="105" xfId="50" applyFont="1" applyFill="1" applyBorder="1" applyAlignment="1">
      <alignment horizontal="distributed"/>
    </xf>
    <xf numFmtId="38" fontId="36" fillId="0" borderId="106" xfId="50" applyFont="1" applyFill="1" applyBorder="1" applyAlignment="1">
      <alignment/>
    </xf>
    <xf numFmtId="38" fontId="36" fillId="0" borderId="0" xfId="50" applyFont="1" applyFill="1" applyBorder="1" applyAlignment="1">
      <alignment/>
    </xf>
    <xf numFmtId="38" fontId="36" fillId="0" borderId="69" xfId="50" applyFont="1" applyFill="1" applyBorder="1" applyAlignment="1">
      <alignment horizontal="center" vertical="center"/>
    </xf>
    <xf numFmtId="38" fontId="36" fillId="0" borderId="70" xfId="50" applyFont="1" applyFill="1" applyBorder="1" applyAlignment="1">
      <alignment horizontal="center" vertical="center"/>
    </xf>
    <xf numFmtId="38" fontId="34" fillId="0" borderId="14" xfId="50" applyFont="1" applyFill="1" applyBorder="1" applyAlignment="1">
      <alignment horizontal="distributed"/>
    </xf>
    <xf numFmtId="38" fontId="26" fillId="0" borderId="65" xfId="50" applyFont="1" applyFill="1" applyBorder="1" applyAlignment="1">
      <alignment horizontal="distributed"/>
    </xf>
    <xf numFmtId="38" fontId="26" fillId="0" borderId="107" xfId="50" applyFont="1" applyFill="1" applyBorder="1" applyAlignment="1">
      <alignment horizontal="distributed"/>
    </xf>
    <xf numFmtId="38" fontId="26" fillId="0" borderId="88" xfId="50" applyFont="1" applyFill="1" applyBorder="1" applyAlignment="1">
      <alignment horizontal="distributed"/>
    </xf>
    <xf numFmtId="38" fontId="36" fillId="0" borderId="69" xfId="50" applyFont="1" applyFill="1" applyBorder="1" applyAlignment="1" applyProtection="1">
      <alignment/>
      <protection/>
    </xf>
    <xf numFmtId="38" fontId="36" fillId="0" borderId="69" xfId="50" applyFont="1" applyFill="1" applyBorder="1" applyAlignment="1">
      <alignment/>
    </xf>
    <xf numFmtId="38" fontId="38" fillId="0" borderId="88" xfId="50" applyFont="1" applyFill="1" applyBorder="1" applyAlignment="1">
      <alignment horizontal="center" vertical="center"/>
    </xf>
    <xf numFmtId="38" fontId="34" fillId="0" borderId="13" xfId="50" applyFont="1" applyFill="1" applyBorder="1" applyAlignment="1">
      <alignment horizontal="center" vertical="center"/>
    </xf>
    <xf numFmtId="38" fontId="36" fillId="0" borderId="25" xfId="50" applyFont="1" applyFill="1" applyBorder="1" applyAlignment="1">
      <alignment horizontal="center" vertical="center"/>
    </xf>
    <xf numFmtId="38" fontId="34" fillId="0" borderId="15" xfId="50" applyFont="1" applyFill="1" applyBorder="1" applyAlignment="1">
      <alignment horizontal="center" vertical="center"/>
    </xf>
    <xf numFmtId="38" fontId="36" fillId="0" borderId="48" xfId="50" applyFont="1" applyFill="1" applyBorder="1" applyAlignment="1">
      <alignment horizontal="center" vertical="center"/>
    </xf>
    <xf numFmtId="38" fontId="36" fillId="0" borderId="108" xfId="50" applyFont="1" applyFill="1" applyBorder="1" applyAlignment="1" applyProtection="1">
      <alignment/>
      <protection/>
    </xf>
    <xf numFmtId="38" fontId="37" fillId="0" borderId="109" xfId="50" applyFont="1" applyFill="1" applyBorder="1" applyAlignment="1">
      <alignment/>
    </xf>
    <xf numFmtId="38" fontId="36" fillId="0" borderId="108" xfId="50" applyFont="1" applyFill="1" applyBorder="1" applyAlignment="1">
      <alignment/>
    </xf>
    <xf numFmtId="38" fontId="26" fillId="0" borderId="110" xfId="50" applyFont="1" applyFill="1" applyBorder="1" applyAlignment="1">
      <alignment horizontal="distributed"/>
    </xf>
    <xf numFmtId="38" fontId="37" fillId="0" borderId="111" xfId="50" applyFont="1" applyFill="1" applyBorder="1" applyAlignment="1">
      <alignment/>
    </xf>
    <xf numFmtId="38" fontId="37" fillId="0" borderId="33" xfId="50" applyFont="1" applyFill="1" applyBorder="1" applyAlignment="1">
      <alignment horizontal="right" vertical="center"/>
    </xf>
    <xf numFmtId="38" fontId="32" fillId="0" borderId="0" xfId="50" applyFont="1" applyFill="1" applyBorder="1" applyAlignment="1">
      <alignment/>
    </xf>
    <xf numFmtId="38" fontId="44" fillId="0" borderId="0" xfId="50" applyFont="1" applyFill="1" applyBorder="1" applyAlignment="1" quotePrefix="1">
      <alignment vertical="center"/>
    </xf>
    <xf numFmtId="38" fontId="34" fillId="0" borderId="0" xfId="50" applyFont="1" applyFill="1" applyAlignment="1">
      <alignment vertical="top"/>
    </xf>
    <xf numFmtId="38" fontId="37" fillId="0" borderId="16" xfId="50" applyFont="1" applyFill="1" applyBorder="1" applyAlignment="1">
      <alignment horizontal="centerContinuous" vertical="center"/>
    </xf>
    <xf numFmtId="38" fontId="36" fillId="0" borderId="112" xfId="50" applyFont="1" applyFill="1" applyBorder="1" applyAlignment="1">
      <alignment horizontal="centerContinuous"/>
    </xf>
    <xf numFmtId="38" fontId="34" fillId="0" borderId="71" xfId="50" applyFont="1" applyFill="1" applyBorder="1" applyAlignment="1">
      <alignment horizontal="center" vertical="center"/>
    </xf>
    <xf numFmtId="38" fontId="36" fillId="0" borderId="48" xfId="50" applyFont="1" applyFill="1" applyBorder="1" applyAlignment="1" applyProtection="1">
      <alignment/>
      <protection/>
    </xf>
    <xf numFmtId="38" fontId="26" fillId="0" borderId="74" xfId="50" applyFont="1" applyFill="1" applyBorder="1" applyAlignment="1">
      <alignment shrinkToFit="1"/>
    </xf>
    <xf numFmtId="38" fontId="36" fillId="0" borderId="70" xfId="50" applyFont="1" applyFill="1" applyBorder="1" applyAlignment="1">
      <alignment/>
    </xf>
    <xf numFmtId="38" fontId="26" fillId="0" borderId="65" xfId="50" applyFont="1" applyFill="1" applyBorder="1" applyAlignment="1">
      <alignment shrinkToFit="1"/>
    </xf>
    <xf numFmtId="38" fontId="40" fillId="0" borderId="65" xfId="50" applyFont="1" applyFill="1" applyBorder="1" applyAlignment="1">
      <alignment horizontal="distributed"/>
    </xf>
    <xf numFmtId="38" fontId="26" fillId="0" borderId="113" xfId="50" applyFont="1" applyFill="1" applyBorder="1" applyAlignment="1">
      <alignment horizontal="distributed"/>
    </xf>
    <xf numFmtId="38" fontId="26" fillId="0" borderId="65" xfId="50" applyFont="1" applyFill="1" applyBorder="1" applyAlignment="1">
      <alignment/>
    </xf>
    <xf numFmtId="38" fontId="26" fillId="0" borderId="89" xfId="50" applyFont="1" applyFill="1" applyBorder="1" applyAlignment="1">
      <alignment horizontal="distributed"/>
    </xf>
    <xf numFmtId="38" fontId="36" fillId="0" borderId="89" xfId="50" applyFont="1" applyFill="1" applyBorder="1" applyAlignment="1">
      <alignment/>
    </xf>
    <xf numFmtId="38" fontId="26" fillId="0" borderId="114" xfId="50" applyFont="1" applyFill="1" applyBorder="1" applyAlignment="1">
      <alignment horizontal="distributed"/>
    </xf>
    <xf numFmtId="38" fontId="36" fillId="0" borderId="96" xfId="50" applyFont="1" applyFill="1" applyBorder="1" applyAlignment="1" applyProtection="1">
      <alignment/>
      <protection/>
    </xf>
    <xf numFmtId="38" fontId="26" fillId="0" borderId="115" xfId="50" applyFont="1" applyFill="1" applyBorder="1" applyAlignment="1">
      <alignment horizontal="distributed"/>
    </xf>
    <xf numFmtId="38" fontId="36" fillId="0" borderId="115" xfId="50" applyFont="1" applyFill="1" applyBorder="1" applyAlignment="1">
      <alignment/>
    </xf>
    <xf numFmtId="38" fontId="34" fillId="0" borderId="116" xfId="50" applyFont="1" applyFill="1" applyBorder="1" applyAlignment="1">
      <alignment horizontal="center" vertical="center"/>
    </xf>
    <xf numFmtId="38" fontId="44" fillId="0" borderId="55" xfId="50" applyFont="1" applyFill="1" applyBorder="1" applyAlignment="1" quotePrefix="1">
      <alignment vertical="center"/>
    </xf>
    <xf numFmtId="38" fontId="36" fillId="0" borderId="117" xfId="50" applyFont="1" applyFill="1" applyBorder="1" applyAlignment="1">
      <alignment/>
    </xf>
    <xf numFmtId="38" fontId="26" fillId="0" borderId="13" xfId="50" applyFont="1" applyFill="1" applyBorder="1" applyAlignment="1">
      <alignment shrinkToFit="1"/>
    </xf>
    <xf numFmtId="38" fontId="37" fillId="0" borderId="72" xfId="50" applyFont="1" applyFill="1" applyBorder="1" applyAlignment="1">
      <alignment/>
    </xf>
    <xf numFmtId="38" fontId="26" fillId="0" borderId="46" xfId="50" applyFont="1" applyFill="1" applyBorder="1" applyAlignment="1">
      <alignment horizontal="center"/>
    </xf>
    <xf numFmtId="0" fontId="26" fillId="0" borderId="14" xfId="50" applyNumberFormat="1" applyFont="1" applyFill="1" applyBorder="1" applyAlignment="1">
      <alignment horizontal="centerContinuous" shrinkToFit="1"/>
    </xf>
    <xf numFmtId="38" fontId="26" fillId="0" borderId="14" xfId="50" applyFont="1" applyFill="1" applyBorder="1" applyAlignment="1">
      <alignment horizontal="center" shrinkToFit="1"/>
    </xf>
    <xf numFmtId="38" fontId="38" fillId="0" borderId="14" xfId="50" applyFont="1" applyFill="1" applyBorder="1" applyAlignment="1">
      <alignment horizontal="center"/>
    </xf>
    <xf numFmtId="38" fontId="26" fillId="0" borderId="13" xfId="50" applyFont="1" applyFill="1" applyBorder="1" applyAlignment="1">
      <alignment horizontal="center" shrinkToFit="1"/>
    </xf>
    <xf numFmtId="38" fontId="37" fillId="0" borderId="73" xfId="50" applyFont="1" applyFill="1" applyBorder="1" applyAlignment="1">
      <alignment/>
    </xf>
    <xf numFmtId="38" fontId="37" fillId="0" borderId="81" xfId="50" applyFont="1" applyFill="1" applyBorder="1" applyAlignment="1">
      <alignment/>
    </xf>
    <xf numFmtId="38" fontId="37" fillId="0" borderId="118" xfId="50" applyFont="1" applyFill="1" applyBorder="1" applyAlignment="1">
      <alignment/>
    </xf>
    <xf numFmtId="38" fontId="34" fillId="0" borderId="14" xfId="50" applyFont="1" applyFill="1" applyBorder="1" applyAlignment="1">
      <alignment horizontal="center"/>
    </xf>
    <xf numFmtId="38" fontId="34" fillId="0" borderId="61" xfId="50" applyFont="1" applyFill="1" applyBorder="1" applyAlignment="1">
      <alignment horizontal="center"/>
    </xf>
    <xf numFmtId="38" fontId="37" fillId="0" borderId="33" xfId="50" applyFont="1" applyFill="1" applyBorder="1" applyAlignment="1">
      <alignment/>
    </xf>
    <xf numFmtId="38" fontId="26" fillId="0" borderId="74" xfId="50" applyFont="1" applyFill="1" applyBorder="1" applyAlignment="1">
      <alignment horizontal="center" shrinkToFit="1"/>
    </xf>
    <xf numFmtId="38" fontId="36" fillId="0" borderId="70" xfId="50" applyFont="1" applyFill="1" applyBorder="1" applyAlignment="1" applyProtection="1">
      <alignment/>
      <protection/>
    </xf>
    <xf numFmtId="38" fontId="26" fillId="0" borderId="74" xfId="50" applyFont="1" applyFill="1" applyBorder="1" applyAlignment="1">
      <alignment horizontal="distributed"/>
    </xf>
    <xf numFmtId="38" fontId="26" fillId="0" borderId="48" xfId="50" applyFont="1" applyFill="1" applyBorder="1" applyAlignment="1">
      <alignment/>
    </xf>
    <xf numFmtId="38" fontId="26" fillId="0" borderId="15" xfId="50" applyFont="1" applyFill="1" applyBorder="1" applyAlignment="1">
      <alignment/>
    </xf>
    <xf numFmtId="38" fontId="36" fillId="0" borderId="119" xfId="50" applyFont="1" applyFill="1" applyBorder="1" applyAlignment="1">
      <alignment/>
    </xf>
    <xf numFmtId="38" fontId="36" fillId="0" borderId="113" xfId="50" applyFont="1" applyFill="1" applyBorder="1" applyAlignment="1">
      <alignment/>
    </xf>
    <xf numFmtId="9" fontId="26" fillId="0" borderId="13" xfId="43" applyFont="1" applyFill="1" applyBorder="1" applyAlignment="1">
      <alignment horizontal="distributed"/>
    </xf>
    <xf numFmtId="38" fontId="26" fillId="0" borderId="13" xfId="50" applyFont="1" applyFill="1" applyBorder="1" applyAlignment="1">
      <alignment/>
    </xf>
    <xf numFmtId="38" fontId="38" fillId="0" borderId="107" xfId="50" applyFont="1" applyFill="1" applyBorder="1" applyAlignment="1">
      <alignment horizontal="distributed"/>
    </xf>
    <xf numFmtId="38" fontId="26" fillId="0" borderId="14" xfId="50" applyFont="1" applyFill="1" applyBorder="1" applyAlignment="1">
      <alignment/>
    </xf>
    <xf numFmtId="38" fontId="36" fillId="0" borderId="26" xfId="50" applyFont="1" applyFill="1" applyBorder="1" applyAlignment="1">
      <alignment/>
    </xf>
    <xf numFmtId="38" fontId="26" fillId="34" borderId="14" xfId="50" applyFont="1" applyFill="1" applyBorder="1" applyAlignment="1">
      <alignment shrinkToFit="1"/>
    </xf>
    <xf numFmtId="0" fontId="21" fillId="33" borderId="32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/>
    </xf>
    <xf numFmtId="58" fontId="8" fillId="33" borderId="32" xfId="50" applyNumberFormat="1" applyFont="1" applyFill="1" applyBorder="1" applyAlignment="1">
      <alignment horizontal="distributed" vertical="center"/>
    </xf>
    <xf numFmtId="58" fontId="15" fillId="33" borderId="120" xfId="0" applyNumberFormat="1" applyFont="1" applyFill="1" applyBorder="1" applyAlignment="1">
      <alignment horizontal="distributed" vertical="center"/>
    </xf>
    <xf numFmtId="38" fontId="21" fillId="33" borderId="116" xfId="50" applyFont="1" applyFill="1" applyBorder="1" applyAlignment="1">
      <alignment horizontal="center" vertical="center" shrinkToFit="1"/>
    </xf>
    <xf numFmtId="38" fontId="21" fillId="33" borderId="120" xfId="50" applyFont="1" applyFill="1" applyBorder="1" applyAlignment="1">
      <alignment horizontal="center" vertical="center" shrinkToFit="1"/>
    </xf>
    <xf numFmtId="38" fontId="21" fillId="33" borderId="31" xfId="50" applyFont="1" applyFill="1" applyBorder="1" applyAlignment="1">
      <alignment horizontal="center" vertical="center" shrinkToFit="1"/>
    </xf>
    <xf numFmtId="38" fontId="21" fillId="0" borderId="116" xfId="50" applyFont="1" applyFill="1" applyBorder="1" applyAlignment="1">
      <alignment horizontal="center" vertical="center" shrinkToFit="1"/>
    </xf>
    <xf numFmtId="38" fontId="21" fillId="0" borderId="120" xfId="50" applyFont="1" applyFill="1" applyBorder="1" applyAlignment="1">
      <alignment horizontal="center" vertical="center" shrinkToFit="1"/>
    </xf>
    <xf numFmtId="38" fontId="21" fillId="0" borderId="31" xfId="5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58" fontId="8" fillId="0" borderId="32" xfId="50" applyNumberFormat="1" applyFont="1" applyFill="1" applyBorder="1" applyAlignment="1">
      <alignment horizontal="distributed" vertical="center"/>
    </xf>
    <xf numFmtId="58" fontId="15" fillId="0" borderId="120" xfId="0" applyNumberFormat="1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38" fontId="36" fillId="33" borderId="0" xfId="50" applyFont="1" applyFill="1" applyAlignment="1">
      <alignment horizontal="center"/>
    </xf>
    <xf numFmtId="40" fontId="23" fillId="0" borderId="32" xfId="51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38" fontId="22" fillId="0" borderId="116" xfId="50" applyFont="1" applyFill="1" applyBorder="1" applyAlignment="1">
      <alignment horizontal="center" vertical="center" shrinkToFit="1"/>
    </xf>
    <xf numFmtId="38" fontId="22" fillId="0" borderId="120" xfId="50" applyFont="1" applyFill="1" applyBorder="1" applyAlignment="1">
      <alignment horizontal="center" vertical="center" shrinkToFit="1"/>
    </xf>
    <xf numFmtId="38" fontId="22" fillId="0" borderId="31" xfId="50" applyFont="1" applyFill="1" applyBorder="1" applyAlignment="1">
      <alignment horizontal="center" vertical="center" shrinkToFit="1"/>
    </xf>
    <xf numFmtId="58" fontId="22" fillId="0" borderId="32" xfId="0" applyNumberFormat="1" applyFont="1" applyBorder="1" applyAlignment="1">
      <alignment horizontal="distributed" vertical="center"/>
    </xf>
    <xf numFmtId="58" fontId="22" fillId="0" borderId="120" xfId="0" applyNumberFormat="1" applyFont="1" applyBorder="1" applyAlignment="1">
      <alignment horizontal="distributed" vertical="center"/>
    </xf>
    <xf numFmtId="38" fontId="38" fillId="0" borderId="1" xfId="50" applyFont="1" applyFill="1" applyBorder="1" applyAlignment="1">
      <alignment shrinkToFit="1"/>
    </xf>
    <xf numFmtId="38" fontId="38" fillId="0" borderId="1" xfId="50" applyFont="1" applyFill="1" applyBorder="1" applyAlignment="1">
      <alignment horizontal="distributed"/>
    </xf>
    <xf numFmtId="38" fontId="26" fillId="0" borderId="46" xfId="50" applyFont="1" applyFill="1" applyBorder="1" applyAlignment="1">
      <alignment horizontal="distributed" shrinkToFit="1"/>
    </xf>
    <xf numFmtId="38" fontId="26" fillId="0" borderId="91" xfId="50" applyFont="1" applyFill="1" applyBorder="1" applyAlignment="1">
      <alignment shrinkToFit="1"/>
    </xf>
    <xf numFmtId="38" fontId="26" fillId="7" borderId="91" xfId="50" applyFont="1" applyFill="1" applyBorder="1" applyAlignment="1">
      <alignment horizontal="center" shrinkToFit="1"/>
    </xf>
    <xf numFmtId="38" fontId="26" fillId="7" borderId="45" xfId="50" applyFont="1" applyFill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9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152400</xdr:rowOff>
    </xdr:from>
    <xdr:to>
      <xdr:col>14</xdr:col>
      <xdr:colOff>981075</xdr:colOff>
      <xdr:row>1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409575"/>
          <a:ext cx="2628900" cy="3619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showZeros="0" tabSelected="1" zoomScaleSheetLayoutView="70" zoomScalePageLayoutView="0" workbookViewId="0" topLeftCell="A1">
      <pane ySplit="3" topLeftCell="A4" activePane="bottomLeft" state="frozen"/>
      <selection pane="topLeft" activeCell="Q25" sqref="Q25"/>
      <selection pane="bottomLeft" activeCell="Z46" sqref="Z46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5" ht="3.75" customHeight="1" thickBot="1">
      <c r="A1" s="55"/>
      <c r="B1" s="56"/>
      <c r="C1" s="56"/>
      <c r="D1" s="56"/>
      <c r="E1" s="56"/>
      <c r="F1" s="56"/>
      <c r="G1" s="56"/>
      <c r="H1" s="56"/>
      <c r="I1" s="56"/>
      <c r="J1" s="57"/>
      <c r="K1" s="58"/>
      <c r="L1" s="58"/>
      <c r="M1" s="58"/>
      <c r="N1" s="58"/>
      <c r="O1" s="58"/>
    </row>
    <row r="2" spans="1:18" ht="15" customHeight="1">
      <c r="A2" s="59" t="s">
        <v>246</v>
      </c>
      <c r="B2" s="60"/>
      <c r="C2" s="60"/>
      <c r="D2" s="61"/>
      <c r="E2" s="62"/>
      <c r="F2" s="63" t="s">
        <v>247</v>
      </c>
      <c r="G2" s="64"/>
      <c r="H2" s="64"/>
      <c r="I2" s="65"/>
      <c r="J2" s="64" t="s">
        <v>216</v>
      </c>
      <c r="K2" s="63" t="s">
        <v>245</v>
      </c>
      <c r="L2" s="66"/>
      <c r="M2" s="67" t="s">
        <v>249</v>
      </c>
      <c r="N2" s="68"/>
      <c r="O2" s="69"/>
      <c r="P2" s="70"/>
      <c r="Q2" s="43"/>
      <c r="R2" s="71"/>
    </row>
    <row r="3" spans="1:18" ht="34.5" customHeight="1" thickBot="1">
      <c r="A3" s="460"/>
      <c r="B3" s="461"/>
      <c r="C3" s="461"/>
      <c r="D3" s="461"/>
      <c r="E3" s="462"/>
      <c r="F3" s="458" t="s">
        <v>515</v>
      </c>
      <c r="G3" s="459"/>
      <c r="H3" s="459"/>
      <c r="I3" s="72" t="s">
        <v>446</v>
      </c>
      <c r="J3" s="73"/>
      <c r="K3" s="454">
        <f>M5+'諫早・大村・島原・雲仙・南島原'!M5+'佐世保・北松・東彼杵・松浦'!M5+'平戸・五島・南松北松・壱岐・対馬'!M5</f>
        <v>0</v>
      </c>
      <c r="L3" s="455"/>
      <c r="M3" s="456"/>
      <c r="N3" s="457"/>
      <c r="O3" s="74"/>
      <c r="Q3" s="75"/>
      <c r="R3" s="75"/>
    </row>
    <row r="4" spans="1:18" ht="15" customHeight="1" thickBot="1">
      <c r="A4" s="84"/>
      <c r="B4" s="84"/>
      <c r="C4" s="84"/>
      <c r="D4" s="84"/>
      <c r="E4" s="84"/>
      <c r="F4" s="84"/>
      <c r="G4" s="123"/>
      <c r="H4" s="84"/>
      <c r="I4" s="84"/>
      <c r="J4" s="84"/>
      <c r="K4" s="84"/>
      <c r="L4" s="84"/>
      <c r="M4" s="86"/>
      <c r="N4" s="1"/>
      <c r="O4" s="121"/>
      <c r="P4" s="119"/>
      <c r="R4" s="213" t="s">
        <v>513</v>
      </c>
    </row>
    <row r="5" spans="1:18" ht="16.5" customHeight="1" thickBot="1">
      <c r="A5" s="149" t="s">
        <v>607</v>
      </c>
      <c r="B5" s="79"/>
      <c r="C5" s="208">
        <v>42201</v>
      </c>
      <c r="D5" s="207" t="s">
        <v>1</v>
      </c>
      <c r="E5" s="206"/>
      <c r="F5" s="81" t="s">
        <v>234</v>
      </c>
      <c r="G5" s="82">
        <f>SUM(B35,E35,H35,K35,Q52,E52)</f>
        <v>109120</v>
      </c>
      <c r="H5" s="83" t="s">
        <v>3</v>
      </c>
      <c r="I5" s="124">
        <f>SUM(C35,F35,I35,L35,R52,F52)</f>
        <v>0</v>
      </c>
      <c r="J5" s="1"/>
      <c r="K5" s="84"/>
      <c r="L5" s="83" t="s">
        <v>180</v>
      </c>
      <c r="M5" s="90">
        <f>I5+I54+I65</f>
        <v>0</v>
      </c>
      <c r="N5" s="125"/>
      <c r="O5" s="122"/>
      <c r="Q5" s="120"/>
      <c r="R5" s="212" t="s">
        <v>514</v>
      </c>
    </row>
    <row r="6" spans="1:18" ht="9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16.5" customHeight="1">
      <c r="A7" s="227" t="s">
        <v>4</v>
      </c>
      <c r="B7" s="228"/>
      <c r="C7" s="229"/>
      <c r="D7" s="230" t="s">
        <v>5</v>
      </c>
      <c r="E7" s="228"/>
      <c r="F7" s="229"/>
      <c r="G7" s="230" t="s">
        <v>6</v>
      </c>
      <c r="H7" s="228"/>
      <c r="I7" s="229"/>
      <c r="J7" s="230" t="s">
        <v>7</v>
      </c>
      <c r="K7" s="228"/>
      <c r="L7" s="229"/>
      <c r="M7" s="227" t="s">
        <v>220</v>
      </c>
      <c r="N7" s="228"/>
      <c r="O7" s="228"/>
      <c r="P7" s="230"/>
      <c r="Q7" s="231"/>
      <c r="R7" s="232"/>
    </row>
    <row r="8" spans="1:18" ht="15" customHeight="1">
      <c r="A8" s="233" t="s">
        <v>9</v>
      </c>
      <c r="B8" s="234" t="s">
        <v>243</v>
      </c>
      <c r="C8" s="235" t="s">
        <v>244</v>
      </c>
      <c r="D8" s="233" t="s">
        <v>9</v>
      </c>
      <c r="E8" s="234" t="s">
        <v>243</v>
      </c>
      <c r="F8" s="235" t="s">
        <v>244</v>
      </c>
      <c r="G8" s="233" t="s">
        <v>9</v>
      </c>
      <c r="H8" s="234" t="s">
        <v>243</v>
      </c>
      <c r="I8" s="235" t="s">
        <v>244</v>
      </c>
      <c r="J8" s="233" t="s">
        <v>9</v>
      </c>
      <c r="K8" s="234" t="s">
        <v>243</v>
      </c>
      <c r="L8" s="235" t="s">
        <v>244</v>
      </c>
      <c r="M8" s="233" t="s">
        <v>9</v>
      </c>
      <c r="N8" s="234" t="s">
        <v>243</v>
      </c>
      <c r="O8" s="236" t="s">
        <v>244</v>
      </c>
      <c r="P8" s="237" t="s">
        <v>9</v>
      </c>
      <c r="Q8" s="238" t="s">
        <v>243</v>
      </c>
      <c r="R8" s="235" t="s">
        <v>244</v>
      </c>
    </row>
    <row r="9" spans="1:18" ht="15" customHeight="1">
      <c r="A9" s="239" t="s">
        <v>275</v>
      </c>
      <c r="B9" s="240"/>
      <c r="C9" s="241"/>
      <c r="D9" s="242" t="s">
        <v>275</v>
      </c>
      <c r="E9" s="240"/>
      <c r="F9" s="241"/>
      <c r="G9" s="242" t="s">
        <v>275</v>
      </c>
      <c r="H9" s="240"/>
      <c r="I9" s="241"/>
      <c r="J9" s="242" t="s">
        <v>275</v>
      </c>
      <c r="K9" s="240"/>
      <c r="L9" s="241"/>
      <c r="M9" s="242" t="s">
        <v>275</v>
      </c>
      <c r="N9" s="240"/>
      <c r="O9" s="243"/>
      <c r="P9" s="244"/>
      <c r="Q9" s="245"/>
      <c r="R9" s="241"/>
    </row>
    <row r="10" spans="1:20" ht="15" customHeight="1">
      <c r="A10" s="246" t="s">
        <v>470</v>
      </c>
      <c r="B10" s="216">
        <v>1970</v>
      </c>
      <c r="C10" s="247"/>
      <c r="D10" s="246" t="s">
        <v>206</v>
      </c>
      <c r="E10" s="216">
        <v>1380</v>
      </c>
      <c r="F10" s="247"/>
      <c r="G10" s="246" t="s">
        <v>557</v>
      </c>
      <c r="H10" s="216">
        <v>570</v>
      </c>
      <c r="I10" s="247"/>
      <c r="J10" s="246" t="s">
        <v>439</v>
      </c>
      <c r="K10" s="216">
        <v>630</v>
      </c>
      <c r="L10" s="247"/>
      <c r="M10" s="246" t="s">
        <v>436</v>
      </c>
      <c r="N10" s="216">
        <v>1280</v>
      </c>
      <c r="O10" s="247"/>
      <c r="P10" s="482" t="s">
        <v>548</v>
      </c>
      <c r="Q10" s="216">
        <v>1600</v>
      </c>
      <c r="R10" s="247"/>
      <c r="S10" s="84"/>
      <c r="T10" s="84"/>
    </row>
    <row r="11" spans="1:20" ht="15" customHeight="1">
      <c r="A11" s="248" t="s">
        <v>527</v>
      </c>
      <c r="B11" s="216">
        <v>740</v>
      </c>
      <c r="C11" s="249"/>
      <c r="D11" s="246" t="s">
        <v>285</v>
      </c>
      <c r="E11" s="216">
        <v>600</v>
      </c>
      <c r="F11" s="249"/>
      <c r="G11" s="246" t="s">
        <v>558</v>
      </c>
      <c r="H11" s="216">
        <v>1750</v>
      </c>
      <c r="I11" s="249"/>
      <c r="J11" s="246" t="s">
        <v>285</v>
      </c>
      <c r="K11" s="216">
        <v>330</v>
      </c>
      <c r="L11" s="249"/>
      <c r="M11" s="246" t="s">
        <v>429</v>
      </c>
      <c r="N11" s="216">
        <v>1100</v>
      </c>
      <c r="O11" s="249"/>
      <c r="P11" s="483" t="s">
        <v>547</v>
      </c>
      <c r="Q11" s="216">
        <v>1240</v>
      </c>
      <c r="R11" s="249"/>
      <c r="S11" s="84"/>
      <c r="T11" s="84"/>
    </row>
    <row r="12" spans="1:20" ht="15" customHeight="1">
      <c r="A12" s="246" t="s">
        <v>12</v>
      </c>
      <c r="B12" s="216">
        <v>430</v>
      </c>
      <c r="C12" s="249"/>
      <c r="D12" s="246" t="s">
        <v>369</v>
      </c>
      <c r="E12" s="216">
        <v>650</v>
      </c>
      <c r="F12" s="249"/>
      <c r="G12" s="246" t="s">
        <v>11</v>
      </c>
      <c r="H12" s="216">
        <v>550</v>
      </c>
      <c r="I12" s="249"/>
      <c r="J12" s="246" t="s">
        <v>13</v>
      </c>
      <c r="K12" s="216">
        <v>250</v>
      </c>
      <c r="L12" s="249"/>
      <c r="M12" s="246" t="s">
        <v>437</v>
      </c>
      <c r="N12" s="216">
        <v>1150</v>
      </c>
      <c r="O12" s="249"/>
      <c r="P12" s="254" t="s">
        <v>550</v>
      </c>
      <c r="Q12" s="216">
        <v>1850</v>
      </c>
      <c r="R12" s="249"/>
      <c r="S12" s="84"/>
      <c r="T12" s="84"/>
    </row>
    <row r="13" spans="1:20" ht="15" customHeight="1">
      <c r="A13" s="246" t="s">
        <v>471</v>
      </c>
      <c r="B13" s="216">
        <v>440</v>
      </c>
      <c r="C13" s="249"/>
      <c r="D13" s="250" t="s">
        <v>559</v>
      </c>
      <c r="E13" s="216">
        <v>1690</v>
      </c>
      <c r="F13" s="249"/>
      <c r="G13" s="246" t="s">
        <v>13</v>
      </c>
      <c r="H13" s="216">
        <v>600</v>
      </c>
      <c r="I13" s="249"/>
      <c r="J13" s="251" t="s">
        <v>453</v>
      </c>
      <c r="K13" s="216">
        <v>530</v>
      </c>
      <c r="L13" s="249"/>
      <c r="M13" s="248" t="s">
        <v>560</v>
      </c>
      <c r="N13" s="216">
        <v>1740</v>
      </c>
      <c r="O13" s="249"/>
      <c r="P13" s="254" t="s">
        <v>549</v>
      </c>
      <c r="Q13" s="216">
        <v>960</v>
      </c>
      <c r="R13" s="249"/>
      <c r="S13" s="84"/>
      <c r="T13" s="84"/>
    </row>
    <row r="14" spans="1:20" ht="15" customHeight="1">
      <c r="A14" s="252"/>
      <c r="B14" s="224"/>
      <c r="C14" s="249"/>
      <c r="D14" s="246"/>
      <c r="E14" s="253"/>
      <c r="F14" s="249"/>
      <c r="G14" s="246" t="s">
        <v>561</v>
      </c>
      <c r="H14" s="216">
        <v>510</v>
      </c>
      <c r="I14" s="249"/>
      <c r="J14" s="246"/>
      <c r="K14" s="253"/>
      <c r="L14" s="249"/>
      <c r="M14" s="246" t="s">
        <v>562</v>
      </c>
      <c r="N14" s="216">
        <v>790</v>
      </c>
      <c r="O14" s="249"/>
      <c r="P14" s="254" t="s">
        <v>525</v>
      </c>
      <c r="Q14" s="216">
        <v>1010</v>
      </c>
      <c r="R14" s="249"/>
      <c r="S14" s="84"/>
      <c r="T14" s="84"/>
    </row>
    <row r="15" spans="1:20" ht="15" customHeight="1">
      <c r="A15" s="255" t="s">
        <v>19</v>
      </c>
      <c r="B15" s="216">
        <v>430</v>
      </c>
      <c r="C15" s="249"/>
      <c r="D15" s="246"/>
      <c r="E15" s="216"/>
      <c r="F15" s="249"/>
      <c r="G15" s="246" t="s">
        <v>451</v>
      </c>
      <c r="H15" s="216">
        <v>940</v>
      </c>
      <c r="I15" s="249"/>
      <c r="J15" s="246"/>
      <c r="K15" s="216"/>
      <c r="L15" s="249"/>
      <c r="M15" s="246" t="s">
        <v>563</v>
      </c>
      <c r="N15" s="216">
        <v>1410</v>
      </c>
      <c r="O15" s="249"/>
      <c r="P15" s="254" t="s">
        <v>535</v>
      </c>
      <c r="Q15" s="216">
        <v>3780</v>
      </c>
      <c r="R15" s="249"/>
      <c r="S15" s="84"/>
      <c r="T15" s="84"/>
    </row>
    <row r="16" spans="1:20" ht="15" customHeight="1">
      <c r="A16" s="255" t="s">
        <v>18</v>
      </c>
      <c r="B16" s="216">
        <v>1570</v>
      </c>
      <c r="C16" s="249"/>
      <c r="D16" s="484" t="s">
        <v>564</v>
      </c>
      <c r="E16" s="216">
        <v>1520</v>
      </c>
      <c r="F16" s="249"/>
      <c r="G16" s="256"/>
      <c r="H16" s="253"/>
      <c r="I16" s="249"/>
      <c r="J16" s="256" t="s">
        <v>16</v>
      </c>
      <c r="K16" s="216">
        <v>300</v>
      </c>
      <c r="L16" s="249"/>
      <c r="M16" s="246" t="s">
        <v>10</v>
      </c>
      <c r="N16" s="216">
        <v>970</v>
      </c>
      <c r="O16" s="249"/>
      <c r="P16" s="258" t="s">
        <v>551</v>
      </c>
      <c r="Q16" s="216">
        <v>3500</v>
      </c>
      <c r="R16" s="249"/>
      <c r="S16" s="84"/>
      <c r="T16" s="84"/>
    </row>
    <row r="17" spans="1:20" ht="15" customHeight="1">
      <c r="A17" s="255" t="s">
        <v>521</v>
      </c>
      <c r="B17" s="216">
        <v>410</v>
      </c>
      <c r="C17" s="249"/>
      <c r="D17" s="246" t="s">
        <v>565</v>
      </c>
      <c r="E17" s="216">
        <v>1400</v>
      </c>
      <c r="F17" s="249"/>
      <c r="G17" s="257" t="s">
        <v>384</v>
      </c>
      <c r="H17" s="216">
        <v>1050</v>
      </c>
      <c r="I17" s="249"/>
      <c r="J17" s="256" t="s">
        <v>18</v>
      </c>
      <c r="K17" s="216">
        <v>440</v>
      </c>
      <c r="L17" s="249"/>
      <c r="M17" s="246" t="s">
        <v>430</v>
      </c>
      <c r="N17" s="216">
        <v>900</v>
      </c>
      <c r="O17" s="249"/>
      <c r="P17" s="258" t="s">
        <v>566</v>
      </c>
      <c r="Q17" s="216">
        <v>1520</v>
      </c>
      <c r="R17" s="249"/>
      <c r="S17" s="84"/>
      <c r="T17" s="84"/>
    </row>
    <row r="18" spans="1:20" ht="15" customHeight="1">
      <c r="A18" s="255" t="s">
        <v>524</v>
      </c>
      <c r="B18" s="216">
        <v>300</v>
      </c>
      <c r="C18" s="249"/>
      <c r="D18" s="246" t="s">
        <v>567</v>
      </c>
      <c r="E18" s="216">
        <v>1000</v>
      </c>
      <c r="F18" s="249"/>
      <c r="G18" s="256" t="s">
        <v>385</v>
      </c>
      <c r="H18" s="216">
        <v>810</v>
      </c>
      <c r="I18" s="249"/>
      <c r="J18" s="256" t="s">
        <v>20</v>
      </c>
      <c r="K18" s="216">
        <v>440</v>
      </c>
      <c r="L18" s="249"/>
      <c r="M18" s="256" t="s">
        <v>568</v>
      </c>
      <c r="N18" s="216">
        <v>1190</v>
      </c>
      <c r="O18" s="249"/>
      <c r="P18" s="254" t="s">
        <v>569</v>
      </c>
      <c r="Q18" s="216">
        <v>1890</v>
      </c>
      <c r="R18" s="249"/>
      <c r="S18" s="84"/>
      <c r="T18" s="84"/>
    </row>
    <row r="19" spans="1:20" ht="15" customHeight="1">
      <c r="A19" s="252"/>
      <c r="B19" s="216"/>
      <c r="C19" s="249"/>
      <c r="D19" s="256" t="s">
        <v>367</v>
      </c>
      <c r="E19" s="216">
        <v>350</v>
      </c>
      <c r="F19" s="249"/>
      <c r="G19" s="246" t="s">
        <v>570</v>
      </c>
      <c r="H19" s="216">
        <v>740</v>
      </c>
      <c r="I19" s="249"/>
      <c r="J19" s="256" t="s">
        <v>546</v>
      </c>
      <c r="K19" s="216">
        <v>320</v>
      </c>
      <c r="L19" s="249"/>
      <c r="M19" s="256" t="s">
        <v>571</v>
      </c>
      <c r="N19" s="216">
        <v>1990</v>
      </c>
      <c r="O19" s="249"/>
      <c r="P19" s="254" t="s">
        <v>536</v>
      </c>
      <c r="Q19" s="216">
        <v>930</v>
      </c>
      <c r="R19" s="249"/>
      <c r="S19" s="84"/>
      <c r="T19" s="84"/>
    </row>
    <row r="20" spans="1:20" ht="15" customHeight="1">
      <c r="A20" s="255" t="s">
        <v>475</v>
      </c>
      <c r="B20" s="216">
        <v>160</v>
      </c>
      <c r="C20" s="249"/>
      <c r="D20" s="256" t="s">
        <v>286</v>
      </c>
      <c r="E20" s="216">
        <v>350</v>
      </c>
      <c r="F20" s="249"/>
      <c r="G20" s="246" t="s">
        <v>386</v>
      </c>
      <c r="H20" s="216">
        <v>690</v>
      </c>
      <c r="I20" s="249"/>
      <c r="J20" s="246" t="s">
        <v>425</v>
      </c>
      <c r="K20" s="216">
        <v>400</v>
      </c>
      <c r="L20" s="249"/>
      <c r="M20" s="256" t="s">
        <v>572</v>
      </c>
      <c r="N20" s="216">
        <v>2630</v>
      </c>
      <c r="O20" s="249"/>
      <c r="P20" s="254" t="s">
        <v>553</v>
      </c>
      <c r="Q20" s="216">
        <v>1380</v>
      </c>
      <c r="R20" s="249"/>
      <c r="S20" s="84"/>
      <c r="T20" s="84"/>
    </row>
    <row r="21" spans="1:20" ht="15" customHeight="1">
      <c r="A21" s="255"/>
      <c r="B21" s="216"/>
      <c r="C21" s="249"/>
      <c r="D21" s="256" t="s">
        <v>543</v>
      </c>
      <c r="E21" s="216">
        <v>1050</v>
      </c>
      <c r="F21" s="249"/>
      <c r="G21" s="259" t="s">
        <v>573</v>
      </c>
      <c r="H21" s="216">
        <v>1220</v>
      </c>
      <c r="I21" s="249"/>
      <c r="J21" s="256" t="s">
        <v>286</v>
      </c>
      <c r="K21" s="216">
        <v>130</v>
      </c>
      <c r="L21" s="249"/>
      <c r="M21" s="259" t="s">
        <v>574</v>
      </c>
      <c r="N21" s="216">
        <v>1740</v>
      </c>
      <c r="O21" s="249"/>
      <c r="P21" s="254" t="s">
        <v>552</v>
      </c>
      <c r="Q21" s="216">
        <v>2110</v>
      </c>
      <c r="R21" s="249"/>
      <c r="S21" s="84"/>
      <c r="T21" s="84"/>
    </row>
    <row r="22" spans="1:20" ht="15" customHeight="1">
      <c r="A22" s="255"/>
      <c r="B22" s="216"/>
      <c r="C22" s="249"/>
      <c r="D22" s="246" t="s">
        <v>575</v>
      </c>
      <c r="E22" s="216">
        <v>1320</v>
      </c>
      <c r="F22" s="249"/>
      <c r="G22" s="256" t="s">
        <v>22</v>
      </c>
      <c r="H22" s="216">
        <v>870</v>
      </c>
      <c r="I22" s="249"/>
      <c r="J22" s="256"/>
      <c r="K22" s="216"/>
      <c r="L22" s="249"/>
      <c r="M22" s="256"/>
      <c r="N22" s="253"/>
      <c r="O22" s="249"/>
      <c r="P22" s="254" t="s">
        <v>528</v>
      </c>
      <c r="Q22" s="216">
        <v>2240</v>
      </c>
      <c r="R22" s="249"/>
      <c r="S22" s="84"/>
      <c r="T22" s="84"/>
    </row>
    <row r="23" spans="1:20" ht="15" customHeight="1">
      <c r="A23" s="252"/>
      <c r="B23" s="216"/>
      <c r="C23" s="249"/>
      <c r="D23" s="256"/>
      <c r="E23" s="216"/>
      <c r="F23" s="249"/>
      <c r="G23" s="256" t="s">
        <v>576</v>
      </c>
      <c r="H23" s="216">
        <v>1340</v>
      </c>
      <c r="I23" s="249"/>
      <c r="J23" s="256"/>
      <c r="K23" s="253"/>
      <c r="L23" s="249"/>
      <c r="M23" s="256" t="s">
        <v>577</v>
      </c>
      <c r="N23" s="216">
        <v>2390</v>
      </c>
      <c r="O23" s="249"/>
      <c r="P23" s="254" t="s">
        <v>554</v>
      </c>
      <c r="Q23" s="216">
        <v>4480</v>
      </c>
      <c r="R23" s="249"/>
      <c r="S23" s="84"/>
      <c r="T23" s="84"/>
    </row>
    <row r="24" spans="1:20" ht="15" customHeight="1">
      <c r="A24" s="255"/>
      <c r="B24" s="216"/>
      <c r="C24" s="249"/>
      <c r="D24" s="246"/>
      <c r="E24" s="216"/>
      <c r="F24" s="249"/>
      <c r="G24" s="256"/>
      <c r="H24" s="253"/>
      <c r="I24" s="249"/>
      <c r="J24" s="256"/>
      <c r="K24" s="253"/>
      <c r="L24" s="249"/>
      <c r="M24" s="256" t="s">
        <v>578</v>
      </c>
      <c r="N24" s="216">
        <v>570</v>
      </c>
      <c r="O24" s="249"/>
      <c r="P24" s="254" t="s">
        <v>537</v>
      </c>
      <c r="Q24" s="216">
        <v>1820</v>
      </c>
      <c r="R24" s="249"/>
      <c r="S24" s="84"/>
      <c r="T24" s="84"/>
    </row>
    <row r="25" spans="1:20" ht="15" customHeight="1">
      <c r="A25" s="252"/>
      <c r="B25" s="216"/>
      <c r="C25" s="249"/>
      <c r="D25" s="256"/>
      <c r="E25" s="218"/>
      <c r="F25" s="260"/>
      <c r="G25" s="256"/>
      <c r="H25" s="253"/>
      <c r="I25" s="249"/>
      <c r="J25" s="257"/>
      <c r="K25" s="253"/>
      <c r="L25" s="249"/>
      <c r="M25" s="256" t="s">
        <v>534</v>
      </c>
      <c r="N25" s="216">
        <v>2760</v>
      </c>
      <c r="O25" s="249"/>
      <c r="P25" s="254"/>
      <c r="Q25" s="216"/>
      <c r="R25" s="249"/>
      <c r="S25" s="84"/>
      <c r="T25" s="84"/>
    </row>
    <row r="26" spans="1:20" ht="15" customHeight="1">
      <c r="A26" s="255" t="s">
        <v>11</v>
      </c>
      <c r="B26" s="224"/>
      <c r="C26" s="249"/>
      <c r="D26" s="256"/>
      <c r="E26" s="218"/>
      <c r="F26" s="260"/>
      <c r="G26" s="256"/>
      <c r="H26" s="253"/>
      <c r="I26" s="249"/>
      <c r="J26" s="256" t="s">
        <v>25</v>
      </c>
      <c r="K26" s="216">
        <v>610</v>
      </c>
      <c r="L26" s="249"/>
      <c r="M26" s="256" t="s">
        <v>523</v>
      </c>
      <c r="N26" s="216">
        <v>1070</v>
      </c>
      <c r="O26" s="249"/>
      <c r="P26" s="254" t="s">
        <v>20</v>
      </c>
      <c r="Q26" s="216"/>
      <c r="R26" s="249"/>
      <c r="S26" s="84"/>
      <c r="T26" s="84"/>
    </row>
    <row r="27" spans="1:20" ht="15" customHeight="1">
      <c r="A27" s="255" t="s">
        <v>472</v>
      </c>
      <c r="B27" s="224"/>
      <c r="C27" s="247"/>
      <c r="D27" s="246"/>
      <c r="E27" s="218"/>
      <c r="F27" s="260"/>
      <c r="G27" s="256" t="s">
        <v>26</v>
      </c>
      <c r="H27" s="216">
        <v>200</v>
      </c>
      <c r="I27" s="249"/>
      <c r="J27" s="256"/>
      <c r="K27" s="218"/>
      <c r="L27" s="260"/>
      <c r="M27" s="256"/>
      <c r="N27" s="217"/>
      <c r="O27" s="249"/>
      <c r="P27" s="254"/>
      <c r="Q27" s="216"/>
      <c r="R27" s="249"/>
      <c r="S27" s="84"/>
      <c r="T27" s="84"/>
    </row>
    <row r="28" spans="1:20" ht="15" customHeight="1">
      <c r="A28" s="255" t="s">
        <v>474</v>
      </c>
      <c r="B28" s="218"/>
      <c r="C28" s="260"/>
      <c r="D28" s="256"/>
      <c r="E28" s="218"/>
      <c r="F28" s="218"/>
      <c r="G28" s="246" t="s">
        <v>25</v>
      </c>
      <c r="H28" s="216">
        <v>560</v>
      </c>
      <c r="I28" s="249"/>
      <c r="J28" s="246"/>
      <c r="K28" s="218"/>
      <c r="L28" s="260"/>
      <c r="M28" s="256"/>
      <c r="N28" s="261"/>
      <c r="O28" s="260"/>
      <c r="P28" s="254"/>
      <c r="Q28" s="216"/>
      <c r="R28" s="249"/>
      <c r="S28" s="84"/>
      <c r="T28" s="84"/>
    </row>
    <row r="29" spans="1:20" ht="15" customHeight="1">
      <c r="A29" s="255" t="s">
        <v>17</v>
      </c>
      <c r="B29" s="218"/>
      <c r="C29" s="260">
        <v>0</v>
      </c>
      <c r="D29" s="246" t="s">
        <v>579</v>
      </c>
      <c r="E29" s="216">
        <v>0</v>
      </c>
      <c r="F29" s="260"/>
      <c r="G29" s="246"/>
      <c r="H29" s="216">
        <v>0</v>
      </c>
      <c r="I29" s="249"/>
      <c r="J29" s="256"/>
      <c r="K29" s="218"/>
      <c r="L29" s="260"/>
      <c r="M29" s="256"/>
      <c r="N29" s="261"/>
      <c r="O29" s="260"/>
      <c r="P29" s="254" t="s">
        <v>287</v>
      </c>
      <c r="Q29" s="216">
        <v>1150</v>
      </c>
      <c r="R29" s="249"/>
      <c r="S29" s="84"/>
      <c r="T29" s="84"/>
    </row>
    <row r="30" spans="1:20" ht="15" customHeight="1">
      <c r="A30" s="246" t="s">
        <v>512</v>
      </c>
      <c r="B30" s="218"/>
      <c r="C30" s="260">
        <v>0</v>
      </c>
      <c r="D30" s="246" t="s">
        <v>207</v>
      </c>
      <c r="E30" s="262"/>
      <c r="F30" s="247"/>
      <c r="G30" s="246"/>
      <c r="H30" s="218">
        <v>0</v>
      </c>
      <c r="I30" s="260"/>
      <c r="J30" s="246" t="s">
        <v>15</v>
      </c>
      <c r="K30" s="218"/>
      <c r="L30" s="260"/>
      <c r="M30" s="256"/>
      <c r="N30" s="261"/>
      <c r="O30" s="260"/>
      <c r="P30" s="263" t="s">
        <v>530</v>
      </c>
      <c r="Q30" s="216">
        <v>3610</v>
      </c>
      <c r="R30" s="249"/>
      <c r="S30" s="84"/>
      <c r="T30" s="84"/>
    </row>
    <row r="31" spans="1:20" ht="15" customHeight="1">
      <c r="A31" s="246" t="s">
        <v>473</v>
      </c>
      <c r="B31" s="218"/>
      <c r="C31" s="260">
        <v>0</v>
      </c>
      <c r="D31" s="255" t="s">
        <v>580</v>
      </c>
      <c r="E31" s="224"/>
      <c r="F31" s="260"/>
      <c r="G31" s="246"/>
      <c r="H31" s="218"/>
      <c r="I31" s="260"/>
      <c r="J31" s="256" t="s">
        <v>21</v>
      </c>
      <c r="K31" s="218"/>
      <c r="L31" s="260"/>
      <c r="M31" s="256"/>
      <c r="N31" s="261"/>
      <c r="O31" s="260"/>
      <c r="P31" s="263" t="s">
        <v>531</v>
      </c>
      <c r="Q31" s="216">
        <v>1310</v>
      </c>
      <c r="R31" s="249"/>
      <c r="S31" s="84"/>
      <c r="T31" s="84"/>
    </row>
    <row r="32" spans="1:20" ht="15" customHeight="1">
      <c r="A32" s="248" t="s">
        <v>526</v>
      </c>
      <c r="B32" s="218"/>
      <c r="C32" s="260">
        <v>0</v>
      </c>
      <c r="D32" s="264"/>
      <c r="E32" s="218"/>
      <c r="F32" s="260"/>
      <c r="G32" s="265"/>
      <c r="H32" s="266"/>
      <c r="I32" s="267"/>
      <c r="J32" s="268"/>
      <c r="K32" s="266"/>
      <c r="L32" s="267"/>
      <c r="M32" s="268"/>
      <c r="N32" s="269"/>
      <c r="O32" s="267"/>
      <c r="P32" s="270" t="s">
        <v>581</v>
      </c>
      <c r="Q32" s="216">
        <v>1320</v>
      </c>
      <c r="R32" s="249"/>
      <c r="S32" s="84"/>
      <c r="T32" s="84"/>
    </row>
    <row r="33" spans="1:20" ht="15" customHeight="1">
      <c r="A33" s="246" t="s">
        <v>476</v>
      </c>
      <c r="B33" s="218"/>
      <c r="C33" s="260"/>
      <c r="D33" s="271"/>
      <c r="E33" s="272"/>
      <c r="F33" s="273"/>
      <c r="G33" s="274"/>
      <c r="H33" s="266"/>
      <c r="I33" s="267"/>
      <c r="J33" s="275"/>
      <c r="K33" s="266"/>
      <c r="L33" s="267"/>
      <c r="M33" s="268"/>
      <c r="N33" s="269"/>
      <c r="O33" s="267"/>
      <c r="P33" s="263" t="s">
        <v>582</v>
      </c>
      <c r="Q33" s="216">
        <v>3090</v>
      </c>
      <c r="R33" s="249"/>
      <c r="S33" s="84"/>
      <c r="T33" s="84"/>
    </row>
    <row r="34" spans="1:20" ht="15" customHeight="1">
      <c r="A34" s="276"/>
      <c r="B34" s="277"/>
      <c r="C34" s="278"/>
      <c r="D34" s="271"/>
      <c r="E34" s="272"/>
      <c r="F34" s="273"/>
      <c r="G34" s="279"/>
      <c r="H34" s="280"/>
      <c r="I34" s="281"/>
      <c r="J34" s="279"/>
      <c r="K34" s="280"/>
      <c r="L34" s="281"/>
      <c r="M34" s="282"/>
      <c r="N34" s="269"/>
      <c r="O34" s="267"/>
      <c r="P34" s="263" t="s">
        <v>105</v>
      </c>
      <c r="Q34" s="216">
        <v>820</v>
      </c>
      <c r="R34" s="249"/>
      <c r="S34" s="84"/>
      <c r="T34" s="84"/>
    </row>
    <row r="35" spans="1:20" ht="15" customHeight="1" thickBot="1">
      <c r="A35" s="283" t="s">
        <v>23</v>
      </c>
      <c r="B35" s="284">
        <f>SUM(B10:B34)</f>
        <v>6450</v>
      </c>
      <c r="C35" s="285">
        <f>SUM(C10:C34)</f>
        <v>0</v>
      </c>
      <c r="D35" s="283" t="s">
        <v>23</v>
      </c>
      <c r="E35" s="284">
        <f>SUM(E10:E34)</f>
        <v>11310</v>
      </c>
      <c r="F35" s="285">
        <f>SUM(F10:F34)</f>
        <v>0</v>
      </c>
      <c r="G35" s="283" t="s">
        <v>23</v>
      </c>
      <c r="H35" s="284">
        <f>SUM(H10:H34)</f>
        <v>12400</v>
      </c>
      <c r="I35" s="285">
        <f>SUM(I10:I34)</f>
        <v>0</v>
      </c>
      <c r="J35" s="283" t="s">
        <v>23</v>
      </c>
      <c r="K35" s="284">
        <f>SUM(K10:K34)</f>
        <v>4380</v>
      </c>
      <c r="L35" s="285">
        <f>SUM(L10:L34)</f>
        <v>0</v>
      </c>
      <c r="M35" s="256"/>
      <c r="N35" s="261"/>
      <c r="O35" s="260"/>
      <c r="P35" s="485" t="s">
        <v>555</v>
      </c>
      <c r="Q35" s="216">
        <v>370</v>
      </c>
      <c r="R35" s="249"/>
      <c r="S35" s="84"/>
      <c r="T35" s="84"/>
    </row>
    <row r="36" spans="1:20" ht="15" customHeight="1">
      <c r="A36" s="286" t="s">
        <v>182</v>
      </c>
      <c r="B36" s="287"/>
      <c r="C36" s="287"/>
      <c r="D36" s="287"/>
      <c r="E36" s="287"/>
      <c r="F36" s="288"/>
      <c r="G36" s="289"/>
      <c r="H36" s="290"/>
      <c r="I36" s="278"/>
      <c r="J36" s="291"/>
      <c r="K36" s="292"/>
      <c r="L36" s="278"/>
      <c r="M36" s="256"/>
      <c r="N36" s="261"/>
      <c r="O36" s="260"/>
      <c r="P36" s="263" t="s">
        <v>106</v>
      </c>
      <c r="Q36" s="216">
        <v>810</v>
      </c>
      <c r="R36" s="249"/>
      <c r="S36" s="84"/>
      <c r="T36" s="84"/>
    </row>
    <row r="37" spans="1:20" ht="15" customHeight="1">
      <c r="A37" s="237" t="s">
        <v>9</v>
      </c>
      <c r="B37" s="234" t="s">
        <v>243</v>
      </c>
      <c r="C37" s="293" t="s">
        <v>244</v>
      </c>
      <c r="D37" s="237" t="s">
        <v>9</v>
      </c>
      <c r="E37" s="238" t="s">
        <v>243</v>
      </c>
      <c r="F37" s="235" t="s">
        <v>244</v>
      </c>
      <c r="G37" s="237" t="s">
        <v>9</v>
      </c>
      <c r="H37" s="238" t="s">
        <v>243</v>
      </c>
      <c r="I37" s="294" t="s">
        <v>244</v>
      </c>
      <c r="J37" s="295" t="s">
        <v>9</v>
      </c>
      <c r="K37" s="238" t="s">
        <v>243</v>
      </c>
      <c r="L37" s="294" t="s">
        <v>244</v>
      </c>
      <c r="M37" s="256"/>
      <c r="N37" s="261"/>
      <c r="O37" s="260"/>
      <c r="P37" s="263" t="s">
        <v>456</v>
      </c>
      <c r="Q37" s="216">
        <v>190</v>
      </c>
      <c r="R37" s="249"/>
      <c r="S37" s="84"/>
      <c r="T37" s="84"/>
    </row>
    <row r="38" spans="1:20" s="76" customFormat="1" ht="15" customHeight="1">
      <c r="A38" s="296" t="s">
        <v>275</v>
      </c>
      <c r="B38" s="261"/>
      <c r="C38" s="253"/>
      <c r="D38" s="246" t="s">
        <v>374</v>
      </c>
      <c r="E38" s="216"/>
      <c r="F38" s="297"/>
      <c r="G38" s="298" t="s">
        <v>363</v>
      </c>
      <c r="H38" s="216"/>
      <c r="I38" s="297"/>
      <c r="J38" s="299" t="s">
        <v>265</v>
      </c>
      <c r="K38" s="300"/>
      <c r="L38" s="301"/>
      <c r="M38" s="298"/>
      <c r="N38" s="224"/>
      <c r="O38" s="260"/>
      <c r="P38" s="263"/>
      <c r="Q38" s="216">
        <v>0</v>
      </c>
      <c r="R38" s="249"/>
      <c r="S38" s="89"/>
      <c r="T38" s="89"/>
    </row>
    <row r="39" spans="1:20" s="76" customFormat="1" ht="15" customHeight="1">
      <c r="A39" s="302" t="s">
        <v>355</v>
      </c>
      <c r="B39" s="216"/>
      <c r="C39" s="247"/>
      <c r="D39" s="254" t="s">
        <v>375</v>
      </c>
      <c r="E39" s="216"/>
      <c r="F39" s="249"/>
      <c r="G39" s="303" t="s">
        <v>518</v>
      </c>
      <c r="H39" s="216"/>
      <c r="I39" s="249"/>
      <c r="J39" s="298" t="s">
        <v>358</v>
      </c>
      <c r="K39" s="216"/>
      <c r="L39" s="247"/>
      <c r="M39" s="304"/>
      <c r="N39" s="305"/>
      <c r="O39" s="260"/>
      <c r="P39" s="306"/>
      <c r="Q39" s="307"/>
      <c r="R39" s="260"/>
      <c r="S39" s="89"/>
      <c r="T39" s="89"/>
    </row>
    <row r="40" spans="1:20" s="76" customFormat="1" ht="15" customHeight="1">
      <c r="A40" s="302" t="s">
        <v>356</v>
      </c>
      <c r="B40" s="216"/>
      <c r="C40" s="249"/>
      <c r="D40" s="308" t="s">
        <v>284</v>
      </c>
      <c r="E40" s="216"/>
      <c r="F40" s="249"/>
      <c r="G40" s="309" t="s">
        <v>438</v>
      </c>
      <c r="H40" s="216"/>
      <c r="I40" s="249"/>
      <c r="J40" s="298"/>
      <c r="K40" s="216"/>
      <c r="L40" s="249"/>
      <c r="M40" s="310"/>
      <c r="N40" s="311"/>
      <c r="O40" s="312"/>
      <c r="P40" s="313" t="s">
        <v>255</v>
      </c>
      <c r="Q40" s="314">
        <f>SUM(N10:N29,Q10:Q38)</f>
        <v>66660</v>
      </c>
      <c r="R40" s="312">
        <f>SUM(O10:O29,R10:R38)</f>
        <v>0</v>
      </c>
      <c r="S40" s="89"/>
      <c r="T40" s="89"/>
    </row>
    <row r="41" spans="1:20" s="76" customFormat="1" ht="15" customHeight="1">
      <c r="A41" s="315" t="s">
        <v>452</v>
      </c>
      <c r="B41" s="216"/>
      <c r="C41" s="249"/>
      <c r="D41" s="316"/>
      <c r="E41" s="216"/>
      <c r="F41" s="249"/>
      <c r="G41" s="309"/>
      <c r="H41" s="216"/>
      <c r="I41" s="249"/>
      <c r="J41" s="298"/>
      <c r="K41" s="216"/>
      <c r="L41" s="249"/>
      <c r="M41" s="317" t="s">
        <v>265</v>
      </c>
      <c r="N41" s="318"/>
      <c r="O41" s="260"/>
      <c r="P41" s="254"/>
      <c r="Q41" s="261"/>
      <c r="R41" s="260"/>
      <c r="S41" s="89"/>
      <c r="T41" s="89"/>
    </row>
    <row r="42" spans="1:20" s="76" customFormat="1" ht="15" customHeight="1">
      <c r="A42" s="251" t="s">
        <v>457</v>
      </c>
      <c r="B42" s="216"/>
      <c r="C42" s="249"/>
      <c r="D42" s="254"/>
      <c r="E42" s="216"/>
      <c r="F42" s="249"/>
      <c r="G42" s="298" t="s">
        <v>364</v>
      </c>
      <c r="H42" s="216"/>
      <c r="I42" s="249"/>
      <c r="J42" s="298" t="s">
        <v>312</v>
      </c>
      <c r="K42" s="216"/>
      <c r="L42" s="249"/>
      <c r="M42" s="303" t="s">
        <v>522</v>
      </c>
      <c r="N42" s="216">
        <v>850</v>
      </c>
      <c r="O42" s="247"/>
      <c r="P42" s="486" t="s">
        <v>608</v>
      </c>
      <c r="Q42" s="216">
        <v>670</v>
      </c>
      <c r="R42" s="247"/>
      <c r="S42" s="89"/>
      <c r="T42" s="89"/>
    </row>
    <row r="43" spans="1:20" s="76" customFormat="1" ht="15" customHeight="1">
      <c r="A43" s="246" t="s">
        <v>380</v>
      </c>
      <c r="B43" s="216"/>
      <c r="C43" s="249"/>
      <c r="D43" s="254" t="s">
        <v>376</v>
      </c>
      <c r="E43" s="216"/>
      <c r="F43" s="249"/>
      <c r="G43" s="298" t="s">
        <v>305</v>
      </c>
      <c r="H43" s="216"/>
      <c r="I43" s="249"/>
      <c r="J43" s="298" t="s">
        <v>373</v>
      </c>
      <c r="K43" s="216"/>
      <c r="L43" s="249"/>
      <c r="M43" s="298" t="s">
        <v>196</v>
      </c>
      <c r="N43" s="216">
        <v>2750</v>
      </c>
      <c r="O43" s="249"/>
      <c r="P43" s="487" t="s">
        <v>236</v>
      </c>
      <c r="Q43" s="216">
        <v>0</v>
      </c>
      <c r="R43" s="249"/>
      <c r="S43" s="89"/>
      <c r="T43" s="89"/>
    </row>
    <row r="44" spans="1:20" s="76" customFormat="1" ht="15" customHeight="1">
      <c r="A44" s="319" t="s">
        <v>458</v>
      </c>
      <c r="B44" s="216"/>
      <c r="C44" s="249"/>
      <c r="D44" s="316" t="s">
        <v>427</v>
      </c>
      <c r="E44" s="216"/>
      <c r="F44" s="249"/>
      <c r="G44" s="298" t="s">
        <v>306</v>
      </c>
      <c r="H44" s="216"/>
      <c r="I44" s="249"/>
      <c r="J44" s="298" t="s">
        <v>313</v>
      </c>
      <c r="K44" s="216"/>
      <c r="L44" s="249"/>
      <c r="M44" s="298" t="s">
        <v>197</v>
      </c>
      <c r="N44" s="216">
        <v>400</v>
      </c>
      <c r="O44" s="249"/>
      <c r="P44" s="298" t="s">
        <v>114</v>
      </c>
      <c r="Q44" s="216">
        <v>20</v>
      </c>
      <c r="R44" s="249"/>
      <c r="S44" s="89"/>
      <c r="T44" s="89"/>
    </row>
    <row r="45" spans="1:20" s="76" customFormat="1" ht="15" customHeight="1">
      <c r="A45" s="257" t="s">
        <v>282</v>
      </c>
      <c r="B45" s="216"/>
      <c r="C45" s="249"/>
      <c r="D45" s="254" t="s">
        <v>423</v>
      </c>
      <c r="E45" s="216"/>
      <c r="F45" s="249"/>
      <c r="G45" s="255" t="s">
        <v>307</v>
      </c>
      <c r="H45" s="216"/>
      <c r="I45" s="249"/>
      <c r="J45" s="320" t="s">
        <v>310</v>
      </c>
      <c r="K45" s="216"/>
      <c r="L45" s="249"/>
      <c r="M45" s="298" t="s">
        <v>198</v>
      </c>
      <c r="N45" s="216">
        <v>480</v>
      </c>
      <c r="O45" s="249"/>
      <c r="P45" s="298"/>
      <c r="Q45" s="216"/>
      <c r="R45" s="249"/>
      <c r="S45" s="89"/>
      <c r="T45" s="89"/>
    </row>
    <row r="46" spans="1:20" s="76" customFormat="1" ht="15" customHeight="1">
      <c r="A46" s="246" t="s">
        <v>411</v>
      </c>
      <c r="B46" s="216"/>
      <c r="C46" s="249"/>
      <c r="D46" s="270" t="s">
        <v>405</v>
      </c>
      <c r="E46" s="216"/>
      <c r="F46" s="249"/>
      <c r="G46" s="298"/>
      <c r="H46" s="321"/>
      <c r="I46" s="301"/>
      <c r="J46" s="320" t="s">
        <v>311</v>
      </c>
      <c r="K46" s="216"/>
      <c r="L46" s="249"/>
      <c r="M46" s="298" t="s">
        <v>199</v>
      </c>
      <c r="N46" s="216">
        <v>450</v>
      </c>
      <c r="O46" s="249"/>
      <c r="P46" s="298" t="s">
        <v>202</v>
      </c>
      <c r="Q46" s="216">
        <v>1320</v>
      </c>
      <c r="R46" s="249"/>
      <c r="S46" s="89"/>
      <c r="T46" s="89"/>
    </row>
    <row r="47" spans="1:20" s="76" customFormat="1" ht="15" customHeight="1">
      <c r="A47" s="246" t="s">
        <v>372</v>
      </c>
      <c r="B47" s="216"/>
      <c r="C47" s="249"/>
      <c r="D47" s="322" t="s">
        <v>283</v>
      </c>
      <c r="E47" s="216"/>
      <c r="F47" s="249"/>
      <c r="G47" s="255"/>
      <c r="H47" s="321"/>
      <c r="I47" s="301"/>
      <c r="J47" s="298"/>
      <c r="K47" s="216"/>
      <c r="L47" s="249"/>
      <c r="M47" s="263" t="s">
        <v>200</v>
      </c>
      <c r="N47" s="216">
        <v>80</v>
      </c>
      <c r="O47" s="249"/>
      <c r="P47" s="298" t="s">
        <v>203</v>
      </c>
      <c r="Q47" s="216">
        <v>750</v>
      </c>
      <c r="R47" s="249"/>
      <c r="S47" s="89"/>
      <c r="T47" s="89"/>
    </row>
    <row r="48" spans="1:20" s="76" customFormat="1" ht="15" customHeight="1">
      <c r="A48" s="246" t="s">
        <v>377</v>
      </c>
      <c r="B48" s="216"/>
      <c r="C48" s="249"/>
      <c r="D48" s="263" t="s">
        <v>359</v>
      </c>
      <c r="E48" s="216"/>
      <c r="F48" s="249"/>
      <c r="G48" s="255"/>
      <c r="H48" s="321"/>
      <c r="I48" s="301"/>
      <c r="J48" s="298"/>
      <c r="K48" s="216"/>
      <c r="L48" s="249"/>
      <c r="M48" s="263" t="s">
        <v>201</v>
      </c>
      <c r="N48" s="216">
        <v>150</v>
      </c>
      <c r="O48" s="249"/>
      <c r="P48" s="298"/>
      <c r="Q48" s="224"/>
      <c r="R48" s="260"/>
      <c r="S48" s="89"/>
      <c r="T48" s="89"/>
    </row>
    <row r="49" spans="1:20" s="76" customFormat="1" ht="15" customHeight="1">
      <c r="A49" s="264"/>
      <c r="B49" s="224"/>
      <c r="C49" s="260"/>
      <c r="D49" s="263" t="s">
        <v>360</v>
      </c>
      <c r="E49" s="216"/>
      <c r="F49" s="249"/>
      <c r="G49" s="255"/>
      <c r="H49" s="321"/>
      <c r="I49" s="301"/>
      <c r="J49" s="298" t="s">
        <v>308</v>
      </c>
      <c r="K49" s="216"/>
      <c r="L49" s="249"/>
      <c r="M49" s="298"/>
      <c r="N49" s="224"/>
      <c r="O49" s="260"/>
      <c r="P49" s="298"/>
      <c r="Q49" s="224"/>
      <c r="R49" s="260"/>
      <c r="S49" s="89"/>
      <c r="T49" s="89"/>
    </row>
    <row r="50" spans="1:20" s="76" customFormat="1" ht="15" customHeight="1">
      <c r="A50" s="255"/>
      <c r="B50" s="224"/>
      <c r="C50" s="260"/>
      <c r="D50" s="323" t="s">
        <v>361</v>
      </c>
      <c r="E50" s="216"/>
      <c r="F50" s="249"/>
      <c r="G50" s="255"/>
      <c r="H50" s="321"/>
      <c r="I50" s="301"/>
      <c r="J50" s="298" t="s">
        <v>309</v>
      </c>
      <c r="K50" s="216"/>
      <c r="L50" s="249"/>
      <c r="M50" s="298"/>
      <c r="N50" s="218"/>
      <c r="O50" s="260"/>
      <c r="P50" s="324" t="s">
        <v>255</v>
      </c>
      <c r="Q50" s="325">
        <f>SUM(N42:N49,Q42:Q49)</f>
        <v>7920</v>
      </c>
      <c r="R50" s="326">
        <f>SUM(O42:O49,R42:R49)</f>
        <v>0</v>
      </c>
      <c r="S50" s="89"/>
      <c r="T50" s="89"/>
    </row>
    <row r="51" spans="1:20" ht="15" customHeight="1">
      <c r="A51" s="327"/>
      <c r="B51" s="305"/>
      <c r="C51" s="278"/>
      <c r="D51" s="306" t="s">
        <v>362</v>
      </c>
      <c r="E51" s="216"/>
      <c r="F51" s="328"/>
      <c r="G51" s="276"/>
      <c r="H51" s="290"/>
      <c r="I51" s="278"/>
      <c r="J51" s="291"/>
      <c r="K51" s="292"/>
      <c r="L51" s="278"/>
      <c r="M51" s="291"/>
      <c r="N51" s="292"/>
      <c r="O51" s="278"/>
      <c r="P51" s="291"/>
      <c r="Q51" s="219"/>
      <c r="R51" s="278"/>
      <c r="S51" s="84"/>
      <c r="T51" s="84"/>
    </row>
    <row r="52" spans="1:20" ht="15" customHeight="1" thickBot="1">
      <c r="A52" s="329"/>
      <c r="B52" s="284"/>
      <c r="C52" s="285"/>
      <c r="D52" s="330" t="s">
        <v>23</v>
      </c>
      <c r="E52" s="284">
        <f>SUM(B39:B51,E38:E51,H38:H51,J39:K51)</f>
        <v>0</v>
      </c>
      <c r="F52" s="331">
        <f>SUM(C39:C51,F38:F51,I38:I51,L39:L51)</f>
        <v>0</v>
      </c>
      <c r="G52" s="329"/>
      <c r="H52" s="332"/>
      <c r="I52" s="285"/>
      <c r="J52" s="333"/>
      <c r="K52" s="284"/>
      <c r="L52" s="285"/>
      <c r="M52" s="334"/>
      <c r="N52" s="335"/>
      <c r="O52" s="285"/>
      <c r="P52" s="330" t="s">
        <v>23</v>
      </c>
      <c r="Q52" s="336">
        <f>SUM(Q40,Q50)</f>
        <v>74580</v>
      </c>
      <c r="R52" s="285">
        <f>SUM(R40,R50)</f>
        <v>0</v>
      </c>
      <c r="S52" s="84"/>
      <c r="T52" s="84"/>
    </row>
    <row r="53" spans="1:18" ht="12" customHeight="1" thickBot="1">
      <c r="A53" s="262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337"/>
      <c r="N53" s="262"/>
      <c r="O53" s="262"/>
      <c r="P53" s="262"/>
      <c r="Q53" s="262"/>
      <c r="R53" s="262"/>
    </row>
    <row r="54" spans="1:18" ht="16.5" customHeight="1" thickBot="1">
      <c r="A54" s="338" t="s">
        <v>544</v>
      </c>
      <c r="B54" s="339"/>
      <c r="C54" s="340" t="s">
        <v>183</v>
      </c>
      <c r="D54" s="341" t="s">
        <v>30</v>
      </c>
      <c r="E54" s="342"/>
      <c r="F54" s="343" t="s">
        <v>234</v>
      </c>
      <c r="G54" s="344">
        <f>SUM(B63,E63,H63,K63,N63,Q63)</f>
        <v>17240</v>
      </c>
      <c r="H54" s="345" t="s">
        <v>3</v>
      </c>
      <c r="I54" s="346">
        <f>C63+F63+I63+L63+O63+R63</f>
        <v>0</v>
      </c>
      <c r="J54" s="347"/>
      <c r="K54" s="262"/>
      <c r="L54" s="262"/>
      <c r="M54" s="348"/>
      <c r="N54" s="262"/>
      <c r="O54" s="262"/>
      <c r="P54" s="262"/>
      <c r="Q54" s="262"/>
      <c r="R54" s="262"/>
    </row>
    <row r="55" spans="1:18" ht="9" customHeight="1" thickBot="1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</row>
    <row r="56" spans="1:18" ht="16.5" customHeight="1">
      <c r="A56" s="227" t="s">
        <v>4</v>
      </c>
      <c r="B56" s="228"/>
      <c r="C56" s="229"/>
      <c r="D56" s="230" t="s">
        <v>5</v>
      </c>
      <c r="E56" s="228"/>
      <c r="F56" s="229"/>
      <c r="G56" s="230" t="s">
        <v>6</v>
      </c>
      <c r="H56" s="228"/>
      <c r="I56" s="229"/>
      <c r="J56" s="230" t="s">
        <v>7</v>
      </c>
      <c r="K56" s="228"/>
      <c r="L56" s="229"/>
      <c r="M56" s="230" t="s">
        <v>219</v>
      </c>
      <c r="N56" s="228"/>
      <c r="O56" s="228"/>
      <c r="P56" s="227" t="s">
        <v>182</v>
      </c>
      <c r="Q56" s="349"/>
      <c r="R56" s="350"/>
    </row>
    <row r="57" spans="1:18" ht="15" customHeight="1">
      <c r="A57" s="233" t="s">
        <v>9</v>
      </c>
      <c r="B57" s="293" t="s">
        <v>243</v>
      </c>
      <c r="C57" s="236" t="s">
        <v>244</v>
      </c>
      <c r="D57" s="233" t="s">
        <v>9</v>
      </c>
      <c r="E57" s="234" t="s">
        <v>243</v>
      </c>
      <c r="F57" s="235" t="s">
        <v>244</v>
      </c>
      <c r="G57" s="233" t="s">
        <v>9</v>
      </c>
      <c r="H57" s="234" t="s">
        <v>243</v>
      </c>
      <c r="I57" s="235" t="s">
        <v>244</v>
      </c>
      <c r="J57" s="233" t="s">
        <v>9</v>
      </c>
      <c r="K57" s="234" t="s">
        <v>243</v>
      </c>
      <c r="L57" s="235" t="s">
        <v>244</v>
      </c>
      <c r="M57" s="233" t="s">
        <v>9</v>
      </c>
      <c r="N57" s="234" t="s">
        <v>243</v>
      </c>
      <c r="O57" s="235" t="s">
        <v>244</v>
      </c>
      <c r="P57" s="233" t="s">
        <v>9</v>
      </c>
      <c r="Q57" s="234" t="s">
        <v>243</v>
      </c>
      <c r="R57" s="235" t="s">
        <v>244</v>
      </c>
    </row>
    <row r="58" spans="1:18" ht="15" customHeight="1">
      <c r="A58" s="246" t="s">
        <v>533</v>
      </c>
      <c r="B58" s="216">
        <v>1860</v>
      </c>
      <c r="C58" s="249"/>
      <c r="D58" s="246" t="s">
        <v>583</v>
      </c>
      <c r="E58" s="216">
        <v>1500</v>
      </c>
      <c r="F58" s="297"/>
      <c r="G58" s="246" t="s">
        <v>584</v>
      </c>
      <c r="H58" s="216">
        <v>940</v>
      </c>
      <c r="I58" s="297"/>
      <c r="J58" s="246" t="s">
        <v>426</v>
      </c>
      <c r="K58" s="216">
        <v>520</v>
      </c>
      <c r="L58" s="297"/>
      <c r="M58" s="453" t="s">
        <v>556</v>
      </c>
      <c r="N58" s="216">
        <v>1120</v>
      </c>
      <c r="O58" s="297"/>
      <c r="P58" s="246" t="s">
        <v>428</v>
      </c>
      <c r="Q58" s="216"/>
      <c r="R58" s="297"/>
    </row>
    <row r="59" spans="1:18" ht="15" customHeight="1">
      <c r="A59" s="246" t="s">
        <v>28</v>
      </c>
      <c r="B59" s="216">
        <v>300</v>
      </c>
      <c r="C59" s="249"/>
      <c r="D59" s="246" t="s">
        <v>585</v>
      </c>
      <c r="E59" s="216">
        <v>910</v>
      </c>
      <c r="F59" s="249"/>
      <c r="G59" s="246" t="s">
        <v>468</v>
      </c>
      <c r="H59" s="216">
        <v>1700</v>
      </c>
      <c r="I59" s="249"/>
      <c r="J59" s="246" t="s">
        <v>192</v>
      </c>
      <c r="K59" s="216">
        <v>320</v>
      </c>
      <c r="L59" s="249"/>
      <c r="M59" s="246" t="s">
        <v>27</v>
      </c>
      <c r="N59" s="216">
        <v>2300</v>
      </c>
      <c r="O59" s="249"/>
      <c r="P59" s="246" t="s">
        <v>455</v>
      </c>
      <c r="Q59" s="216"/>
      <c r="R59" s="249"/>
    </row>
    <row r="60" spans="1:18" ht="15" customHeight="1">
      <c r="A60" s="246"/>
      <c r="B60" s="351"/>
      <c r="C60" s="260"/>
      <c r="D60" s="246"/>
      <c r="E60" s="218"/>
      <c r="F60" s="260"/>
      <c r="G60" s="246"/>
      <c r="H60" s="218"/>
      <c r="I60" s="260"/>
      <c r="J60" s="246"/>
      <c r="K60" s="218"/>
      <c r="L60" s="260"/>
      <c r="M60" s="246" t="s">
        <v>370</v>
      </c>
      <c r="N60" s="216">
        <v>2400</v>
      </c>
      <c r="O60" s="249"/>
      <c r="P60" s="246" t="s">
        <v>381</v>
      </c>
      <c r="Q60" s="216"/>
      <c r="R60" s="249"/>
    </row>
    <row r="61" spans="1:18" ht="15" customHeight="1">
      <c r="A61" s="246"/>
      <c r="B61" s="351"/>
      <c r="C61" s="260"/>
      <c r="D61" s="256"/>
      <c r="E61" s="218"/>
      <c r="F61" s="260"/>
      <c r="G61" s="246"/>
      <c r="H61" s="218"/>
      <c r="I61" s="260"/>
      <c r="J61" s="246"/>
      <c r="K61" s="261"/>
      <c r="L61" s="260"/>
      <c r="M61" s="246" t="s">
        <v>28</v>
      </c>
      <c r="N61" s="216">
        <v>3370</v>
      </c>
      <c r="O61" s="249"/>
      <c r="P61" s="246"/>
      <c r="Q61" s="261"/>
      <c r="R61" s="260"/>
    </row>
    <row r="62" spans="1:18" ht="15" customHeight="1">
      <c r="A62" s="276"/>
      <c r="B62" s="277"/>
      <c r="C62" s="278"/>
      <c r="D62" s="276"/>
      <c r="E62" s="292"/>
      <c r="F62" s="278"/>
      <c r="G62" s="276"/>
      <c r="H62" s="292"/>
      <c r="I62" s="278"/>
      <c r="J62" s="276"/>
      <c r="K62" s="219"/>
      <c r="L62" s="278"/>
      <c r="M62" s="276"/>
      <c r="N62" s="219"/>
      <c r="O62" s="278"/>
      <c r="P62" s="276"/>
      <c r="Q62" s="292"/>
      <c r="R62" s="278"/>
    </row>
    <row r="63" spans="1:18" ht="15" customHeight="1" thickBot="1">
      <c r="A63" s="283" t="s">
        <v>23</v>
      </c>
      <c r="B63" s="352">
        <f>SUM(B58:B62)</f>
        <v>2160</v>
      </c>
      <c r="C63" s="285">
        <f>SUM(C58:C62)</f>
        <v>0</v>
      </c>
      <c r="D63" s="283" t="s">
        <v>23</v>
      </c>
      <c r="E63" s="335">
        <f>SUM(E58:E62)</f>
        <v>2410</v>
      </c>
      <c r="F63" s="285">
        <f>SUM(F58:F62)</f>
        <v>0</v>
      </c>
      <c r="G63" s="283" t="s">
        <v>23</v>
      </c>
      <c r="H63" s="335">
        <f>SUM(H58:H62)</f>
        <v>2640</v>
      </c>
      <c r="I63" s="285">
        <f>SUM(I58:I62)</f>
        <v>0</v>
      </c>
      <c r="J63" s="283" t="s">
        <v>23</v>
      </c>
      <c r="K63" s="335">
        <f>SUM(K58:K62)</f>
        <v>840</v>
      </c>
      <c r="L63" s="285">
        <f>SUM(L58:L62)</f>
        <v>0</v>
      </c>
      <c r="M63" s="283" t="s">
        <v>23</v>
      </c>
      <c r="N63" s="335">
        <f>SUM(N58:N62)</f>
        <v>9190</v>
      </c>
      <c r="O63" s="285">
        <f>SUM(O58:O62)</f>
        <v>0</v>
      </c>
      <c r="P63" s="283" t="s">
        <v>23</v>
      </c>
      <c r="Q63" s="336">
        <f>SUM(Q58:Q62)</f>
        <v>0</v>
      </c>
      <c r="R63" s="285">
        <f>SUM(R58:R62)</f>
        <v>0</v>
      </c>
    </row>
    <row r="64" spans="1:18" ht="12" customHeight="1" thickBot="1">
      <c r="A64" s="262"/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</row>
    <row r="65" spans="1:18" ht="15" customHeight="1" thickBot="1">
      <c r="A65" s="338" t="s">
        <v>544</v>
      </c>
      <c r="B65" s="339"/>
      <c r="C65" s="353" t="s">
        <v>254</v>
      </c>
      <c r="D65" s="354" t="s">
        <v>228</v>
      </c>
      <c r="E65" s="355"/>
      <c r="F65" s="343" t="s">
        <v>2</v>
      </c>
      <c r="G65" s="344">
        <f>SUM(B78,E78,H78,K78,N78,Q78)</f>
        <v>6050</v>
      </c>
      <c r="H65" s="345" t="s">
        <v>3</v>
      </c>
      <c r="I65" s="346">
        <f>C78+F78+I78+L78+O78+R78</f>
        <v>0</v>
      </c>
      <c r="J65" s="356" t="s">
        <v>253</v>
      </c>
      <c r="K65" s="262"/>
      <c r="L65" s="262"/>
      <c r="M65" s="262"/>
      <c r="N65" s="262"/>
      <c r="O65" s="262"/>
      <c r="P65" s="262"/>
      <c r="Q65" s="262"/>
      <c r="R65" s="262"/>
    </row>
    <row r="66" spans="1:20" s="76" customFormat="1" ht="9" customHeight="1" thickBot="1">
      <c r="A66" s="262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42"/>
      <c r="T66" s="42"/>
    </row>
    <row r="67" spans="1:20" s="76" customFormat="1" ht="16.5" customHeight="1">
      <c r="A67" s="227" t="s">
        <v>4</v>
      </c>
      <c r="B67" s="228"/>
      <c r="C67" s="229"/>
      <c r="D67" s="230" t="s">
        <v>5</v>
      </c>
      <c r="E67" s="228"/>
      <c r="F67" s="229"/>
      <c r="G67" s="230" t="s">
        <v>6</v>
      </c>
      <c r="H67" s="228"/>
      <c r="I67" s="229"/>
      <c r="J67" s="230" t="s">
        <v>7</v>
      </c>
      <c r="K67" s="228"/>
      <c r="L67" s="229"/>
      <c r="M67" s="230" t="s">
        <v>24</v>
      </c>
      <c r="N67" s="228"/>
      <c r="O67" s="229"/>
      <c r="P67" s="227" t="s">
        <v>179</v>
      </c>
      <c r="Q67" s="231"/>
      <c r="R67" s="232"/>
      <c r="S67" s="42"/>
      <c r="T67" s="42"/>
    </row>
    <row r="68" spans="1:20" s="76" customFormat="1" ht="15" customHeight="1">
      <c r="A68" s="233" t="s">
        <v>9</v>
      </c>
      <c r="B68" s="234" t="s">
        <v>243</v>
      </c>
      <c r="C68" s="235" t="s">
        <v>244</v>
      </c>
      <c r="D68" s="233" t="s">
        <v>9</v>
      </c>
      <c r="E68" s="234" t="s">
        <v>243</v>
      </c>
      <c r="F68" s="235" t="s">
        <v>244</v>
      </c>
      <c r="G68" s="233" t="s">
        <v>9</v>
      </c>
      <c r="H68" s="234" t="s">
        <v>243</v>
      </c>
      <c r="I68" s="235" t="s">
        <v>244</v>
      </c>
      <c r="J68" s="233" t="s">
        <v>9</v>
      </c>
      <c r="K68" s="234" t="s">
        <v>243</v>
      </c>
      <c r="L68" s="235" t="s">
        <v>244</v>
      </c>
      <c r="M68" s="233" t="s">
        <v>9</v>
      </c>
      <c r="N68" s="234" t="s">
        <v>243</v>
      </c>
      <c r="O68" s="235" t="s">
        <v>244</v>
      </c>
      <c r="P68" s="233" t="s">
        <v>9</v>
      </c>
      <c r="Q68" s="238" t="s">
        <v>243</v>
      </c>
      <c r="R68" s="235" t="s">
        <v>244</v>
      </c>
      <c r="S68" s="42"/>
      <c r="T68" s="42"/>
    </row>
    <row r="69" spans="1:20" s="76" customFormat="1" ht="15" customHeight="1">
      <c r="A69" s="246"/>
      <c r="B69" s="218"/>
      <c r="C69" s="260"/>
      <c r="D69" s="246" t="s">
        <v>190</v>
      </c>
      <c r="E69" s="216">
        <v>120</v>
      </c>
      <c r="F69" s="297"/>
      <c r="G69" s="248" t="s">
        <v>387</v>
      </c>
      <c r="H69" s="216">
        <v>230</v>
      </c>
      <c r="I69" s="297"/>
      <c r="J69" s="246" t="s">
        <v>189</v>
      </c>
      <c r="K69" s="216">
        <v>60</v>
      </c>
      <c r="L69" s="297"/>
      <c r="M69" s="246" t="s">
        <v>477</v>
      </c>
      <c r="N69" s="216">
        <v>690</v>
      </c>
      <c r="O69" s="297"/>
      <c r="P69" s="246" t="s">
        <v>315</v>
      </c>
      <c r="Q69" s="216"/>
      <c r="R69" s="297"/>
      <c r="S69" s="42"/>
      <c r="T69" s="42"/>
    </row>
    <row r="70" spans="1:20" s="76" customFormat="1" ht="15" customHeight="1">
      <c r="A70" s="246"/>
      <c r="B70" s="218"/>
      <c r="C70" s="260"/>
      <c r="D70" s="256" t="s">
        <v>510</v>
      </c>
      <c r="E70" s="216">
        <v>170</v>
      </c>
      <c r="F70" s="249"/>
      <c r="G70" s="246" t="s">
        <v>388</v>
      </c>
      <c r="H70" s="216">
        <v>800</v>
      </c>
      <c r="I70" s="249"/>
      <c r="J70" s="246"/>
      <c r="K70" s="218"/>
      <c r="L70" s="260">
        <f>K70</f>
        <v>0</v>
      </c>
      <c r="M70" s="246" t="s">
        <v>113</v>
      </c>
      <c r="N70" s="216">
        <v>790</v>
      </c>
      <c r="O70" s="249"/>
      <c r="P70" s="246" t="s">
        <v>316</v>
      </c>
      <c r="Q70" s="216"/>
      <c r="R70" s="249"/>
      <c r="S70" s="42"/>
      <c r="T70" s="42"/>
    </row>
    <row r="71" spans="1:20" s="76" customFormat="1" ht="15" customHeight="1">
      <c r="A71" s="246"/>
      <c r="B71" s="218"/>
      <c r="C71" s="260"/>
      <c r="D71" s="256"/>
      <c r="E71" s="216"/>
      <c r="F71" s="249"/>
      <c r="G71" s="246"/>
      <c r="H71" s="218"/>
      <c r="I71" s="260"/>
      <c r="J71" s="246"/>
      <c r="K71" s="261"/>
      <c r="L71" s="260"/>
      <c r="M71" s="246" t="s">
        <v>467</v>
      </c>
      <c r="N71" s="216">
        <v>1280</v>
      </c>
      <c r="O71" s="249"/>
      <c r="P71" s="246" t="s">
        <v>304</v>
      </c>
      <c r="Q71" s="216"/>
      <c r="R71" s="249"/>
      <c r="S71" s="42"/>
      <c r="T71" s="42"/>
    </row>
    <row r="72" spans="1:18" ht="15" customHeight="1">
      <c r="A72" s="246"/>
      <c r="B72" s="351"/>
      <c r="C72" s="260"/>
      <c r="D72" s="246"/>
      <c r="E72" s="218"/>
      <c r="F72" s="260"/>
      <c r="G72" s="246"/>
      <c r="H72" s="218"/>
      <c r="I72" s="260"/>
      <c r="J72" s="246"/>
      <c r="K72" s="261"/>
      <c r="L72" s="260"/>
      <c r="M72" s="246" t="s">
        <v>469</v>
      </c>
      <c r="N72" s="216">
        <v>140</v>
      </c>
      <c r="O72" s="249"/>
      <c r="P72" s="246"/>
      <c r="Q72" s="216"/>
      <c r="R72" s="249"/>
    </row>
    <row r="73" spans="1:18" ht="15" customHeight="1">
      <c r="A73" s="246"/>
      <c r="B73" s="218"/>
      <c r="C73" s="260"/>
      <c r="D73" s="246"/>
      <c r="E73" s="218"/>
      <c r="F73" s="260"/>
      <c r="G73" s="246"/>
      <c r="H73" s="218"/>
      <c r="I73" s="260"/>
      <c r="J73" s="251"/>
      <c r="K73" s="261"/>
      <c r="L73" s="260"/>
      <c r="M73" s="246" t="s">
        <v>115</v>
      </c>
      <c r="N73" s="216">
        <v>330</v>
      </c>
      <c r="O73" s="249"/>
      <c r="P73" s="246" t="s">
        <v>511</v>
      </c>
      <c r="Q73" s="216"/>
      <c r="R73" s="249"/>
    </row>
    <row r="74" spans="1:18" ht="15" customHeight="1">
      <c r="A74" s="246"/>
      <c r="B74" s="218"/>
      <c r="C74" s="260"/>
      <c r="D74" s="256"/>
      <c r="E74" s="218"/>
      <c r="F74" s="260"/>
      <c r="G74" s="246"/>
      <c r="H74" s="218"/>
      <c r="I74" s="260"/>
      <c r="J74" s="246"/>
      <c r="K74" s="261"/>
      <c r="L74" s="260"/>
      <c r="M74" s="246" t="s">
        <v>116</v>
      </c>
      <c r="N74" s="216">
        <v>790</v>
      </c>
      <c r="O74" s="249"/>
      <c r="P74" s="246" t="s">
        <v>314</v>
      </c>
      <c r="Q74" s="216"/>
      <c r="R74" s="249"/>
    </row>
    <row r="75" spans="1:18" ht="15" customHeight="1">
      <c r="A75" s="246"/>
      <c r="B75" s="218"/>
      <c r="C75" s="260"/>
      <c r="D75" s="256"/>
      <c r="E75" s="218"/>
      <c r="F75" s="260"/>
      <c r="G75" s="246"/>
      <c r="H75" s="218"/>
      <c r="I75" s="260"/>
      <c r="J75" s="264"/>
      <c r="K75" s="261"/>
      <c r="L75" s="260"/>
      <c r="M75" s="246" t="s">
        <v>117</v>
      </c>
      <c r="N75" s="216">
        <v>580</v>
      </c>
      <c r="O75" s="249"/>
      <c r="P75" s="246" t="s">
        <v>317</v>
      </c>
      <c r="Q75" s="216"/>
      <c r="R75" s="249"/>
    </row>
    <row r="76" spans="1:18" ht="15" customHeight="1">
      <c r="A76" s="246"/>
      <c r="B76" s="351"/>
      <c r="C76" s="260"/>
      <c r="D76" s="256"/>
      <c r="E76" s="218"/>
      <c r="F76" s="260"/>
      <c r="G76" s="246"/>
      <c r="H76" s="218"/>
      <c r="I76" s="260"/>
      <c r="J76" s="246"/>
      <c r="K76" s="261"/>
      <c r="L76" s="260"/>
      <c r="M76" s="246" t="s">
        <v>188</v>
      </c>
      <c r="N76" s="216">
        <v>70</v>
      </c>
      <c r="O76" s="249"/>
      <c r="P76" s="246" t="s">
        <v>466</v>
      </c>
      <c r="Q76" s="216"/>
      <c r="R76" s="249"/>
    </row>
    <row r="77" spans="1:18" ht="15" customHeight="1">
      <c r="A77" s="276"/>
      <c r="B77" s="277"/>
      <c r="C77" s="278"/>
      <c r="D77" s="291"/>
      <c r="E77" s="292"/>
      <c r="F77" s="278"/>
      <c r="G77" s="291"/>
      <c r="H77" s="292"/>
      <c r="I77" s="278"/>
      <c r="J77" s="276"/>
      <c r="K77" s="219"/>
      <c r="L77" s="278"/>
      <c r="M77" s="291"/>
      <c r="N77" s="219"/>
      <c r="O77" s="278"/>
      <c r="P77" s="246"/>
      <c r="Q77" s="216"/>
      <c r="R77" s="328"/>
    </row>
    <row r="78" spans="1:18" ht="15" customHeight="1" thickBot="1">
      <c r="A78" s="283" t="s">
        <v>23</v>
      </c>
      <c r="B78" s="335">
        <f>SUM(B69:B77)</f>
        <v>0</v>
      </c>
      <c r="C78" s="285">
        <f>SUM(C69:C77)</f>
        <v>0</v>
      </c>
      <c r="D78" s="283" t="s">
        <v>23</v>
      </c>
      <c r="E78" s="335">
        <f>SUM(E69:E77)</f>
        <v>290</v>
      </c>
      <c r="F78" s="285">
        <f>SUM(F69:F77)</f>
        <v>0</v>
      </c>
      <c r="G78" s="283" t="s">
        <v>23</v>
      </c>
      <c r="H78" s="335">
        <f>SUM(H69:H77)</f>
        <v>1030</v>
      </c>
      <c r="I78" s="285">
        <f>SUM(I69:I77)</f>
        <v>0</v>
      </c>
      <c r="J78" s="283" t="s">
        <v>23</v>
      </c>
      <c r="K78" s="336">
        <f>SUM(K69:K77)</f>
        <v>60</v>
      </c>
      <c r="L78" s="285">
        <f>SUM(L69:L77)</f>
        <v>0</v>
      </c>
      <c r="M78" s="283" t="s">
        <v>229</v>
      </c>
      <c r="N78" s="335">
        <f>SUM(N69:N77)</f>
        <v>4670</v>
      </c>
      <c r="O78" s="285">
        <f>SUM(O69:O77)</f>
        <v>0</v>
      </c>
      <c r="P78" s="283" t="s">
        <v>23</v>
      </c>
      <c r="Q78" s="336">
        <f>SUM(Q69:Q77)</f>
        <v>0</v>
      </c>
      <c r="R78" s="285">
        <f>SUM(R69:R77)</f>
        <v>0</v>
      </c>
    </row>
    <row r="79" spans="1:18" ht="12" customHeight="1">
      <c r="A79" s="262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</row>
    <row r="80" spans="1:18" ht="13.5">
      <c r="A80" s="262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</row>
    <row r="81" spans="1:18" ht="13.5">
      <c r="A81" s="262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357"/>
      <c r="Q81" s="262"/>
      <c r="R81" s="262"/>
    </row>
    <row r="82" spans="1:18" ht="13.5">
      <c r="A82" s="262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357"/>
      <c r="Q82" s="262"/>
      <c r="R82" s="262"/>
    </row>
    <row r="83" spans="1:18" ht="13.5">
      <c r="A83" s="262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357"/>
      <c r="Q83" s="262"/>
      <c r="R83" s="262"/>
    </row>
    <row r="84" spans="1:18" ht="13.5">
      <c r="A84" s="262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357"/>
      <c r="Q84" s="262"/>
      <c r="R84" s="262"/>
    </row>
    <row r="85" spans="1:18" ht="13.5">
      <c r="A85" s="262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357"/>
      <c r="Q85" s="262"/>
      <c r="R85" s="262"/>
    </row>
    <row r="86" spans="1:18" ht="13.5">
      <c r="A86" s="262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357"/>
      <c r="Q86" s="262"/>
      <c r="R86" s="262"/>
    </row>
    <row r="87" spans="1:18" ht="13.5">
      <c r="A87" s="262"/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357"/>
      <c r="Q87" s="262"/>
      <c r="R87" s="262"/>
    </row>
    <row r="88" spans="1:18" ht="13.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45"/>
      <c r="Q88" s="84"/>
      <c r="R88" s="84"/>
    </row>
    <row r="89" spans="1:18" ht="13.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</row>
  </sheetData>
  <sheetProtection/>
  <mergeCells count="4">
    <mergeCell ref="K3:L3"/>
    <mergeCell ref="M3:N3"/>
    <mergeCell ref="F3:H3"/>
    <mergeCell ref="A3:E3"/>
  </mergeCells>
  <conditionalFormatting sqref="O58:O63 Q40 C58:C63 F58:F63 I58:I63 C69:C78 K27:K28 L27:L35 I10:I35 F10:F27 C39:C52 O10:O52 R10:R52 L58:L63 R58:R63 F69:F78 I69:I78 L69:L78 O69:O78 R69:R78 H10:H30 N10:N28 E38:F51 N42:N48 Q42:Q47 B58:C59 E58:F59 H58:I59 K58:K59 N58:O61 F29:F35 C10:C35 B10:B25 E10:E25 Q10:Q38">
    <cfRule type="cellIs" priority="23" dxfId="96" operator="greaterThan" stopIfTrue="1">
      <formula>A10</formula>
    </cfRule>
  </conditionalFormatting>
  <conditionalFormatting sqref="L39:L50 I38:I45 L10:L26">
    <cfRule type="cellIs" priority="16" dxfId="96" operator="greaterThan" stopIfTrue="1">
      <formula>H10</formula>
    </cfRule>
  </conditionalFormatting>
  <conditionalFormatting sqref="K10:K26">
    <cfRule type="cellIs" priority="13" dxfId="96" operator="greaterThan" stopIfTrue="1">
      <formula>J10</formula>
    </cfRule>
  </conditionalFormatting>
  <conditionalFormatting sqref="B39:B48">
    <cfRule type="cellIs" priority="12" dxfId="96" operator="greaterThan" stopIfTrue="1">
      <formula>A39</formula>
    </cfRule>
  </conditionalFormatting>
  <conditionalFormatting sqref="H38:H45">
    <cfRule type="cellIs" priority="11" dxfId="96" operator="greaterThan" stopIfTrue="1">
      <formula>G38</formula>
    </cfRule>
  </conditionalFormatting>
  <conditionalFormatting sqref="K39:K50">
    <cfRule type="cellIs" priority="10" dxfId="96" operator="greaterThan" stopIfTrue="1">
      <formula>J39</formula>
    </cfRule>
  </conditionalFormatting>
  <conditionalFormatting sqref="Q58:Q60">
    <cfRule type="cellIs" priority="9" dxfId="96" operator="greaterThan" stopIfTrue="1">
      <formula>P58</formula>
    </cfRule>
  </conditionalFormatting>
  <conditionalFormatting sqref="E69 E71">
    <cfRule type="cellIs" priority="8" dxfId="96" operator="greaterThan" stopIfTrue="1">
      <formula>D69</formula>
    </cfRule>
  </conditionalFormatting>
  <conditionalFormatting sqref="H69:H70">
    <cfRule type="cellIs" priority="7" dxfId="96" operator="greaterThan" stopIfTrue="1">
      <formula>G69</formula>
    </cfRule>
  </conditionalFormatting>
  <conditionalFormatting sqref="K69">
    <cfRule type="cellIs" priority="6" dxfId="96" operator="greaterThan" stopIfTrue="1">
      <formula>J69</formula>
    </cfRule>
  </conditionalFormatting>
  <conditionalFormatting sqref="N69:N76">
    <cfRule type="cellIs" priority="5" dxfId="96" operator="greaterThan" stopIfTrue="1">
      <formula>M69</formula>
    </cfRule>
  </conditionalFormatting>
  <conditionalFormatting sqref="Q69:Q75 Q77">
    <cfRule type="cellIs" priority="4" dxfId="96" operator="greaterThan" stopIfTrue="1">
      <formula>P69</formula>
    </cfRule>
  </conditionalFormatting>
  <conditionalFormatting sqref="E70">
    <cfRule type="cellIs" priority="3" dxfId="96" operator="greaterThan" stopIfTrue="1">
      <formula>D70</formula>
    </cfRule>
  </conditionalFormatting>
  <conditionalFormatting sqref="Q76">
    <cfRule type="cellIs" priority="2" dxfId="96" operator="greaterThan" stopIfTrue="1">
      <formula>P76</formula>
    </cfRule>
  </conditionalFormatting>
  <conditionalFormatting sqref="B27:B33">
    <cfRule type="cellIs" priority="37" dxfId="96" operator="greaterThan" stopIfTrue="1">
      <formula>長崎・西彼杵・西海!#REF!</formula>
    </cfRule>
  </conditionalFormatting>
  <conditionalFormatting sqref="E29">
    <cfRule type="cellIs" priority="1" dxfId="96" operator="greaterThan" stopIfTrue="1">
      <formula>D29</formula>
    </cfRule>
  </conditionalFormatting>
  <printOptions horizontalCentered="1"/>
  <pageMargins left="0.4330708661417323" right="0.31496062992125984" top="0.5511811023622047" bottom="0" header="0.2755905511811024" footer="0.1968503937007874"/>
  <pageSetup cellComments="asDisplayed" fitToHeight="1" fitToWidth="1" horizontalDpi="600" verticalDpi="600" orientation="portrait" paperSize="12" scale="86" r:id="rId4"/>
  <headerFooter alignWithMargins="0">
    <oddHeader>&amp;L&amp;"ＭＳ Ｐ明朝,太字"&amp;16折込広告企画書　長崎地区 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showGridLines="0" showZeros="0" zoomScaleSheetLayoutView="70" zoomScalePageLayoutView="0" workbookViewId="0" topLeftCell="A1">
      <pane ySplit="3" topLeftCell="A4" activePane="bottomLeft" state="frozen"/>
      <selection pane="topLeft" activeCell="AB12" sqref="AB12"/>
      <selection pane="bottomLeft" activeCell="AB12" sqref="AB12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2" t="s">
        <v>246</v>
      </c>
      <c r="B2" s="103"/>
      <c r="C2" s="103"/>
      <c r="D2" s="104"/>
      <c r="E2" s="105"/>
      <c r="F2" s="106" t="s">
        <v>247</v>
      </c>
      <c r="G2" s="107"/>
      <c r="H2" s="107"/>
      <c r="I2" s="108"/>
      <c r="J2" s="107" t="s">
        <v>250</v>
      </c>
      <c r="K2" s="106" t="s">
        <v>245</v>
      </c>
      <c r="L2" s="109"/>
      <c r="M2" s="110" t="s">
        <v>249</v>
      </c>
      <c r="N2" s="111"/>
      <c r="O2" s="112"/>
      <c r="P2" s="113"/>
      <c r="Q2" s="1"/>
      <c r="R2" s="114"/>
    </row>
    <row r="3" spans="1:18" ht="35.25" customHeight="1" thickBot="1">
      <c r="A3" s="463">
        <f>'長崎・西彼杵・西海'!A3</f>
        <v>0</v>
      </c>
      <c r="B3" s="464"/>
      <c r="C3" s="464"/>
      <c r="D3" s="464"/>
      <c r="E3" s="465"/>
      <c r="F3" s="468" t="str">
        <f>'長崎・西彼杵・西海'!F3</f>
        <v>令和     年     月     日</v>
      </c>
      <c r="G3" s="469"/>
      <c r="H3" s="469"/>
      <c r="I3" s="115" t="str">
        <f>'長崎・西彼杵・西海'!I3</f>
        <v>(　　)</v>
      </c>
      <c r="J3" s="116">
        <f>'長崎・西彼杵・西海'!J3</f>
        <v>0</v>
      </c>
      <c r="K3" s="470">
        <f>'長崎・西彼杵・西海'!K3</f>
        <v>0</v>
      </c>
      <c r="L3" s="471">
        <f>'長崎・西彼杵・西海'!L3</f>
        <v>0</v>
      </c>
      <c r="M3" s="466"/>
      <c r="N3" s="467"/>
      <c r="O3" s="156"/>
      <c r="P3" s="98"/>
      <c r="Q3" s="98"/>
      <c r="R3" s="98"/>
    </row>
    <row r="4" spans="1:18" ht="1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121"/>
      <c r="P4" s="119"/>
      <c r="R4" s="213" t="s">
        <v>513</v>
      </c>
    </row>
    <row r="5" spans="1:21" ht="16.5" customHeight="1" thickBot="1">
      <c r="A5" s="338" t="s">
        <v>544</v>
      </c>
      <c r="B5" s="339"/>
      <c r="C5" s="340" t="s">
        <v>85</v>
      </c>
      <c r="D5" s="354" t="s">
        <v>227</v>
      </c>
      <c r="E5" s="355"/>
      <c r="F5" s="343" t="s">
        <v>2</v>
      </c>
      <c r="G5" s="344">
        <f>B25+E25+H25+K25+N25+Q25</f>
        <v>33670</v>
      </c>
      <c r="H5" s="345" t="s">
        <v>3</v>
      </c>
      <c r="I5" s="346">
        <f>C25+F25+I25+L25+O25+R25</f>
        <v>0</v>
      </c>
      <c r="J5" s="262"/>
      <c r="K5" s="262"/>
      <c r="L5" s="345" t="s">
        <v>84</v>
      </c>
      <c r="M5" s="358">
        <f>SUM(I5,I27,I39,I53,I71)</f>
        <v>0</v>
      </c>
      <c r="N5" s="262"/>
      <c r="O5" s="359"/>
      <c r="P5" s="360"/>
      <c r="Q5" s="361"/>
      <c r="R5" s="362" t="s">
        <v>514</v>
      </c>
      <c r="S5" s="360"/>
      <c r="T5" s="360"/>
      <c r="U5" s="360"/>
    </row>
    <row r="6" spans="1:21" ht="9" customHeight="1" thickBo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360"/>
      <c r="T6" s="360"/>
      <c r="U6" s="360"/>
    </row>
    <row r="7" spans="1:21" ht="15" customHeight="1">
      <c r="A7" s="227" t="s">
        <v>4</v>
      </c>
      <c r="B7" s="228"/>
      <c r="C7" s="229"/>
      <c r="D7" s="230" t="s">
        <v>5</v>
      </c>
      <c r="E7" s="228"/>
      <c r="F7" s="229"/>
      <c r="G7" s="230" t="s">
        <v>6</v>
      </c>
      <c r="H7" s="228"/>
      <c r="I7" s="229"/>
      <c r="J7" s="230" t="s">
        <v>7</v>
      </c>
      <c r="K7" s="228"/>
      <c r="L7" s="229"/>
      <c r="M7" s="230" t="s">
        <v>24</v>
      </c>
      <c r="N7" s="228"/>
      <c r="O7" s="229"/>
      <c r="P7" s="227" t="s">
        <v>179</v>
      </c>
      <c r="Q7" s="231"/>
      <c r="R7" s="232"/>
      <c r="S7" s="360"/>
      <c r="T7" s="360"/>
      <c r="U7" s="360"/>
    </row>
    <row r="8" spans="1:21" ht="15" customHeight="1">
      <c r="A8" s="233" t="s">
        <v>9</v>
      </c>
      <c r="B8" s="234" t="s">
        <v>243</v>
      </c>
      <c r="C8" s="235" t="s">
        <v>244</v>
      </c>
      <c r="D8" s="233" t="s">
        <v>9</v>
      </c>
      <c r="E8" s="234" t="s">
        <v>243</v>
      </c>
      <c r="F8" s="235" t="s">
        <v>244</v>
      </c>
      <c r="G8" s="233" t="s">
        <v>9</v>
      </c>
      <c r="H8" s="234" t="s">
        <v>243</v>
      </c>
      <c r="I8" s="235" t="s">
        <v>244</v>
      </c>
      <c r="J8" s="233" t="s">
        <v>9</v>
      </c>
      <c r="K8" s="234" t="s">
        <v>243</v>
      </c>
      <c r="L8" s="235" t="s">
        <v>244</v>
      </c>
      <c r="M8" s="233" t="s">
        <v>9</v>
      </c>
      <c r="N8" s="234" t="s">
        <v>243</v>
      </c>
      <c r="O8" s="235" t="s">
        <v>244</v>
      </c>
      <c r="P8" s="233" t="s">
        <v>9</v>
      </c>
      <c r="Q8" s="238" t="s">
        <v>243</v>
      </c>
      <c r="R8" s="235" t="s">
        <v>244</v>
      </c>
      <c r="S8" s="360"/>
      <c r="T8" s="360"/>
      <c r="U8" s="360"/>
    </row>
    <row r="9" spans="1:21" ht="15" customHeight="1">
      <c r="A9" s="363" t="s">
        <v>264</v>
      </c>
      <c r="B9" s="240"/>
      <c r="C9" s="241"/>
      <c r="D9" s="363" t="s">
        <v>264</v>
      </c>
      <c r="E9" s="240"/>
      <c r="F9" s="241"/>
      <c r="G9" s="363" t="s">
        <v>264</v>
      </c>
      <c r="H9" s="240"/>
      <c r="I9" s="241"/>
      <c r="J9" s="363" t="s">
        <v>264</v>
      </c>
      <c r="K9" s="240"/>
      <c r="L9" s="241"/>
      <c r="M9" s="363" t="s">
        <v>264</v>
      </c>
      <c r="N9" s="240"/>
      <c r="O9" s="241"/>
      <c r="P9" s="363" t="s">
        <v>264</v>
      </c>
      <c r="Q9" s="245"/>
      <c r="R9" s="241"/>
      <c r="S9" s="360"/>
      <c r="T9" s="360"/>
      <c r="U9" s="360"/>
    </row>
    <row r="10" spans="1:21" ht="15" customHeight="1">
      <c r="A10" s="246" t="s">
        <v>481</v>
      </c>
      <c r="B10" s="216">
        <v>1920</v>
      </c>
      <c r="C10" s="249"/>
      <c r="D10" s="246" t="s">
        <v>32</v>
      </c>
      <c r="E10" s="216">
        <v>440</v>
      </c>
      <c r="F10" s="247"/>
      <c r="G10" s="246" t="s">
        <v>31</v>
      </c>
      <c r="H10" s="216">
        <v>610</v>
      </c>
      <c r="I10" s="247"/>
      <c r="J10" s="246" t="s">
        <v>586</v>
      </c>
      <c r="K10" s="216">
        <v>1030</v>
      </c>
      <c r="L10" s="247"/>
      <c r="M10" s="246" t="s">
        <v>33</v>
      </c>
      <c r="N10" s="216">
        <v>2460</v>
      </c>
      <c r="O10" s="247"/>
      <c r="P10" s="364" t="s">
        <v>110</v>
      </c>
      <c r="Q10" s="216"/>
      <c r="R10" s="247"/>
      <c r="S10" s="360"/>
      <c r="T10" s="360"/>
      <c r="U10" s="360"/>
    </row>
    <row r="11" spans="1:21" ht="15" customHeight="1">
      <c r="A11" s="246"/>
      <c r="B11" s="216"/>
      <c r="C11" s="249"/>
      <c r="D11" s="246" t="s">
        <v>419</v>
      </c>
      <c r="E11" s="216">
        <v>200</v>
      </c>
      <c r="F11" s="249"/>
      <c r="G11" s="246" t="s">
        <v>35</v>
      </c>
      <c r="H11" s="216">
        <v>500</v>
      </c>
      <c r="I11" s="249"/>
      <c r="J11" s="246" t="s">
        <v>587</v>
      </c>
      <c r="K11" s="216">
        <v>1470</v>
      </c>
      <c r="L11" s="249"/>
      <c r="M11" s="246" t="s">
        <v>217</v>
      </c>
      <c r="N11" s="216">
        <v>2850</v>
      </c>
      <c r="O11" s="249"/>
      <c r="P11" s="364" t="s">
        <v>118</v>
      </c>
      <c r="Q11" s="216"/>
      <c r="R11" s="249"/>
      <c r="S11" s="360"/>
      <c r="T11" s="360"/>
      <c r="U11" s="360"/>
    </row>
    <row r="12" spans="1:21" ht="15" customHeight="1">
      <c r="A12" s="246"/>
      <c r="B12" s="216"/>
      <c r="C12" s="249"/>
      <c r="D12" s="246" t="s">
        <v>420</v>
      </c>
      <c r="E12" s="216">
        <v>400</v>
      </c>
      <c r="F12" s="249"/>
      <c r="G12" s="246" t="s">
        <v>34</v>
      </c>
      <c r="H12" s="216">
        <v>690</v>
      </c>
      <c r="I12" s="249"/>
      <c r="J12" s="246" t="s">
        <v>588</v>
      </c>
      <c r="K12" s="216">
        <v>1300</v>
      </c>
      <c r="L12" s="249"/>
      <c r="M12" s="246" t="s">
        <v>36</v>
      </c>
      <c r="N12" s="216">
        <v>3610</v>
      </c>
      <c r="O12" s="249"/>
      <c r="P12" s="364" t="s">
        <v>119</v>
      </c>
      <c r="Q12" s="216"/>
      <c r="R12" s="249"/>
      <c r="S12" s="360"/>
      <c r="T12" s="360"/>
      <c r="U12" s="360"/>
    </row>
    <row r="13" spans="1:21" ht="15" customHeight="1">
      <c r="A13" s="246"/>
      <c r="B13" s="351"/>
      <c r="C13" s="260"/>
      <c r="D13" s="246" t="s">
        <v>421</v>
      </c>
      <c r="E13" s="216">
        <v>340</v>
      </c>
      <c r="F13" s="249"/>
      <c r="G13" s="246" t="s">
        <v>37</v>
      </c>
      <c r="H13" s="216">
        <v>800</v>
      </c>
      <c r="I13" s="249"/>
      <c r="J13" s="246" t="s">
        <v>589</v>
      </c>
      <c r="K13" s="216">
        <v>810</v>
      </c>
      <c r="L13" s="249"/>
      <c r="M13" s="246" t="s">
        <v>398</v>
      </c>
      <c r="N13" s="216">
        <v>1190</v>
      </c>
      <c r="O13" s="249"/>
      <c r="P13" s="246" t="s">
        <v>120</v>
      </c>
      <c r="Q13" s="216"/>
      <c r="R13" s="249"/>
      <c r="S13" s="360"/>
      <c r="T13" s="360"/>
      <c r="U13" s="360"/>
    </row>
    <row r="14" spans="1:21" ht="15" customHeight="1">
      <c r="A14" s="246" t="s">
        <v>479</v>
      </c>
      <c r="B14" s="218"/>
      <c r="C14" s="260"/>
      <c r="D14" s="246"/>
      <c r="E14" s="218"/>
      <c r="F14" s="260"/>
      <c r="G14" s="256"/>
      <c r="H14" s="218"/>
      <c r="I14" s="260"/>
      <c r="J14" s="246" t="s">
        <v>590</v>
      </c>
      <c r="K14" s="216">
        <v>1480</v>
      </c>
      <c r="L14" s="249"/>
      <c r="M14" s="246" t="s">
        <v>591</v>
      </c>
      <c r="N14" s="216">
        <v>1750</v>
      </c>
      <c r="O14" s="249"/>
      <c r="P14" s="246" t="s">
        <v>121</v>
      </c>
      <c r="Q14" s="216"/>
      <c r="R14" s="249"/>
      <c r="S14" s="360"/>
      <c r="T14" s="360"/>
      <c r="U14" s="360"/>
    </row>
    <row r="15" spans="1:21" ht="15" customHeight="1">
      <c r="A15" s="246" t="s">
        <v>480</v>
      </c>
      <c r="B15" s="277"/>
      <c r="C15" s="260"/>
      <c r="D15" s="291"/>
      <c r="E15" s="292"/>
      <c r="F15" s="260"/>
      <c r="G15" s="276"/>
      <c r="H15" s="292"/>
      <c r="I15" s="260"/>
      <c r="J15" s="276"/>
      <c r="K15" s="219"/>
      <c r="L15" s="260"/>
      <c r="M15" s="291"/>
      <c r="N15" s="219"/>
      <c r="O15" s="260"/>
      <c r="P15" s="365" t="s">
        <v>302</v>
      </c>
      <c r="Q15" s="216"/>
      <c r="R15" s="249"/>
      <c r="S15" s="360"/>
      <c r="T15" s="360"/>
      <c r="U15" s="360"/>
    </row>
    <row r="16" spans="1:21" ht="15" customHeight="1">
      <c r="A16" s="366" t="s">
        <v>255</v>
      </c>
      <c r="B16" s="367">
        <f>SUM(B10:B15)</f>
        <v>1920</v>
      </c>
      <c r="C16" s="312">
        <f>SUM(C10:C15)</f>
        <v>0</v>
      </c>
      <c r="D16" s="366" t="s">
        <v>255</v>
      </c>
      <c r="E16" s="311">
        <f>SUM(E10:E15)</f>
        <v>1380</v>
      </c>
      <c r="F16" s="312">
        <f>SUM(F10:F15)</f>
        <v>0</v>
      </c>
      <c r="G16" s="366" t="s">
        <v>255</v>
      </c>
      <c r="H16" s="311">
        <f>SUM(H10:H15)</f>
        <v>2600</v>
      </c>
      <c r="I16" s="312">
        <f>SUM(I10:I15)</f>
        <v>0</v>
      </c>
      <c r="J16" s="366" t="s">
        <v>255</v>
      </c>
      <c r="K16" s="314">
        <f>SUM(K10:K15)</f>
        <v>6090</v>
      </c>
      <c r="L16" s="312">
        <f>SUM(L10:L15)</f>
        <v>0</v>
      </c>
      <c r="M16" s="366" t="s">
        <v>255</v>
      </c>
      <c r="N16" s="314">
        <f>SUM(N10:N15)</f>
        <v>11860</v>
      </c>
      <c r="O16" s="312">
        <f>SUM(O10:O15)</f>
        <v>0</v>
      </c>
      <c r="P16" s="366" t="s">
        <v>255</v>
      </c>
      <c r="Q16" s="314">
        <f>SUM(Q10:Q15)</f>
        <v>0</v>
      </c>
      <c r="R16" s="312">
        <f>SUM(R10:R15)</f>
        <v>0</v>
      </c>
      <c r="S16" s="360"/>
      <c r="T16" s="360"/>
      <c r="U16" s="360"/>
    </row>
    <row r="17" spans="1:21" ht="15" customHeight="1">
      <c r="A17" s="363" t="s">
        <v>265</v>
      </c>
      <c r="B17" s="351"/>
      <c r="C17" s="260"/>
      <c r="D17" s="363" t="s">
        <v>265</v>
      </c>
      <c r="E17" s="218"/>
      <c r="F17" s="260"/>
      <c r="G17" s="363" t="s">
        <v>265</v>
      </c>
      <c r="H17" s="218"/>
      <c r="I17" s="260"/>
      <c r="J17" s="363" t="s">
        <v>265</v>
      </c>
      <c r="K17" s="261"/>
      <c r="L17" s="260"/>
      <c r="M17" s="363" t="s">
        <v>265</v>
      </c>
      <c r="N17" s="261"/>
      <c r="O17" s="260"/>
      <c r="P17" s="246"/>
      <c r="Q17" s="261"/>
      <c r="R17" s="260"/>
      <c r="S17" s="360"/>
      <c r="T17" s="360"/>
      <c r="U17" s="360"/>
    </row>
    <row r="18" spans="1:21" ht="15" customHeight="1">
      <c r="A18" s="246" t="s">
        <v>29</v>
      </c>
      <c r="B18" s="218">
        <v>620</v>
      </c>
      <c r="C18" s="260"/>
      <c r="D18" s="246" t="s">
        <v>29</v>
      </c>
      <c r="E18" s="218">
        <v>250</v>
      </c>
      <c r="F18" s="260"/>
      <c r="G18" s="246" t="s">
        <v>29</v>
      </c>
      <c r="H18" s="218">
        <v>1050</v>
      </c>
      <c r="I18" s="260"/>
      <c r="J18" s="246" t="s">
        <v>191</v>
      </c>
      <c r="K18" s="216">
        <v>250</v>
      </c>
      <c r="L18" s="247"/>
      <c r="M18" s="246" t="s">
        <v>592</v>
      </c>
      <c r="N18" s="216">
        <v>2370</v>
      </c>
      <c r="O18" s="247"/>
      <c r="P18" s="255" t="s">
        <v>303</v>
      </c>
      <c r="Q18" s="216"/>
      <c r="R18" s="247"/>
      <c r="S18" s="360"/>
      <c r="T18" s="360"/>
      <c r="U18" s="360"/>
    </row>
    <row r="19" spans="1:21" ht="15" customHeight="1">
      <c r="A19" s="368"/>
      <c r="B19" s="220"/>
      <c r="C19" s="260"/>
      <c r="D19" s="368"/>
      <c r="E19" s="220"/>
      <c r="F19" s="260"/>
      <c r="G19" s="368"/>
      <c r="H19" s="220"/>
      <c r="I19" s="260"/>
      <c r="J19" s="368"/>
      <c r="K19" s="220"/>
      <c r="L19" s="260"/>
      <c r="M19" s="369" t="s">
        <v>107</v>
      </c>
      <c r="N19" s="216">
        <v>550</v>
      </c>
      <c r="O19" s="249"/>
      <c r="P19" s="369" t="s">
        <v>318</v>
      </c>
      <c r="Q19" s="216"/>
      <c r="R19" s="249"/>
      <c r="S19" s="360"/>
      <c r="T19" s="360"/>
      <c r="U19" s="360"/>
    </row>
    <row r="20" spans="1:21" ht="15" customHeight="1">
      <c r="A20" s="366" t="s">
        <v>255</v>
      </c>
      <c r="B20" s="370">
        <f>SUM(B18:B19)</f>
        <v>620</v>
      </c>
      <c r="C20" s="312">
        <f>SUM(C18:C19)</f>
        <v>0</v>
      </c>
      <c r="D20" s="366" t="s">
        <v>255</v>
      </c>
      <c r="E20" s="370">
        <f>SUM(E18:E19)</f>
        <v>250</v>
      </c>
      <c r="F20" s="312">
        <f>SUM(F18:F19)</f>
        <v>0</v>
      </c>
      <c r="G20" s="366" t="s">
        <v>255</v>
      </c>
      <c r="H20" s="370">
        <f>SUM(H18:H19)</f>
        <v>1050</v>
      </c>
      <c r="I20" s="312">
        <f>SUM(I18:I19)</f>
        <v>0</v>
      </c>
      <c r="J20" s="366" t="s">
        <v>255</v>
      </c>
      <c r="K20" s="370">
        <f>SUM(K18:K19)</f>
        <v>250</v>
      </c>
      <c r="L20" s="312">
        <f>SUM(L18:L19)</f>
        <v>0</v>
      </c>
      <c r="M20" s="366" t="s">
        <v>255</v>
      </c>
      <c r="N20" s="370">
        <f>SUM(N18:N19)</f>
        <v>2920</v>
      </c>
      <c r="O20" s="312">
        <f>SUM(O18:O19)</f>
        <v>0</v>
      </c>
      <c r="P20" s="366" t="s">
        <v>255</v>
      </c>
      <c r="Q20" s="314">
        <f>SUM(Q18:Q19)</f>
        <v>0</v>
      </c>
      <c r="R20" s="312">
        <f>SUM(R18:R19)</f>
        <v>0</v>
      </c>
      <c r="S20" s="360"/>
      <c r="T20" s="360"/>
      <c r="U20" s="360"/>
    </row>
    <row r="21" spans="1:21" ht="15" customHeight="1">
      <c r="A21" s="371"/>
      <c r="B21" s="372"/>
      <c r="C21" s="260"/>
      <c r="D21" s="373"/>
      <c r="E21" s="374"/>
      <c r="F21" s="260"/>
      <c r="G21" s="373"/>
      <c r="H21" s="374"/>
      <c r="I21" s="260"/>
      <c r="J21" s="375" t="s">
        <v>259</v>
      </c>
      <c r="K21" s="376"/>
      <c r="L21" s="260"/>
      <c r="M21" s="375" t="s">
        <v>266</v>
      </c>
      <c r="N21" s="376"/>
      <c r="O21" s="260"/>
      <c r="P21" s="246"/>
      <c r="Q21" s="261"/>
      <c r="R21" s="260"/>
      <c r="S21" s="360"/>
      <c r="T21" s="360"/>
      <c r="U21" s="360"/>
    </row>
    <row r="22" spans="1:21" ht="15" customHeight="1">
      <c r="A22" s="255"/>
      <c r="B22" s="377"/>
      <c r="C22" s="260"/>
      <c r="D22" s="255"/>
      <c r="E22" s="321"/>
      <c r="F22" s="260"/>
      <c r="G22" s="255"/>
      <c r="H22" s="321"/>
      <c r="I22" s="260"/>
      <c r="J22" s="255" t="s">
        <v>422</v>
      </c>
      <c r="K22" s="216">
        <v>400</v>
      </c>
      <c r="L22" s="247"/>
      <c r="M22" s="263" t="s">
        <v>399</v>
      </c>
      <c r="N22" s="216">
        <v>800</v>
      </c>
      <c r="O22" s="247"/>
      <c r="P22" s="255" t="s">
        <v>394</v>
      </c>
      <c r="Q22" s="216"/>
      <c r="R22" s="247"/>
      <c r="S22" s="360"/>
      <c r="T22" s="360"/>
      <c r="U22" s="360"/>
    </row>
    <row r="23" spans="1:21" ht="15" customHeight="1">
      <c r="A23" s="369"/>
      <c r="B23" s="378"/>
      <c r="C23" s="260"/>
      <c r="D23" s="304"/>
      <c r="E23" s="305"/>
      <c r="F23" s="260"/>
      <c r="G23" s="304"/>
      <c r="H23" s="305"/>
      <c r="I23" s="260"/>
      <c r="J23" s="369"/>
      <c r="K23" s="307"/>
      <c r="L23" s="260"/>
      <c r="M23" s="379" t="s">
        <v>482</v>
      </c>
      <c r="N23" s="216">
        <v>3530</v>
      </c>
      <c r="O23" s="249"/>
      <c r="P23" s="380" t="s">
        <v>319</v>
      </c>
      <c r="Q23" s="216"/>
      <c r="R23" s="249"/>
      <c r="S23" s="360"/>
      <c r="T23" s="360"/>
      <c r="U23" s="360"/>
    </row>
    <row r="24" spans="1:21" ht="15" customHeight="1">
      <c r="A24" s="381" t="s">
        <v>255</v>
      </c>
      <c r="B24" s="378"/>
      <c r="C24" s="278"/>
      <c r="D24" s="381" t="s">
        <v>255</v>
      </c>
      <c r="E24" s="305"/>
      <c r="F24" s="278"/>
      <c r="G24" s="381" t="s">
        <v>255</v>
      </c>
      <c r="H24" s="305"/>
      <c r="I24" s="278"/>
      <c r="J24" s="381" t="s">
        <v>255</v>
      </c>
      <c r="K24" s="307">
        <f>SUM(K22:K23)</f>
        <v>400</v>
      </c>
      <c r="L24" s="278">
        <f>SUM(L22:L23)</f>
        <v>0</v>
      </c>
      <c r="M24" s="381" t="s">
        <v>255</v>
      </c>
      <c r="N24" s="307">
        <f>SUM(N22:N23)</f>
        <v>4330</v>
      </c>
      <c r="O24" s="278">
        <f>SUM(O22:O23)</f>
        <v>0</v>
      </c>
      <c r="P24" s="381" t="s">
        <v>255</v>
      </c>
      <c r="Q24" s="307">
        <f>SUM(Q22:Q23)</f>
        <v>0</v>
      </c>
      <c r="R24" s="278">
        <f>SUM(R22:R23)</f>
        <v>0</v>
      </c>
      <c r="S24" s="360"/>
      <c r="T24" s="360"/>
      <c r="U24" s="360"/>
    </row>
    <row r="25" spans="1:21" ht="15" customHeight="1" thickBot="1">
      <c r="A25" s="283" t="s">
        <v>23</v>
      </c>
      <c r="B25" s="335">
        <f>SUM(B16,B20)</f>
        <v>2540</v>
      </c>
      <c r="C25" s="285">
        <f>SUM(C16,C20)</f>
        <v>0</v>
      </c>
      <c r="D25" s="283" t="s">
        <v>23</v>
      </c>
      <c r="E25" s="335">
        <f>SUM(E16,E20)</f>
        <v>1630</v>
      </c>
      <c r="F25" s="285">
        <f>SUM(F16,F20)</f>
        <v>0</v>
      </c>
      <c r="G25" s="283" t="s">
        <v>23</v>
      </c>
      <c r="H25" s="335">
        <f>SUM(H16,H20)</f>
        <v>3650</v>
      </c>
      <c r="I25" s="285">
        <f>SUM(I16,I20)</f>
        <v>0</v>
      </c>
      <c r="J25" s="283" t="s">
        <v>23</v>
      </c>
      <c r="K25" s="336">
        <f>SUM(K16,K20,K24)</f>
        <v>6740</v>
      </c>
      <c r="L25" s="285">
        <f>SUM(L16,L20,L24)</f>
        <v>0</v>
      </c>
      <c r="M25" s="283" t="s">
        <v>23</v>
      </c>
      <c r="N25" s="335">
        <f>SUM(N16,N20,N24)</f>
        <v>19110</v>
      </c>
      <c r="O25" s="285">
        <f>SUM(O16,O20,O24)</f>
        <v>0</v>
      </c>
      <c r="P25" s="283" t="s">
        <v>23</v>
      </c>
      <c r="Q25" s="336">
        <f>SUM(Q16,Q20,Q24)</f>
        <v>0</v>
      </c>
      <c r="R25" s="285">
        <f>SUM(R16,R20,R24)</f>
        <v>0</v>
      </c>
      <c r="S25" s="360"/>
      <c r="T25" s="360"/>
      <c r="U25" s="360"/>
    </row>
    <row r="26" spans="1:21" ht="12" customHeight="1" thickBot="1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337"/>
      <c r="N26" s="347"/>
      <c r="O26" s="347"/>
      <c r="P26" s="382"/>
      <c r="Q26" s="262"/>
      <c r="R26" s="262"/>
      <c r="S26" s="360"/>
      <c r="T26" s="360"/>
      <c r="U26" s="360"/>
    </row>
    <row r="27" spans="1:21" ht="16.5" customHeight="1" thickBot="1">
      <c r="A27" s="338" t="s">
        <v>544</v>
      </c>
      <c r="B27" s="339"/>
      <c r="C27" s="340" t="s">
        <v>86</v>
      </c>
      <c r="D27" s="354" t="s">
        <v>38</v>
      </c>
      <c r="E27" s="355"/>
      <c r="F27" s="343" t="s">
        <v>2</v>
      </c>
      <c r="G27" s="344">
        <f>B37+E37+H37+K37+N37+Q37</f>
        <v>18240</v>
      </c>
      <c r="H27" s="345" t="s">
        <v>3</v>
      </c>
      <c r="I27" s="346">
        <f>C37+F37+I37+L37+O37+R37</f>
        <v>0</v>
      </c>
      <c r="J27" s="347"/>
      <c r="K27" s="262"/>
      <c r="L27" s="262"/>
      <c r="M27" s="348"/>
      <c r="N27" s="262"/>
      <c r="O27" s="262"/>
      <c r="P27" s="262"/>
      <c r="Q27" s="262"/>
      <c r="R27" s="262"/>
      <c r="S27" s="360"/>
      <c r="T27" s="360"/>
      <c r="U27" s="360"/>
    </row>
    <row r="28" spans="1:21" ht="9" customHeight="1" thickBot="1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360"/>
      <c r="T28" s="360"/>
      <c r="U28" s="360"/>
    </row>
    <row r="29" spans="1:21" ht="15" customHeight="1">
      <c r="A29" s="227" t="s">
        <v>4</v>
      </c>
      <c r="B29" s="228"/>
      <c r="C29" s="229"/>
      <c r="D29" s="230" t="s">
        <v>5</v>
      </c>
      <c r="E29" s="228"/>
      <c r="F29" s="229"/>
      <c r="G29" s="230" t="s">
        <v>6</v>
      </c>
      <c r="H29" s="228"/>
      <c r="I29" s="229"/>
      <c r="J29" s="230" t="s">
        <v>7</v>
      </c>
      <c r="K29" s="228"/>
      <c r="L29" s="229"/>
      <c r="M29" s="230" t="s">
        <v>24</v>
      </c>
      <c r="N29" s="228"/>
      <c r="O29" s="229"/>
      <c r="P29" s="227" t="s">
        <v>179</v>
      </c>
      <c r="Q29" s="231"/>
      <c r="R29" s="232"/>
      <c r="S29" s="262"/>
      <c r="T29" s="262"/>
      <c r="U29" s="360"/>
    </row>
    <row r="30" spans="1:21" ht="15" customHeight="1">
      <c r="A30" s="233" t="s">
        <v>9</v>
      </c>
      <c r="B30" s="234" t="s">
        <v>243</v>
      </c>
      <c r="C30" s="235" t="s">
        <v>244</v>
      </c>
      <c r="D30" s="233" t="s">
        <v>9</v>
      </c>
      <c r="E30" s="234" t="s">
        <v>243</v>
      </c>
      <c r="F30" s="235" t="s">
        <v>244</v>
      </c>
      <c r="G30" s="233" t="s">
        <v>9</v>
      </c>
      <c r="H30" s="234" t="s">
        <v>243</v>
      </c>
      <c r="I30" s="235" t="s">
        <v>244</v>
      </c>
      <c r="J30" s="233" t="s">
        <v>9</v>
      </c>
      <c r="K30" s="234" t="s">
        <v>243</v>
      </c>
      <c r="L30" s="235" t="s">
        <v>244</v>
      </c>
      <c r="M30" s="233" t="s">
        <v>9</v>
      </c>
      <c r="N30" s="234" t="s">
        <v>243</v>
      </c>
      <c r="O30" s="235" t="s">
        <v>244</v>
      </c>
      <c r="P30" s="233" t="s">
        <v>9</v>
      </c>
      <c r="Q30" s="238" t="s">
        <v>243</v>
      </c>
      <c r="R30" s="235" t="s">
        <v>244</v>
      </c>
      <c r="S30" s="262"/>
      <c r="T30" s="262"/>
      <c r="U30" s="360"/>
    </row>
    <row r="31" spans="1:21" ht="15" customHeight="1">
      <c r="A31" s="246" t="s">
        <v>40</v>
      </c>
      <c r="B31" s="216">
        <v>480</v>
      </c>
      <c r="C31" s="247"/>
      <c r="D31" s="246" t="s">
        <v>542</v>
      </c>
      <c r="E31" s="216">
        <v>1110</v>
      </c>
      <c r="F31" s="297"/>
      <c r="G31" s="246" t="s">
        <v>39</v>
      </c>
      <c r="H31" s="216">
        <v>650</v>
      </c>
      <c r="I31" s="297"/>
      <c r="J31" s="383" t="s">
        <v>541</v>
      </c>
      <c r="K31" s="217">
        <v>1450</v>
      </c>
      <c r="L31" s="297"/>
      <c r="M31" s="246" t="s">
        <v>532</v>
      </c>
      <c r="N31" s="216">
        <v>2220</v>
      </c>
      <c r="O31" s="297"/>
      <c r="P31" s="364" t="s">
        <v>124</v>
      </c>
      <c r="Q31" s="216"/>
      <c r="R31" s="297"/>
      <c r="S31" s="262"/>
      <c r="T31" s="262"/>
      <c r="U31" s="360"/>
    </row>
    <row r="32" spans="1:21" ht="15" customHeight="1">
      <c r="A32" s="246" t="s">
        <v>494</v>
      </c>
      <c r="B32" s="216">
        <v>240</v>
      </c>
      <c r="C32" s="247"/>
      <c r="D32" s="246" t="s">
        <v>593</v>
      </c>
      <c r="E32" s="216">
        <v>1100</v>
      </c>
      <c r="F32" s="249"/>
      <c r="G32" s="246" t="s">
        <v>40</v>
      </c>
      <c r="H32" s="216">
        <v>970</v>
      </c>
      <c r="I32" s="249"/>
      <c r="J32" s="383" t="s">
        <v>594</v>
      </c>
      <c r="K32" s="217">
        <v>2090</v>
      </c>
      <c r="L32" s="249"/>
      <c r="M32" s="264" t="s">
        <v>538</v>
      </c>
      <c r="N32" s="216">
        <v>1730</v>
      </c>
      <c r="O32" s="249"/>
      <c r="P32" s="364" t="s">
        <v>368</v>
      </c>
      <c r="Q32" s="216"/>
      <c r="R32" s="249"/>
      <c r="S32" s="262"/>
      <c r="T32" s="262"/>
      <c r="U32" s="360"/>
    </row>
    <row r="33" spans="1:21" ht="15" customHeight="1">
      <c r="A33" s="246"/>
      <c r="B33" s="216"/>
      <c r="C33" s="247"/>
      <c r="D33" s="246" t="s">
        <v>440</v>
      </c>
      <c r="E33" s="216"/>
      <c r="F33" s="249"/>
      <c r="G33" s="246" t="s">
        <v>41</v>
      </c>
      <c r="H33" s="216">
        <v>790</v>
      </c>
      <c r="I33" s="249"/>
      <c r="J33" s="383"/>
      <c r="K33" s="217"/>
      <c r="L33" s="247"/>
      <c r="M33" s="246" t="s">
        <v>40</v>
      </c>
      <c r="N33" s="216">
        <v>1650</v>
      </c>
      <c r="O33" s="249"/>
      <c r="P33" s="246" t="s">
        <v>320</v>
      </c>
      <c r="Q33" s="216"/>
      <c r="R33" s="249"/>
      <c r="S33" s="262"/>
      <c r="T33" s="262"/>
      <c r="U33" s="360"/>
    </row>
    <row r="34" spans="1:21" ht="15" customHeight="1">
      <c r="A34" s="246"/>
      <c r="B34" s="351"/>
      <c r="C34" s="260"/>
      <c r="D34" s="246"/>
      <c r="E34" s="218"/>
      <c r="F34" s="260"/>
      <c r="G34" s="246"/>
      <c r="H34" s="218"/>
      <c r="I34" s="260"/>
      <c r="J34" s="246"/>
      <c r="K34" s="218"/>
      <c r="L34" s="260"/>
      <c r="M34" s="246" t="s">
        <v>41</v>
      </c>
      <c r="N34" s="216">
        <v>2740</v>
      </c>
      <c r="O34" s="249"/>
      <c r="P34" s="276" t="s">
        <v>321</v>
      </c>
      <c r="Q34" s="216"/>
      <c r="R34" s="249"/>
      <c r="S34" s="262"/>
      <c r="T34" s="262"/>
      <c r="U34" s="360"/>
    </row>
    <row r="35" spans="1:21" ht="15" customHeight="1">
      <c r="A35" s="246" t="s">
        <v>493</v>
      </c>
      <c r="B35" s="351"/>
      <c r="C35" s="260"/>
      <c r="D35" s="256"/>
      <c r="E35" s="218"/>
      <c r="F35" s="260"/>
      <c r="G35" s="256"/>
      <c r="H35" s="218"/>
      <c r="I35" s="260"/>
      <c r="J35" s="246"/>
      <c r="K35" s="218"/>
      <c r="L35" s="260"/>
      <c r="M35" s="255" t="s">
        <v>123</v>
      </c>
      <c r="N35" s="216">
        <v>600</v>
      </c>
      <c r="O35" s="249"/>
      <c r="P35" s="255"/>
      <c r="Q35" s="224"/>
      <c r="R35" s="301"/>
      <c r="S35" s="262"/>
      <c r="T35" s="262"/>
      <c r="U35" s="360"/>
    </row>
    <row r="36" spans="1:21" ht="15" customHeight="1">
      <c r="A36" s="276"/>
      <c r="B36" s="277"/>
      <c r="C36" s="278"/>
      <c r="D36" s="291"/>
      <c r="E36" s="292"/>
      <c r="F36" s="278"/>
      <c r="G36" s="291"/>
      <c r="H36" s="292"/>
      <c r="I36" s="278"/>
      <c r="J36" s="276"/>
      <c r="K36" s="292"/>
      <c r="L36" s="278"/>
      <c r="M36" s="276" t="s">
        <v>495</v>
      </c>
      <c r="N36" s="216">
        <v>420</v>
      </c>
      <c r="O36" s="328"/>
      <c r="P36" s="384"/>
      <c r="Q36" s="385"/>
      <c r="R36" s="278"/>
      <c r="S36" s="262"/>
      <c r="T36" s="262"/>
      <c r="U36" s="360"/>
    </row>
    <row r="37" spans="1:21" ht="15" customHeight="1" thickBot="1">
      <c r="A37" s="283" t="s">
        <v>23</v>
      </c>
      <c r="B37" s="335">
        <f>SUM(B31:B36)</f>
        <v>720</v>
      </c>
      <c r="C37" s="285">
        <f>SUM(C31:C36)</f>
        <v>0</v>
      </c>
      <c r="D37" s="283" t="s">
        <v>23</v>
      </c>
      <c r="E37" s="335">
        <f>SUM(E31:E36)</f>
        <v>2210</v>
      </c>
      <c r="F37" s="285">
        <f>SUM(F31:F36)</f>
        <v>0</v>
      </c>
      <c r="G37" s="283" t="s">
        <v>23</v>
      </c>
      <c r="H37" s="335">
        <f>SUM(H31:H36)</f>
        <v>2410</v>
      </c>
      <c r="I37" s="285">
        <f>SUM(I31:I36)</f>
        <v>0</v>
      </c>
      <c r="J37" s="283" t="s">
        <v>23</v>
      </c>
      <c r="K37" s="335">
        <f>SUM(K31:K36)</f>
        <v>3540</v>
      </c>
      <c r="L37" s="285">
        <f>SUM(L31:L36)</f>
        <v>0</v>
      </c>
      <c r="M37" s="283" t="s">
        <v>23</v>
      </c>
      <c r="N37" s="335">
        <f>SUM(N31:N36)</f>
        <v>9360</v>
      </c>
      <c r="O37" s="285">
        <f>SUM(O31:O36)</f>
        <v>0</v>
      </c>
      <c r="P37" s="283" t="s">
        <v>23</v>
      </c>
      <c r="Q37" s="336">
        <f>SUM(Q31:Q36)</f>
        <v>0</v>
      </c>
      <c r="R37" s="285">
        <f>SUM(R31:R36)</f>
        <v>0</v>
      </c>
      <c r="S37" s="262"/>
      <c r="T37" s="262"/>
      <c r="U37" s="360"/>
    </row>
    <row r="38" spans="1:21" ht="12" customHeight="1" thickBot="1">
      <c r="A38" s="262"/>
      <c r="B38" s="262"/>
      <c r="C38" s="262"/>
      <c r="D38" s="262"/>
      <c r="E38" s="262"/>
      <c r="F38" s="262"/>
      <c r="G38" s="386"/>
      <c r="H38" s="386"/>
      <c r="I38" s="386"/>
      <c r="J38" s="386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360"/>
    </row>
    <row r="39" spans="1:21" ht="16.5" customHeight="1" thickBot="1">
      <c r="A39" s="338" t="s">
        <v>544</v>
      </c>
      <c r="B39" s="339"/>
      <c r="C39" s="340" t="s">
        <v>87</v>
      </c>
      <c r="D39" s="354" t="s">
        <v>42</v>
      </c>
      <c r="E39" s="355"/>
      <c r="F39" s="343" t="s">
        <v>2</v>
      </c>
      <c r="G39" s="344">
        <f>B51+E51+H51+K51+N51+Q51</f>
        <v>9430</v>
      </c>
      <c r="H39" s="345" t="s">
        <v>3</v>
      </c>
      <c r="I39" s="346">
        <f>C51+F51+I51+L51+O51+R51</f>
        <v>0</v>
      </c>
      <c r="J39" s="347"/>
      <c r="K39" s="262"/>
      <c r="L39" s="262"/>
      <c r="M39" s="348"/>
      <c r="N39" s="262"/>
      <c r="O39" s="262"/>
      <c r="P39" s="262"/>
      <c r="Q39" s="262"/>
      <c r="R39" s="262"/>
      <c r="S39" s="262"/>
      <c r="T39" s="262"/>
      <c r="U39" s="360"/>
    </row>
    <row r="40" spans="1:21" ht="9" customHeight="1" thickBot="1">
      <c r="A40" s="262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360"/>
      <c r="T40" s="360"/>
      <c r="U40" s="360"/>
    </row>
    <row r="41" spans="1:21" ht="15" customHeight="1">
      <c r="A41" s="227" t="s">
        <v>4</v>
      </c>
      <c r="B41" s="228"/>
      <c r="C41" s="229"/>
      <c r="D41" s="230" t="s">
        <v>5</v>
      </c>
      <c r="E41" s="228"/>
      <c r="F41" s="229"/>
      <c r="G41" s="230" t="s">
        <v>6</v>
      </c>
      <c r="H41" s="228"/>
      <c r="I41" s="229"/>
      <c r="J41" s="230" t="s">
        <v>7</v>
      </c>
      <c r="K41" s="228"/>
      <c r="L41" s="229"/>
      <c r="M41" s="230" t="s">
        <v>24</v>
      </c>
      <c r="N41" s="228"/>
      <c r="O41" s="229"/>
      <c r="P41" s="227" t="s">
        <v>179</v>
      </c>
      <c r="Q41" s="231"/>
      <c r="R41" s="232"/>
      <c r="S41" s="360"/>
      <c r="T41" s="360"/>
      <c r="U41" s="360"/>
    </row>
    <row r="42" spans="1:21" ht="15" customHeight="1">
      <c r="A42" s="233" t="s">
        <v>9</v>
      </c>
      <c r="B42" s="234" t="s">
        <v>243</v>
      </c>
      <c r="C42" s="235" t="s">
        <v>244</v>
      </c>
      <c r="D42" s="233" t="s">
        <v>9</v>
      </c>
      <c r="E42" s="234" t="s">
        <v>243</v>
      </c>
      <c r="F42" s="235" t="s">
        <v>244</v>
      </c>
      <c r="G42" s="233" t="s">
        <v>9</v>
      </c>
      <c r="H42" s="234" t="s">
        <v>243</v>
      </c>
      <c r="I42" s="235" t="s">
        <v>244</v>
      </c>
      <c r="J42" s="233" t="s">
        <v>9</v>
      </c>
      <c r="K42" s="234" t="s">
        <v>243</v>
      </c>
      <c r="L42" s="235" t="s">
        <v>244</v>
      </c>
      <c r="M42" s="233" t="s">
        <v>9</v>
      </c>
      <c r="N42" s="234" t="s">
        <v>243</v>
      </c>
      <c r="O42" s="235" t="s">
        <v>244</v>
      </c>
      <c r="P42" s="233" t="s">
        <v>9</v>
      </c>
      <c r="Q42" s="238" t="s">
        <v>243</v>
      </c>
      <c r="R42" s="235" t="s">
        <v>244</v>
      </c>
      <c r="S42" s="360"/>
      <c r="T42" s="360"/>
      <c r="U42" s="360"/>
    </row>
    <row r="43" spans="1:21" ht="15" customHeight="1">
      <c r="A43" s="363" t="s">
        <v>267</v>
      </c>
      <c r="B43" s="387"/>
      <c r="C43" s="241"/>
      <c r="D43" s="363" t="s">
        <v>267</v>
      </c>
      <c r="E43" s="387"/>
      <c r="F43" s="241"/>
      <c r="G43" s="363" t="s">
        <v>267</v>
      </c>
      <c r="H43" s="387"/>
      <c r="I43" s="241"/>
      <c r="J43" s="363" t="s">
        <v>267</v>
      </c>
      <c r="K43" s="387"/>
      <c r="L43" s="241"/>
      <c r="M43" s="363" t="s">
        <v>267</v>
      </c>
      <c r="N43" s="387"/>
      <c r="O43" s="241"/>
      <c r="P43" s="363" t="s">
        <v>267</v>
      </c>
      <c r="Q43" s="388"/>
      <c r="R43" s="241"/>
      <c r="S43" s="360"/>
      <c r="T43" s="360"/>
      <c r="U43" s="360"/>
    </row>
    <row r="44" spans="1:21" ht="15" customHeight="1">
      <c r="A44" s="246" t="s">
        <v>483</v>
      </c>
      <c r="B44" s="216">
        <v>510</v>
      </c>
      <c r="C44" s="247"/>
      <c r="D44" s="246" t="s">
        <v>44</v>
      </c>
      <c r="E44" s="216">
        <v>240</v>
      </c>
      <c r="F44" s="247"/>
      <c r="G44" s="246" t="s">
        <v>43</v>
      </c>
      <c r="H44" s="216">
        <v>520</v>
      </c>
      <c r="I44" s="247"/>
      <c r="J44" s="246" t="s">
        <v>595</v>
      </c>
      <c r="K44" s="216">
        <v>850</v>
      </c>
      <c r="L44" s="247"/>
      <c r="M44" s="246" t="s">
        <v>44</v>
      </c>
      <c r="N44" s="218">
        <v>1250</v>
      </c>
      <c r="O44" s="260"/>
      <c r="P44" s="246" t="s">
        <v>322</v>
      </c>
      <c r="Q44" s="216"/>
      <c r="R44" s="247"/>
      <c r="S44" s="360"/>
      <c r="T44" s="360"/>
      <c r="U44" s="360"/>
    </row>
    <row r="45" spans="1:21" ht="15" customHeight="1">
      <c r="A45" s="276" t="s">
        <v>484</v>
      </c>
      <c r="B45" s="216">
        <v>340</v>
      </c>
      <c r="C45" s="249"/>
      <c r="D45" s="276" t="s">
        <v>45</v>
      </c>
      <c r="E45" s="216">
        <v>380</v>
      </c>
      <c r="F45" s="249"/>
      <c r="G45" s="276"/>
      <c r="H45" s="292"/>
      <c r="I45" s="260"/>
      <c r="J45" s="276" t="s">
        <v>596</v>
      </c>
      <c r="K45" s="216">
        <v>990</v>
      </c>
      <c r="L45" s="249"/>
      <c r="M45" s="276" t="s">
        <v>45</v>
      </c>
      <c r="N45" s="292">
        <v>2350</v>
      </c>
      <c r="O45" s="260"/>
      <c r="P45" s="276" t="s">
        <v>323</v>
      </c>
      <c r="Q45" s="216"/>
      <c r="R45" s="249"/>
      <c r="S45" s="360"/>
      <c r="T45" s="360"/>
      <c r="U45" s="360"/>
    </row>
    <row r="46" spans="1:21" ht="15" customHeight="1">
      <c r="A46" s="366" t="s">
        <v>255</v>
      </c>
      <c r="B46" s="367">
        <f>SUM(B44:B45)</f>
        <v>850</v>
      </c>
      <c r="C46" s="312">
        <f>SUM(C44:C45)</f>
        <v>0</v>
      </c>
      <c r="D46" s="366" t="s">
        <v>255</v>
      </c>
      <c r="E46" s="311">
        <f>SUM(E44:E45)</f>
        <v>620</v>
      </c>
      <c r="F46" s="312">
        <f>SUM(F44:F45)</f>
        <v>0</v>
      </c>
      <c r="G46" s="366" t="s">
        <v>255</v>
      </c>
      <c r="H46" s="311">
        <f>SUM(H44:H45)</f>
        <v>520</v>
      </c>
      <c r="I46" s="312">
        <f>SUM(I44:I45)</f>
        <v>0</v>
      </c>
      <c r="J46" s="366" t="s">
        <v>255</v>
      </c>
      <c r="K46" s="311">
        <f>SUM(K44:K45)</f>
        <v>1840</v>
      </c>
      <c r="L46" s="312">
        <f>SUM(L44:L45)</f>
        <v>0</v>
      </c>
      <c r="M46" s="366" t="s">
        <v>255</v>
      </c>
      <c r="N46" s="311">
        <f>SUM(N44:N45)</f>
        <v>3600</v>
      </c>
      <c r="O46" s="312">
        <f>SUM(O44:O45)</f>
        <v>0</v>
      </c>
      <c r="P46" s="366" t="s">
        <v>255</v>
      </c>
      <c r="Q46" s="314">
        <f>SUM(Q44:Q45)</f>
        <v>0</v>
      </c>
      <c r="R46" s="312">
        <f>SUM(R44:R45)</f>
        <v>0</v>
      </c>
      <c r="S46" s="360"/>
      <c r="T46" s="360"/>
      <c r="U46" s="360"/>
    </row>
    <row r="47" spans="1:21" ht="15" customHeight="1">
      <c r="A47" s="246"/>
      <c r="B47" s="351"/>
      <c r="C47" s="260"/>
      <c r="D47" s="246"/>
      <c r="E47" s="218"/>
      <c r="F47" s="260"/>
      <c r="G47" s="246"/>
      <c r="H47" s="218"/>
      <c r="I47" s="260"/>
      <c r="J47" s="246"/>
      <c r="K47" s="261"/>
      <c r="L47" s="260"/>
      <c r="M47" s="363" t="s">
        <v>268</v>
      </c>
      <c r="N47" s="218"/>
      <c r="O47" s="260"/>
      <c r="P47" s="389"/>
      <c r="Q47" s="261"/>
      <c r="R47" s="260"/>
      <c r="S47" s="360"/>
      <c r="T47" s="360"/>
      <c r="U47" s="360"/>
    </row>
    <row r="48" spans="1:21" ht="15" customHeight="1">
      <c r="A48" s="255"/>
      <c r="B48" s="377"/>
      <c r="C48" s="260"/>
      <c r="D48" s="255"/>
      <c r="E48" s="321"/>
      <c r="F48" s="260"/>
      <c r="G48" s="255"/>
      <c r="H48" s="321"/>
      <c r="I48" s="260"/>
      <c r="J48" s="255"/>
      <c r="K48" s="224"/>
      <c r="L48" s="260"/>
      <c r="M48" s="390" t="s">
        <v>128</v>
      </c>
      <c r="N48" s="224">
        <v>650</v>
      </c>
      <c r="O48" s="247"/>
      <c r="P48" s="255" t="s">
        <v>324</v>
      </c>
      <c r="Q48" s="216"/>
      <c r="R48" s="247"/>
      <c r="S48" s="360"/>
      <c r="T48" s="360"/>
      <c r="U48" s="360"/>
    </row>
    <row r="49" spans="1:21" ht="15" customHeight="1">
      <c r="A49" s="369"/>
      <c r="B49" s="378"/>
      <c r="C49" s="260"/>
      <c r="D49" s="369"/>
      <c r="E49" s="305"/>
      <c r="F49" s="260"/>
      <c r="G49" s="369"/>
      <c r="H49" s="305"/>
      <c r="I49" s="260"/>
      <c r="J49" s="369"/>
      <c r="K49" s="307"/>
      <c r="L49" s="260"/>
      <c r="M49" s="391" t="s">
        <v>431</v>
      </c>
      <c r="N49" s="261">
        <v>1350</v>
      </c>
      <c r="O49" s="249"/>
      <c r="P49" s="369" t="s">
        <v>435</v>
      </c>
      <c r="Q49" s="216"/>
      <c r="R49" s="249"/>
      <c r="S49" s="360"/>
      <c r="T49" s="360"/>
      <c r="U49" s="360"/>
    </row>
    <row r="50" spans="1:21" ht="15" customHeight="1">
      <c r="A50" s="381" t="s">
        <v>255</v>
      </c>
      <c r="B50" s="378">
        <f>SUM(B48:B49)</f>
        <v>0</v>
      </c>
      <c r="C50" s="278">
        <f>SUM(C48:C49)</f>
        <v>0</v>
      </c>
      <c r="D50" s="381" t="s">
        <v>255</v>
      </c>
      <c r="E50" s="305">
        <f>SUM(E48:E49)</f>
        <v>0</v>
      </c>
      <c r="F50" s="278">
        <f>SUM(F48:F49)</f>
        <v>0</v>
      </c>
      <c r="G50" s="381" t="s">
        <v>255</v>
      </c>
      <c r="H50" s="305">
        <f>SUM(H48:H49)</f>
        <v>0</v>
      </c>
      <c r="I50" s="278">
        <f>SUM(I48:I49)</f>
        <v>0</v>
      </c>
      <c r="J50" s="381" t="s">
        <v>255</v>
      </c>
      <c r="K50" s="305">
        <f>SUM(K48:K49)</f>
        <v>0</v>
      </c>
      <c r="L50" s="278">
        <f>SUM(L48:L49)</f>
        <v>0</v>
      </c>
      <c r="M50" s="381" t="s">
        <v>255</v>
      </c>
      <c r="N50" s="305">
        <f>SUM(N48:N49)</f>
        <v>2000</v>
      </c>
      <c r="O50" s="278">
        <f>SUM(O48:O49)</f>
        <v>0</v>
      </c>
      <c r="P50" s="381" t="s">
        <v>255</v>
      </c>
      <c r="Q50" s="307">
        <f>SUM(Q48:Q49)</f>
        <v>0</v>
      </c>
      <c r="R50" s="278">
        <f>SUM(R48:R49)</f>
        <v>0</v>
      </c>
      <c r="S50" s="360"/>
      <c r="T50" s="360"/>
      <c r="U50" s="360"/>
    </row>
    <row r="51" spans="1:21" ht="15" customHeight="1" thickBot="1">
      <c r="A51" s="283" t="s">
        <v>23</v>
      </c>
      <c r="B51" s="335">
        <f>SUM(B46,B50)</f>
        <v>850</v>
      </c>
      <c r="C51" s="285">
        <f>SUM(C46,C50)</f>
        <v>0</v>
      </c>
      <c r="D51" s="283" t="s">
        <v>23</v>
      </c>
      <c r="E51" s="335">
        <f>SUM(E46,E50)</f>
        <v>620</v>
      </c>
      <c r="F51" s="285">
        <f>SUM(F46,F50)</f>
        <v>0</v>
      </c>
      <c r="G51" s="283" t="s">
        <v>23</v>
      </c>
      <c r="H51" s="335">
        <f>SUM(H46,H50)</f>
        <v>520</v>
      </c>
      <c r="I51" s="285">
        <f>SUM(I46,I50)</f>
        <v>0</v>
      </c>
      <c r="J51" s="283" t="s">
        <v>23</v>
      </c>
      <c r="K51" s="335">
        <f>SUM(K46,K50)</f>
        <v>1840</v>
      </c>
      <c r="L51" s="285">
        <f>SUM(L46,L50)</f>
        <v>0</v>
      </c>
      <c r="M51" s="283" t="s">
        <v>23</v>
      </c>
      <c r="N51" s="335">
        <f>SUM(N46,N50)</f>
        <v>5600</v>
      </c>
      <c r="O51" s="285">
        <f>SUM(O46,O50)</f>
        <v>0</v>
      </c>
      <c r="P51" s="283" t="s">
        <v>23</v>
      </c>
      <c r="Q51" s="336">
        <f>SUM(Q46,Q50)</f>
        <v>0</v>
      </c>
      <c r="R51" s="285">
        <f>SUM(R46,R50)</f>
        <v>0</v>
      </c>
      <c r="S51" s="360"/>
      <c r="T51" s="360"/>
      <c r="U51" s="360"/>
    </row>
    <row r="52" spans="1:21" ht="12" customHeight="1" thickBot="1">
      <c r="A52" s="262"/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360"/>
      <c r="T52" s="360"/>
      <c r="U52" s="360"/>
    </row>
    <row r="53" spans="1:22" ht="16.5" customHeight="1" thickBot="1">
      <c r="A53" s="338" t="s">
        <v>544</v>
      </c>
      <c r="B53" s="339"/>
      <c r="C53" s="340" t="s">
        <v>260</v>
      </c>
      <c r="D53" s="354" t="s">
        <v>261</v>
      </c>
      <c r="E53" s="355"/>
      <c r="F53" s="343" t="s">
        <v>2</v>
      </c>
      <c r="G53" s="344">
        <f>SUM(B69,E69,H69,K69,N69,Q69)</f>
        <v>11100</v>
      </c>
      <c r="H53" s="345" t="s">
        <v>3</v>
      </c>
      <c r="I53" s="346">
        <f>SUM(C69,F69,I69,L69,O69,R69)</f>
        <v>0</v>
      </c>
      <c r="J53" s="356" t="s">
        <v>263</v>
      </c>
      <c r="K53" s="262"/>
      <c r="L53" s="262"/>
      <c r="M53" s="348"/>
      <c r="N53" s="262"/>
      <c r="O53" s="262"/>
      <c r="P53" s="262"/>
      <c r="Q53" s="262"/>
      <c r="R53" s="262"/>
      <c r="S53" s="360"/>
      <c r="T53" s="360"/>
      <c r="U53" s="360"/>
      <c r="V53" s="84"/>
    </row>
    <row r="54" spans="1:21" ht="9" customHeight="1" thickBot="1">
      <c r="A54" s="262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360"/>
      <c r="T54" s="360"/>
      <c r="U54" s="360"/>
    </row>
    <row r="55" spans="1:21" ht="15" customHeight="1">
      <c r="A55" s="227" t="s">
        <v>4</v>
      </c>
      <c r="B55" s="228"/>
      <c r="C55" s="229"/>
      <c r="D55" s="230" t="s">
        <v>5</v>
      </c>
      <c r="E55" s="228"/>
      <c r="F55" s="229"/>
      <c r="G55" s="230" t="s">
        <v>6</v>
      </c>
      <c r="H55" s="228"/>
      <c r="I55" s="229"/>
      <c r="J55" s="230" t="s">
        <v>7</v>
      </c>
      <c r="K55" s="228"/>
      <c r="L55" s="229"/>
      <c r="M55" s="230" t="s">
        <v>24</v>
      </c>
      <c r="N55" s="228"/>
      <c r="O55" s="229"/>
      <c r="P55" s="227" t="s">
        <v>179</v>
      </c>
      <c r="Q55" s="231"/>
      <c r="R55" s="232"/>
      <c r="S55" s="360"/>
      <c r="T55" s="360"/>
      <c r="U55" s="360"/>
    </row>
    <row r="56" spans="1:21" ht="16.5" customHeight="1">
      <c r="A56" s="233" t="s">
        <v>9</v>
      </c>
      <c r="B56" s="234" t="s">
        <v>243</v>
      </c>
      <c r="C56" s="235" t="s">
        <v>244</v>
      </c>
      <c r="D56" s="233" t="s">
        <v>9</v>
      </c>
      <c r="E56" s="234" t="s">
        <v>243</v>
      </c>
      <c r="F56" s="235" t="s">
        <v>244</v>
      </c>
      <c r="G56" s="233" t="s">
        <v>9</v>
      </c>
      <c r="H56" s="234" t="s">
        <v>243</v>
      </c>
      <c r="I56" s="235" t="s">
        <v>244</v>
      </c>
      <c r="J56" s="233" t="s">
        <v>9</v>
      </c>
      <c r="K56" s="234" t="s">
        <v>243</v>
      </c>
      <c r="L56" s="235" t="s">
        <v>244</v>
      </c>
      <c r="M56" s="233" t="s">
        <v>9</v>
      </c>
      <c r="N56" s="234" t="s">
        <v>243</v>
      </c>
      <c r="O56" s="235" t="s">
        <v>244</v>
      </c>
      <c r="P56" s="233" t="s">
        <v>9</v>
      </c>
      <c r="Q56" s="238" t="s">
        <v>243</v>
      </c>
      <c r="R56" s="235" t="s">
        <v>244</v>
      </c>
      <c r="S56" s="360"/>
      <c r="T56" s="360"/>
      <c r="U56" s="360"/>
    </row>
    <row r="57" spans="1:21" ht="15" customHeight="1">
      <c r="A57" s="392" t="s">
        <v>46</v>
      </c>
      <c r="B57" s="393">
        <v>50</v>
      </c>
      <c r="C57" s="260"/>
      <c r="D57" s="392"/>
      <c r="E57" s="394"/>
      <c r="F57" s="260"/>
      <c r="G57" s="255" t="s">
        <v>49</v>
      </c>
      <c r="H57" s="321">
        <v>150</v>
      </c>
      <c r="I57" s="260"/>
      <c r="J57" s="392" t="s">
        <v>597</v>
      </c>
      <c r="K57" s="394">
        <v>320</v>
      </c>
      <c r="L57" s="260"/>
      <c r="M57" s="392" t="s">
        <v>485</v>
      </c>
      <c r="N57" s="216">
        <v>1390</v>
      </c>
      <c r="O57" s="297"/>
      <c r="P57" s="395" t="s">
        <v>325</v>
      </c>
      <c r="Q57" s="216"/>
      <c r="R57" s="297"/>
      <c r="S57" s="360"/>
      <c r="T57" s="360"/>
      <c r="U57" s="360"/>
    </row>
    <row r="58" spans="1:21" ht="15" customHeight="1">
      <c r="A58" s="396"/>
      <c r="B58" s="397"/>
      <c r="C58" s="260"/>
      <c r="D58" s="396"/>
      <c r="E58" s="397"/>
      <c r="F58" s="260"/>
      <c r="G58" s="262"/>
      <c r="H58" s="224">
        <v>0</v>
      </c>
      <c r="I58" s="260"/>
      <c r="J58" s="255" t="s">
        <v>598</v>
      </c>
      <c r="K58" s="321">
        <v>250</v>
      </c>
      <c r="L58" s="260"/>
      <c r="M58" s="255" t="s">
        <v>488</v>
      </c>
      <c r="N58" s="216">
        <v>1690</v>
      </c>
      <c r="O58" s="249"/>
      <c r="P58" s="255" t="s">
        <v>326</v>
      </c>
      <c r="Q58" s="216"/>
      <c r="R58" s="249"/>
      <c r="S58" s="360"/>
      <c r="T58" s="360"/>
      <c r="U58" s="360"/>
    </row>
    <row r="59" spans="1:21" ht="15" customHeight="1">
      <c r="A59" s="396"/>
      <c r="B59" s="397"/>
      <c r="C59" s="260"/>
      <c r="D59" s="396"/>
      <c r="E59" s="397"/>
      <c r="F59" s="260"/>
      <c r="G59" s="255"/>
      <c r="H59" s="321"/>
      <c r="I59" s="260"/>
      <c r="J59" s="255"/>
      <c r="K59" s="224">
        <v>0</v>
      </c>
      <c r="L59" s="260">
        <v>0</v>
      </c>
      <c r="M59" s="255" t="s">
        <v>126</v>
      </c>
      <c r="N59" s="216">
        <v>860</v>
      </c>
      <c r="O59" s="249"/>
      <c r="P59" s="255" t="s">
        <v>327</v>
      </c>
      <c r="Q59" s="216"/>
      <c r="R59" s="249"/>
      <c r="S59" s="360"/>
      <c r="T59" s="360"/>
      <c r="U59" s="360"/>
    </row>
    <row r="60" spans="1:21" ht="15" customHeight="1">
      <c r="A60" s="396"/>
      <c r="B60" s="397"/>
      <c r="C60" s="260"/>
      <c r="D60" s="396"/>
      <c r="E60" s="397"/>
      <c r="F60" s="260"/>
      <c r="G60" s="396"/>
      <c r="H60" s="397"/>
      <c r="I60" s="260"/>
      <c r="J60" s="255"/>
      <c r="K60" s="224"/>
      <c r="L60" s="260"/>
      <c r="M60" s="255" t="s">
        <v>127</v>
      </c>
      <c r="N60" s="216">
        <v>800</v>
      </c>
      <c r="O60" s="249"/>
      <c r="P60" s="255" t="s">
        <v>328</v>
      </c>
      <c r="Q60" s="216"/>
      <c r="R60" s="249"/>
      <c r="S60" s="360"/>
      <c r="T60" s="360"/>
      <c r="U60" s="360"/>
    </row>
    <row r="61" spans="1:21" ht="15" customHeight="1">
      <c r="A61" s="396"/>
      <c r="B61" s="397"/>
      <c r="C61" s="260"/>
      <c r="D61" s="396"/>
      <c r="E61" s="397"/>
      <c r="F61" s="260"/>
      <c r="G61" s="396"/>
      <c r="H61" s="397"/>
      <c r="I61" s="260"/>
      <c r="J61" s="396"/>
      <c r="K61" s="397"/>
      <c r="L61" s="260"/>
      <c r="M61" s="255" t="s">
        <v>454</v>
      </c>
      <c r="N61" s="216">
        <v>1970</v>
      </c>
      <c r="O61" s="249"/>
      <c r="P61" s="255" t="s">
        <v>450</v>
      </c>
      <c r="Q61" s="216"/>
      <c r="R61" s="249"/>
      <c r="S61" s="360"/>
      <c r="T61" s="360"/>
      <c r="U61" s="360"/>
    </row>
    <row r="62" spans="1:21" ht="15" customHeight="1">
      <c r="A62" s="396"/>
      <c r="B62" s="397"/>
      <c r="C62" s="260"/>
      <c r="D62" s="396"/>
      <c r="E62" s="397"/>
      <c r="F62" s="260"/>
      <c r="G62" s="396"/>
      <c r="H62" s="397"/>
      <c r="I62" s="260"/>
      <c r="J62" s="396"/>
      <c r="K62" s="397"/>
      <c r="L62" s="260"/>
      <c r="M62" s="298" t="s">
        <v>517</v>
      </c>
      <c r="N62" s="216">
        <v>260</v>
      </c>
      <c r="O62" s="249"/>
      <c r="P62" s="255"/>
      <c r="Q62" s="216"/>
      <c r="R62" s="249"/>
      <c r="S62" s="360"/>
      <c r="T62" s="360"/>
      <c r="U62" s="360"/>
    </row>
    <row r="63" spans="1:21" ht="15" customHeight="1">
      <c r="A63" s="396"/>
      <c r="B63" s="397"/>
      <c r="C63" s="260"/>
      <c r="D63" s="396"/>
      <c r="E63" s="397"/>
      <c r="F63" s="260"/>
      <c r="G63" s="396"/>
      <c r="H63" s="397"/>
      <c r="I63" s="260"/>
      <c r="J63" s="396"/>
      <c r="K63" s="397"/>
      <c r="L63" s="260"/>
      <c r="M63" s="263" t="s">
        <v>487</v>
      </c>
      <c r="N63" s="216">
        <v>800</v>
      </c>
      <c r="O63" s="249"/>
      <c r="P63" s="255" t="s">
        <v>301</v>
      </c>
      <c r="Q63" s="216"/>
      <c r="R63" s="249"/>
      <c r="S63" s="360"/>
      <c r="T63" s="360"/>
      <c r="U63" s="360"/>
    </row>
    <row r="64" spans="1:21" ht="15" customHeight="1">
      <c r="A64" s="396"/>
      <c r="B64" s="397"/>
      <c r="C64" s="260"/>
      <c r="D64" s="396"/>
      <c r="E64" s="397"/>
      <c r="F64" s="260"/>
      <c r="G64" s="396"/>
      <c r="H64" s="397"/>
      <c r="I64" s="260"/>
      <c r="J64" s="396"/>
      <c r="K64" s="397"/>
      <c r="L64" s="260"/>
      <c r="M64" s="263" t="s">
        <v>486</v>
      </c>
      <c r="N64" s="216">
        <v>1420</v>
      </c>
      <c r="O64" s="249"/>
      <c r="P64" s="255" t="s">
        <v>329</v>
      </c>
      <c r="Q64" s="216"/>
      <c r="R64" s="249"/>
      <c r="S64" s="360"/>
      <c r="T64" s="360"/>
      <c r="U64" s="360"/>
    </row>
    <row r="65" spans="1:21" ht="15" customHeight="1">
      <c r="A65" s="396"/>
      <c r="B65" s="397"/>
      <c r="C65" s="260"/>
      <c r="D65" s="396"/>
      <c r="E65" s="397"/>
      <c r="F65" s="260"/>
      <c r="G65" s="398"/>
      <c r="H65" s="397"/>
      <c r="I65" s="260"/>
      <c r="J65" s="396"/>
      <c r="K65" s="397"/>
      <c r="L65" s="260"/>
      <c r="M65" s="263" t="s">
        <v>135</v>
      </c>
      <c r="N65" s="216">
        <v>200</v>
      </c>
      <c r="O65" s="249"/>
      <c r="P65" s="255" t="s">
        <v>461</v>
      </c>
      <c r="Q65" s="216"/>
      <c r="R65" s="249"/>
      <c r="S65" s="360"/>
      <c r="T65" s="360"/>
      <c r="U65" s="360"/>
    </row>
    <row r="66" spans="1:21" ht="15" customHeight="1">
      <c r="A66" s="396"/>
      <c r="B66" s="397"/>
      <c r="C66" s="260"/>
      <c r="D66" s="396"/>
      <c r="E66" s="397"/>
      <c r="F66" s="260"/>
      <c r="G66" s="255" t="s">
        <v>47</v>
      </c>
      <c r="H66" s="399"/>
      <c r="I66" s="260"/>
      <c r="J66" s="396"/>
      <c r="K66" s="397"/>
      <c r="L66" s="260"/>
      <c r="M66" s="306" t="s">
        <v>136</v>
      </c>
      <c r="N66" s="216">
        <v>940</v>
      </c>
      <c r="O66" s="249"/>
      <c r="P66" s="369" t="s">
        <v>330</v>
      </c>
      <c r="Q66" s="216"/>
      <c r="R66" s="249"/>
      <c r="S66" s="360"/>
      <c r="T66" s="360"/>
      <c r="U66" s="360"/>
    </row>
    <row r="67" spans="1:21" ht="15" customHeight="1">
      <c r="A67" s="369"/>
      <c r="B67" s="378"/>
      <c r="C67" s="278"/>
      <c r="D67" s="369"/>
      <c r="E67" s="305"/>
      <c r="F67" s="278"/>
      <c r="G67" s="390" t="s">
        <v>397</v>
      </c>
      <c r="H67" s="224"/>
      <c r="I67" s="278"/>
      <c r="J67" s="369"/>
      <c r="K67" s="305"/>
      <c r="L67" s="278"/>
      <c r="M67" s="306"/>
      <c r="N67" s="307"/>
      <c r="O67" s="278"/>
      <c r="P67" s="369" t="s">
        <v>331</v>
      </c>
      <c r="Q67" s="216"/>
      <c r="R67" s="249"/>
      <c r="S67" s="360"/>
      <c r="T67" s="360"/>
      <c r="U67" s="360"/>
    </row>
    <row r="68" spans="1:21" ht="15" customHeight="1">
      <c r="A68" s="384"/>
      <c r="B68" s="400"/>
      <c r="C68" s="401"/>
      <c r="D68" s="384"/>
      <c r="E68" s="402"/>
      <c r="F68" s="401"/>
      <c r="G68" s="384"/>
      <c r="H68" s="402"/>
      <c r="I68" s="401"/>
      <c r="J68" s="384"/>
      <c r="K68" s="402"/>
      <c r="L68" s="401"/>
      <c r="M68" s="403"/>
      <c r="N68" s="402"/>
      <c r="O68" s="401"/>
      <c r="P68" s="384"/>
      <c r="Q68" s="385"/>
      <c r="R68" s="404"/>
      <c r="S68" s="360"/>
      <c r="T68" s="360"/>
      <c r="U68" s="360"/>
    </row>
    <row r="69" spans="1:21" ht="15" customHeight="1" thickBot="1">
      <c r="A69" s="283" t="s">
        <v>23</v>
      </c>
      <c r="B69" s="335">
        <f>SUM(B57:B68)</f>
        <v>50</v>
      </c>
      <c r="C69" s="285">
        <f>SUM(C57:C68)</f>
        <v>0</v>
      </c>
      <c r="D69" s="283" t="s">
        <v>23</v>
      </c>
      <c r="E69" s="335">
        <f>SUM(E57:E68)</f>
        <v>0</v>
      </c>
      <c r="F69" s="285">
        <f>SUM(F57:F68)</f>
        <v>0</v>
      </c>
      <c r="G69" s="283" t="s">
        <v>23</v>
      </c>
      <c r="H69" s="335">
        <f>SUM(H57:H68)</f>
        <v>150</v>
      </c>
      <c r="I69" s="285">
        <f>SUM(I57:I68)</f>
        <v>0</v>
      </c>
      <c r="J69" s="283" t="s">
        <v>23</v>
      </c>
      <c r="K69" s="335">
        <f>SUM(K57:K68)</f>
        <v>570</v>
      </c>
      <c r="L69" s="285">
        <f>SUM(L57:L68)</f>
        <v>0</v>
      </c>
      <c r="M69" s="283" t="s">
        <v>23</v>
      </c>
      <c r="N69" s="335">
        <f>SUM(N57:N68)</f>
        <v>10330</v>
      </c>
      <c r="O69" s="285">
        <f>SUM(O57:O68)</f>
        <v>0</v>
      </c>
      <c r="P69" s="283" t="s">
        <v>23</v>
      </c>
      <c r="Q69" s="336">
        <f>SUM(Q57:Q68)</f>
        <v>0</v>
      </c>
      <c r="R69" s="405">
        <f>SUM(R57:R68)</f>
        <v>0</v>
      </c>
      <c r="S69" s="360"/>
      <c r="T69" s="360"/>
      <c r="U69" s="360"/>
    </row>
    <row r="70" spans="1:21" ht="11.25" customHeight="1" thickBot="1">
      <c r="A70" s="262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360"/>
      <c r="T70" s="360"/>
      <c r="U70" s="360"/>
    </row>
    <row r="71" spans="1:21" ht="16.5" customHeight="1" thickBot="1">
      <c r="A71" s="338" t="s">
        <v>544</v>
      </c>
      <c r="B71" s="339"/>
      <c r="C71" s="340" t="s">
        <v>276</v>
      </c>
      <c r="D71" s="354" t="s">
        <v>269</v>
      </c>
      <c r="E71" s="355"/>
      <c r="F71" s="343" t="s">
        <v>2</v>
      </c>
      <c r="G71" s="344">
        <f>SUM(B84,E84,H84,K84,N84,Q84)</f>
        <v>10330</v>
      </c>
      <c r="H71" s="345" t="s">
        <v>3</v>
      </c>
      <c r="I71" s="346">
        <f>SUM(C84,F84,I84,L84,O84,R84)</f>
        <v>0</v>
      </c>
      <c r="J71" s="356" t="s">
        <v>263</v>
      </c>
      <c r="K71" s="262"/>
      <c r="L71" s="406"/>
      <c r="M71" s="407"/>
      <c r="N71" s="347"/>
      <c r="O71" s="262"/>
      <c r="P71" s="408"/>
      <c r="Q71" s="262"/>
      <c r="R71" s="262"/>
      <c r="S71" s="360"/>
      <c r="T71" s="360"/>
      <c r="U71" s="360"/>
    </row>
    <row r="72" spans="1:21" ht="9" customHeight="1" thickBot="1">
      <c r="A72" s="262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360"/>
      <c r="T72" s="360"/>
      <c r="U72" s="360"/>
    </row>
    <row r="73" spans="1:21" ht="15" customHeight="1">
      <c r="A73" s="227" t="s">
        <v>4</v>
      </c>
      <c r="B73" s="228"/>
      <c r="C73" s="229"/>
      <c r="D73" s="230" t="s">
        <v>5</v>
      </c>
      <c r="E73" s="228"/>
      <c r="F73" s="229"/>
      <c r="G73" s="230" t="s">
        <v>6</v>
      </c>
      <c r="H73" s="228"/>
      <c r="I73" s="229"/>
      <c r="J73" s="230" t="s">
        <v>7</v>
      </c>
      <c r="K73" s="228"/>
      <c r="L73" s="229"/>
      <c r="M73" s="230" t="s">
        <v>8</v>
      </c>
      <c r="N73" s="228"/>
      <c r="O73" s="228"/>
      <c r="P73" s="409" t="s">
        <v>179</v>
      </c>
      <c r="Q73" s="410"/>
      <c r="R73" s="232"/>
      <c r="S73" s="360"/>
      <c r="T73" s="360"/>
      <c r="U73" s="360"/>
    </row>
    <row r="74" spans="1:21" ht="15" customHeight="1">
      <c r="A74" s="233" t="s">
        <v>9</v>
      </c>
      <c r="B74" s="234" t="s">
        <v>243</v>
      </c>
      <c r="C74" s="235" t="s">
        <v>244</v>
      </c>
      <c r="D74" s="411" t="s">
        <v>9</v>
      </c>
      <c r="E74" s="238" t="s">
        <v>243</v>
      </c>
      <c r="F74" s="235" t="s">
        <v>244</v>
      </c>
      <c r="G74" s="411" t="s">
        <v>9</v>
      </c>
      <c r="H74" s="238" t="s">
        <v>243</v>
      </c>
      <c r="I74" s="235" t="s">
        <v>244</v>
      </c>
      <c r="J74" s="233" t="s">
        <v>9</v>
      </c>
      <c r="K74" s="234" t="s">
        <v>243</v>
      </c>
      <c r="L74" s="235" t="s">
        <v>244</v>
      </c>
      <c r="M74" s="411" t="s">
        <v>9</v>
      </c>
      <c r="N74" s="238" t="s">
        <v>243</v>
      </c>
      <c r="O74" s="293" t="s">
        <v>244</v>
      </c>
      <c r="P74" s="233" t="s">
        <v>9</v>
      </c>
      <c r="Q74" s="238" t="s">
        <v>243</v>
      </c>
      <c r="R74" s="235" t="s">
        <v>244</v>
      </c>
      <c r="S74" s="360"/>
      <c r="T74" s="360"/>
      <c r="U74" s="360"/>
    </row>
    <row r="75" spans="1:21" ht="15" customHeight="1">
      <c r="A75" s="390" t="s">
        <v>280</v>
      </c>
      <c r="B75" s="412">
        <v>100</v>
      </c>
      <c r="C75" s="260"/>
      <c r="D75" s="390" t="s">
        <v>379</v>
      </c>
      <c r="E75" s="224">
        <v>40</v>
      </c>
      <c r="F75" s="260"/>
      <c r="G75" s="246" t="s">
        <v>50</v>
      </c>
      <c r="H75" s="218">
        <v>330</v>
      </c>
      <c r="I75" s="260"/>
      <c r="J75" s="413" t="s">
        <v>400</v>
      </c>
      <c r="K75" s="414">
        <v>440</v>
      </c>
      <c r="L75" s="260"/>
      <c r="M75" s="390" t="s">
        <v>129</v>
      </c>
      <c r="N75" s="261">
        <v>1280</v>
      </c>
      <c r="O75" s="260"/>
      <c r="P75" s="255" t="s">
        <v>332</v>
      </c>
      <c r="Q75" s="224"/>
      <c r="R75" s="260"/>
      <c r="S75" s="360"/>
      <c r="T75" s="360"/>
      <c r="U75" s="360"/>
    </row>
    <row r="76" spans="1:21" ht="15" customHeight="1">
      <c r="A76" s="390"/>
      <c r="B76" s="412"/>
      <c r="C76" s="260"/>
      <c r="D76" s="390" t="s">
        <v>125</v>
      </c>
      <c r="E76" s="224">
        <v>120</v>
      </c>
      <c r="F76" s="260"/>
      <c r="G76" s="246"/>
      <c r="H76" s="218"/>
      <c r="I76" s="260"/>
      <c r="J76" s="390" t="s">
        <v>48</v>
      </c>
      <c r="K76" s="261">
        <v>250</v>
      </c>
      <c r="L76" s="260"/>
      <c r="M76" s="390" t="s">
        <v>130</v>
      </c>
      <c r="N76" s="261">
        <v>750</v>
      </c>
      <c r="O76" s="260"/>
      <c r="P76" s="255" t="s">
        <v>297</v>
      </c>
      <c r="Q76" s="224"/>
      <c r="R76" s="260"/>
      <c r="S76" s="360"/>
      <c r="T76" s="360"/>
      <c r="U76" s="360"/>
    </row>
    <row r="77" spans="1:21" ht="15" customHeight="1">
      <c r="A77" s="390"/>
      <c r="B77" s="412"/>
      <c r="C77" s="260"/>
      <c r="D77" s="390"/>
      <c r="E77" s="224"/>
      <c r="F77" s="260"/>
      <c r="G77" s="390"/>
      <c r="H77" s="224"/>
      <c r="I77" s="260"/>
      <c r="J77" s="390" t="s">
        <v>51</v>
      </c>
      <c r="K77" s="261">
        <v>140</v>
      </c>
      <c r="L77" s="260"/>
      <c r="M77" s="390" t="s">
        <v>131</v>
      </c>
      <c r="N77" s="261">
        <v>220</v>
      </c>
      <c r="O77" s="260"/>
      <c r="P77" s="255" t="s">
        <v>298</v>
      </c>
      <c r="Q77" s="224"/>
      <c r="R77" s="260"/>
      <c r="S77" s="360"/>
      <c r="T77" s="360"/>
      <c r="U77" s="360"/>
    </row>
    <row r="78" spans="1:21" ht="15" customHeight="1">
      <c r="A78" s="390"/>
      <c r="B78" s="412"/>
      <c r="C78" s="260"/>
      <c r="D78" s="390"/>
      <c r="E78" s="224"/>
      <c r="F78" s="260"/>
      <c r="G78" s="390"/>
      <c r="H78" s="224"/>
      <c r="I78" s="260"/>
      <c r="J78" s="415" t="s">
        <v>489</v>
      </c>
      <c r="K78" s="261">
        <v>230</v>
      </c>
      <c r="L78" s="260"/>
      <c r="M78" s="416" t="s">
        <v>382</v>
      </c>
      <c r="N78" s="261">
        <v>2060</v>
      </c>
      <c r="O78" s="260"/>
      <c r="P78" s="255" t="s">
        <v>299</v>
      </c>
      <c r="Q78" s="224"/>
      <c r="R78" s="260"/>
      <c r="S78" s="360"/>
      <c r="T78" s="360"/>
      <c r="U78" s="360"/>
    </row>
    <row r="79" spans="1:21" ht="15" customHeight="1">
      <c r="A79" s="390"/>
      <c r="B79" s="412"/>
      <c r="C79" s="260"/>
      <c r="D79" s="390"/>
      <c r="E79" s="224"/>
      <c r="F79" s="260"/>
      <c r="G79" s="390"/>
      <c r="H79" s="224"/>
      <c r="I79" s="260"/>
      <c r="J79" s="390" t="s">
        <v>490</v>
      </c>
      <c r="K79" s="261">
        <v>640</v>
      </c>
      <c r="L79" s="260"/>
      <c r="M79" s="417" t="s">
        <v>132</v>
      </c>
      <c r="N79" s="261">
        <v>710</v>
      </c>
      <c r="O79" s="260"/>
      <c r="P79" s="255" t="s">
        <v>333</v>
      </c>
      <c r="Q79" s="224"/>
      <c r="R79" s="260"/>
      <c r="S79" s="360"/>
      <c r="T79" s="360"/>
      <c r="U79" s="360"/>
    </row>
    <row r="80" spans="1:21" ht="15" customHeight="1">
      <c r="A80" s="390"/>
      <c r="B80" s="412"/>
      <c r="C80" s="260"/>
      <c r="D80" s="418"/>
      <c r="E80" s="224"/>
      <c r="F80" s="260"/>
      <c r="G80" s="419"/>
      <c r="H80" s="224"/>
      <c r="I80" s="260"/>
      <c r="J80" s="390"/>
      <c r="K80" s="224"/>
      <c r="L80" s="260"/>
      <c r="M80" s="417" t="s">
        <v>133</v>
      </c>
      <c r="N80" s="261">
        <v>1000</v>
      </c>
      <c r="O80" s="260"/>
      <c r="P80" s="255" t="s">
        <v>300</v>
      </c>
      <c r="Q80" s="224"/>
      <c r="R80" s="260"/>
      <c r="S80" s="360"/>
      <c r="T80" s="360"/>
      <c r="U80" s="360"/>
    </row>
    <row r="81" spans="1:23" ht="15" customHeight="1">
      <c r="A81" s="390"/>
      <c r="B81" s="412"/>
      <c r="C81" s="260"/>
      <c r="D81" s="419"/>
      <c r="E81" s="224"/>
      <c r="F81" s="260"/>
      <c r="G81" s="390"/>
      <c r="H81" s="224"/>
      <c r="I81" s="260"/>
      <c r="J81" s="390"/>
      <c r="K81" s="224"/>
      <c r="L81" s="260"/>
      <c r="M81" s="417" t="s">
        <v>125</v>
      </c>
      <c r="N81" s="261">
        <v>870</v>
      </c>
      <c r="O81" s="260"/>
      <c r="P81" s="390" t="s">
        <v>404</v>
      </c>
      <c r="Q81" s="224"/>
      <c r="R81" s="260"/>
      <c r="S81" s="360"/>
      <c r="T81" s="360"/>
      <c r="U81" s="360"/>
      <c r="W81" s="84"/>
    </row>
    <row r="82" spans="1:21" ht="15" customHeight="1">
      <c r="A82" s="390"/>
      <c r="B82" s="412"/>
      <c r="C82" s="260"/>
      <c r="D82" s="390"/>
      <c r="E82" s="224"/>
      <c r="F82" s="260"/>
      <c r="G82" s="390"/>
      <c r="H82" s="224"/>
      <c r="I82" s="260"/>
      <c r="J82" s="420"/>
      <c r="K82" s="224"/>
      <c r="L82" s="260"/>
      <c r="M82" s="421" t="s">
        <v>134</v>
      </c>
      <c r="N82" s="261">
        <v>1150</v>
      </c>
      <c r="O82" s="260"/>
      <c r="P82" s="255"/>
      <c r="Q82" s="224"/>
      <c r="R82" s="260"/>
      <c r="S82" s="360"/>
      <c r="T82" s="360"/>
      <c r="U82" s="360"/>
    </row>
    <row r="83" spans="1:21" ht="15" customHeight="1">
      <c r="A83" s="391"/>
      <c r="B83" s="422"/>
      <c r="C83" s="278"/>
      <c r="D83" s="423"/>
      <c r="E83" s="307"/>
      <c r="F83" s="278"/>
      <c r="G83" s="423"/>
      <c r="H83" s="307"/>
      <c r="I83" s="278"/>
      <c r="J83" s="424"/>
      <c r="K83" s="307"/>
      <c r="L83" s="278"/>
      <c r="M83" s="306"/>
      <c r="N83" s="307"/>
      <c r="O83" s="278"/>
      <c r="P83" s="369"/>
      <c r="Q83" s="307"/>
      <c r="R83" s="278"/>
      <c r="S83" s="360"/>
      <c r="T83" s="360"/>
      <c r="U83" s="360"/>
    </row>
    <row r="84" spans="1:21" ht="16.5" customHeight="1" thickBot="1">
      <c r="A84" s="425" t="s">
        <v>23</v>
      </c>
      <c r="B84" s="336">
        <f>SUM(B75:B83)</f>
        <v>100</v>
      </c>
      <c r="C84" s="285">
        <f>SUM(C75:C83)</f>
        <v>0</v>
      </c>
      <c r="D84" s="425" t="s">
        <v>23</v>
      </c>
      <c r="E84" s="336">
        <f>SUM(E75:E83)</f>
        <v>160</v>
      </c>
      <c r="F84" s="285">
        <f>SUM(F75:F83)</f>
        <v>0</v>
      </c>
      <c r="G84" s="425" t="s">
        <v>23</v>
      </c>
      <c r="H84" s="336">
        <f>SUM(H75:H83)</f>
        <v>330</v>
      </c>
      <c r="I84" s="285">
        <f>SUM(I75:I83)</f>
        <v>0</v>
      </c>
      <c r="J84" s="425" t="s">
        <v>23</v>
      </c>
      <c r="K84" s="336">
        <f>SUM(K75:K83)</f>
        <v>1700</v>
      </c>
      <c r="L84" s="285">
        <f>SUM(L75:L83)</f>
        <v>0</v>
      </c>
      <c r="M84" s="425" t="s">
        <v>23</v>
      </c>
      <c r="N84" s="336">
        <f>SUM(N75:N83)</f>
        <v>8040</v>
      </c>
      <c r="O84" s="285">
        <f>SUM(O75:O83)</f>
        <v>0</v>
      </c>
      <c r="P84" s="283" t="s">
        <v>23</v>
      </c>
      <c r="Q84" s="336">
        <f>SUM(Q75:Q83)</f>
        <v>0</v>
      </c>
      <c r="R84" s="285">
        <f>SUM(R75:R83)</f>
        <v>0</v>
      </c>
      <c r="S84" s="360"/>
      <c r="T84" s="360"/>
      <c r="U84" s="360"/>
    </row>
    <row r="85" spans="1:21" ht="15" customHeight="1">
      <c r="A85" s="262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360"/>
      <c r="T85" s="360"/>
      <c r="U85" s="360"/>
    </row>
    <row r="86" spans="1:21" ht="15" customHeight="1">
      <c r="A86" s="262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360"/>
      <c r="T86" s="360"/>
      <c r="U86" s="360"/>
    </row>
    <row r="87" spans="1:21" ht="15" customHeight="1">
      <c r="A87" s="262"/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360"/>
      <c r="T87" s="360"/>
      <c r="U87" s="360"/>
    </row>
    <row r="88" spans="1:21" ht="15" customHeight="1">
      <c r="A88" s="262"/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360"/>
      <c r="T88" s="360"/>
      <c r="U88" s="360"/>
    </row>
    <row r="89" spans="1:21" ht="15" customHeight="1">
      <c r="A89" s="262"/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360"/>
      <c r="T89" s="360"/>
      <c r="U89" s="360"/>
    </row>
    <row r="90" spans="1:21" ht="15" customHeight="1">
      <c r="A90" s="360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360"/>
      <c r="T90" s="360"/>
      <c r="U90" s="360"/>
    </row>
    <row r="91" spans="1:21" ht="15" customHeight="1">
      <c r="A91" s="360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360"/>
      <c r="T91" s="360"/>
      <c r="U91" s="360"/>
    </row>
    <row r="92" spans="1:21" ht="15" customHeight="1">
      <c r="A92" s="360"/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360"/>
      <c r="T92" s="360"/>
      <c r="U92" s="360"/>
    </row>
    <row r="93" spans="1:21" ht="15" customHeight="1">
      <c r="A93" s="360"/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360"/>
      <c r="T93" s="360"/>
      <c r="U93" s="360"/>
    </row>
    <row r="94" spans="1:21" ht="15" customHeight="1">
      <c r="A94" s="360"/>
      <c r="B94" s="360"/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</row>
    <row r="95" spans="1:21" ht="15" customHeight="1">
      <c r="A95" s="360"/>
      <c r="B95" s="360"/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</row>
    <row r="96" ht="15" customHeight="1"/>
    <row r="97" ht="16.5" customHeight="1"/>
  </sheetData>
  <sheetProtection/>
  <mergeCells count="4">
    <mergeCell ref="A3:E3"/>
    <mergeCell ref="M3:N3"/>
    <mergeCell ref="F3:H3"/>
    <mergeCell ref="K3:L3"/>
  </mergeCells>
  <conditionalFormatting sqref="C13:C17 F14:F17 I14:I17 L15:L17 O15:O17 R82:R84 C34:C37 F34:F37 I34:I37 O37 R35:R37 C46:C51 F46:F51 I45:I51 L46:L51 O46:O47 R46:R47 Q24 C76:C84 F75 I76:I84 L80:L84 O83:O84 R16:R17 Q20 R20:R21 R24:R25 O24:O25 O20:O21 L19:L21 L23:L25 I19:I25 F19:F25 C19:C25 R50:R51 O50:O51 F78:F84 C58:C69 F57:F69 I60:I69 L59:L69 R57:R68 O57:O69 K31:K32">
    <cfRule type="cellIs" priority="41" dxfId="96" operator="greaterThan" stopIfTrue="1">
      <formula>B13</formula>
    </cfRule>
  </conditionalFormatting>
  <conditionalFormatting sqref="C18 C11:C12 F18 F10:F13 I18 I10:I13 L22 L18 L10:L14 O10:O14 O18:O19 O22:O23 R22:R23 R18:R19 R10:R15">
    <cfRule type="cellIs" priority="40" dxfId="96" operator="greaterThan" stopIfTrue="1">
      <formula>B10</formula>
    </cfRule>
  </conditionalFormatting>
  <conditionalFormatting sqref="R31:R34 O31:O36 I31:I33 F31:F33 C31:C33">
    <cfRule type="cellIs" priority="39" dxfId="96" operator="greaterThan" stopIfTrue="1">
      <formula>B31</formula>
    </cfRule>
  </conditionalFormatting>
  <conditionalFormatting sqref="C44:C45 F44:F45 I44 L44:L45 O48:O49 O44:O45 R48:R49 R44:R45">
    <cfRule type="cellIs" priority="38" dxfId="96" operator="greaterThan" stopIfTrue="1">
      <formula>B44</formula>
    </cfRule>
  </conditionalFormatting>
  <conditionalFormatting sqref="L57:L58 I58:I59 C57">
    <cfRule type="cellIs" priority="37" dxfId="96" operator="greaterThan" stopIfTrue="1">
      <formula>B57</formula>
    </cfRule>
  </conditionalFormatting>
  <conditionalFormatting sqref="R75:R81 O75:O82 L75:L79 I75 F76:F77 C75">
    <cfRule type="cellIs" priority="36" dxfId="96" operator="greaterThan" stopIfTrue="1">
      <formula>B75</formula>
    </cfRule>
  </conditionalFormatting>
  <conditionalFormatting sqref="B11:B12">
    <cfRule type="cellIs" priority="35" dxfId="96" operator="greaterThan" stopIfTrue="1">
      <formula>A11</formula>
    </cfRule>
  </conditionalFormatting>
  <conditionalFormatting sqref="E10:E13">
    <cfRule type="cellIs" priority="34" dxfId="96" operator="greaterThan" stopIfTrue="1">
      <formula>D10</formula>
    </cfRule>
  </conditionalFormatting>
  <conditionalFormatting sqref="H10:H13">
    <cfRule type="cellIs" priority="33" dxfId="96" operator="greaterThan" stopIfTrue="1">
      <formula>G10</formula>
    </cfRule>
  </conditionalFormatting>
  <conditionalFormatting sqref="K10:K14">
    <cfRule type="cellIs" priority="32" dxfId="96" operator="greaterThan" stopIfTrue="1">
      <formula>J10</formula>
    </cfRule>
  </conditionalFormatting>
  <conditionalFormatting sqref="K18">
    <cfRule type="cellIs" priority="31" dxfId="96" operator="greaterThan" stopIfTrue="1">
      <formula>J18</formula>
    </cfRule>
  </conditionalFormatting>
  <conditionalFormatting sqref="K22">
    <cfRule type="cellIs" priority="30" dxfId="96" operator="greaterThan" stopIfTrue="1">
      <formula>J22</formula>
    </cfRule>
  </conditionalFormatting>
  <conditionalFormatting sqref="N10:N14">
    <cfRule type="cellIs" priority="29" dxfId="96" operator="greaterThan" stopIfTrue="1">
      <formula>M10</formula>
    </cfRule>
  </conditionalFormatting>
  <conditionalFormatting sqref="N18:N19">
    <cfRule type="cellIs" priority="28" dxfId="96" operator="greaterThan" stopIfTrue="1">
      <formula>M18</formula>
    </cfRule>
  </conditionalFormatting>
  <conditionalFormatting sqref="N22:N23">
    <cfRule type="cellIs" priority="27" dxfId="96" operator="greaterThan" stopIfTrue="1">
      <formula>M22</formula>
    </cfRule>
  </conditionalFormatting>
  <conditionalFormatting sqref="Q10:Q15">
    <cfRule type="cellIs" priority="26" dxfId="96" operator="greaterThan" stopIfTrue="1">
      <formula>P10</formula>
    </cfRule>
  </conditionalFormatting>
  <conditionalFormatting sqref="Q18:Q19">
    <cfRule type="cellIs" priority="25" dxfId="96" operator="greaterThan" stopIfTrue="1">
      <formula>P18</formula>
    </cfRule>
  </conditionalFormatting>
  <conditionalFormatting sqref="Q22:Q23">
    <cfRule type="cellIs" priority="24" dxfId="96" operator="greaterThan" stopIfTrue="1">
      <formula>P22</formula>
    </cfRule>
  </conditionalFormatting>
  <conditionalFormatting sqref="E31:E33">
    <cfRule type="cellIs" priority="22" dxfId="96" operator="greaterThan" stopIfTrue="1">
      <formula>D31</formula>
    </cfRule>
  </conditionalFormatting>
  <conditionalFormatting sqref="H31:H33">
    <cfRule type="cellIs" priority="21" dxfId="96" operator="greaterThan" stopIfTrue="1">
      <formula>G31</formula>
    </cfRule>
  </conditionalFormatting>
  <conditionalFormatting sqref="N31:N36">
    <cfRule type="cellIs" priority="19" dxfId="96" operator="greaterThan" stopIfTrue="1">
      <formula>M31</formula>
    </cfRule>
  </conditionalFormatting>
  <conditionalFormatting sqref="Q31:Q34">
    <cfRule type="cellIs" priority="18" dxfId="96" operator="greaterThan" stopIfTrue="1">
      <formula>P31</formula>
    </cfRule>
  </conditionalFormatting>
  <conditionalFormatting sqref="B44:B45">
    <cfRule type="cellIs" priority="17" dxfId="96" operator="greaterThan" stopIfTrue="1">
      <formula>A44</formula>
    </cfRule>
  </conditionalFormatting>
  <conditionalFormatting sqref="E44:E45">
    <cfRule type="cellIs" priority="16" dxfId="96" operator="greaterThan" stopIfTrue="1">
      <formula>D44</formula>
    </cfRule>
  </conditionalFormatting>
  <conditionalFormatting sqref="H44">
    <cfRule type="cellIs" priority="15" dxfId="96" operator="greaterThan" stopIfTrue="1">
      <formula>G44</formula>
    </cfRule>
  </conditionalFormatting>
  <conditionalFormatting sqref="K44:K45">
    <cfRule type="cellIs" priority="14" dxfId="96" operator="greaterThan" stopIfTrue="1">
      <formula>J44</formula>
    </cfRule>
  </conditionalFormatting>
  <conditionalFormatting sqref="N48:N49">
    <cfRule type="cellIs" priority="13" dxfId="96" operator="greaterThan" stopIfTrue="1">
      <formula>M48</formula>
    </cfRule>
  </conditionalFormatting>
  <conditionalFormatting sqref="Q44:Q45">
    <cfRule type="cellIs" priority="12" dxfId="96" operator="greaterThan" stopIfTrue="1">
      <formula>P44</formula>
    </cfRule>
  </conditionalFormatting>
  <conditionalFormatting sqref="Q48:Q49">
    <cfRule type="cellIs" priority="11" dxfId="96" operator="greaterThan" stopIfTrue="1">
      <formula>P48</formula>
    </cfRule>
  </conditionalFormatting>
  <conditionalFormatting sqref="N57:N66">
    <cfRule type="cellIs" priority="10" dxfId="96" operator="greaterThan" stopIfTrue="1">
      <formula>M57</formula>
    </cfRule>
  </conditionalFormatting>
  <conditionalFormatting sqref="Q57:Q67">
    <cfRule type="cellIs" priority="9" dxfId="96" operator="greaterThan" stopIfTrue="1">
      <formula>P57</formula>
    </cfRule>
  </conditionalFormatting>
  <conditionalFormatting sqref="K75:K79">
    <cfRule type="cellIs" priority="8" dxfId="96" operator="greaterThan" stopIfTrue="1">
      <formula>J75</formula>
    </cfRule>
  </conditionalFormatting>
  <conditionalFormatting sqref="N75:N82">
    <cfRule type="cellIs" priority="7" dxfId="96" operator="greaterThan" stopIfTrue="1">
      <formula>M75</formula>
    </cfRule>
  </conditionalFormatting>
  <conditionalFormatting sqref="B31 B33">
    <cfRule type="cellIs" priority="43" dxfId="96" operator="greaterThan" stopIfTrue="1">
      <formula>A35</formula>
    </cfRule>
  </conditionalFormatting>
  <conditionalFormatting sqref="I57">
    <cfRule type="cellIs" priority="6" dxfId="96" operator="greaterThan" stopIfTrue="1">
      <formula>H57</formula>
    </cfRule>
  </conditionalFormatting>
  <conditionalFormatting sqref="B32">
    <cfRule type="cellIs" priority="5" dxfId="96" operator="greaterThan" stopIfTrue="1">
      <formula>A32</formula>
    </cfRule>
  </conditionalFormatting>
  <conditionalFormatting sqref="L33:L37">
    <cfRule type="cellIs" priority="44" dxfId="96" operator="greaterThan" stopIfTrue="1">
      <formula>諫早・大村・島原・雲仙・南島原!#REF!</formula>
    </cfRule>
  </conditionalFormatting>
  <conditionalFormatting sqref="L31:L32">
    <cfRule type="cellIs" priority="45" dxfId="96" operator="greaterThan" stopIfTrue="1">
      <formula>K33</formula>
    </cfRule>
  </conditionalFormatting>
  <conditionalFormatting sqref="K33">
    <cfRule type="cellIs" priority="4" dxfId="96" operator="greaterThan" stopIfTrue="1">
      <formula>J33</formula>
    </cfRule>
  </conditionalFormatting>
  <conditionalFormatting sqref="K32">
    <cfRule type="cellIs" priority="3" dxfId="96" operator="greaterThan" stopIfTrue="1">
      <formula>J32</formula>
    </cfRule>
  </conditionalFormatting>
  <conditionalFormatting sqref="C10">
    <cfRule type="cellIs" priority="2" dxfId="96" operator="greaterThan" stopIfTrue="1">
      <formula>B10</formula>
    </cfRule>
  </conditionalFormatting>
  <conditionalFormatting sqref="B10">
    <cfRule type="cellIs" priority="1" dxfId="96" operator="greaterThan" stopIfTrue="1">
      <formula>A10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5" r:id="rId4"/>
  <headerFooter alignWithMargins="0">
    <oddHeader>&amp;L&amp;"ＭＳ Ｐ明朝,太字"&amp;16折込広告企画書　長崎地区 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showGridLines="0" showZeros="0" zoomScaleSheetLayoutView="70" zoomScalePageLayoutView="0" workbookViewId="0" topLeftCell="A1">
      <pane ySplit="3" topLeftCell="A4" activePane="bottomLeft" state="frozen"/>
      <selection pane="topLeft" activeCell="AB12" sqref="AB12"/>
      <selection pane="bottomLeft" activeCell="AB12" sqref="AB12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2" t="s">
        <v>246</v>
      </c>
      <c r="B2" s="103"/>
      <c r="C2" s="103"/>
      <c r="D2" s="104"/>
      <c r="E2" s="105"/>
      <c r="F2" s="106" t="s">
        <v>247</v>
      </c>
      <c r="G2" s="107"/>
      <c r="H2" s="107"/>
      <c r="I2" s="108"/>
      <c r="J2" s="107" t="s">
        <v>250</v>
      </c>
      <c r="K2" s="106" t="s">
        <v>245</v>
      </c>
      <c r="L2" s="109"/>
      <c r="M2" s="110" t="s">
        <v>249</v>
      </c>
      <c r="N2" s="111"/>
      <c r="O2" s="112"/>
      <c r="P2" s="113"/>
      <c r="Q2" s="1"/>
      <c r="R2" s="114"/>
    </row>
    <row r="3" spans="1:18" ht="35.25" customHeight="1" thickBot="1">
      <c r="A3" s="463">
        <f>'長崎・西彼杵・西海'!A3</f>
        <v>0</v>
      </c>
      <c r="B3" s="464"/>
      <c r="C3" s="464"/>
      <c r="D3" s="464"/>
      <c r="E3" s="465"/>
      <c r="F3" s="468" t="str">
        <f>'長崎・西彼杵・西海'!F3</f>
        <v>令和     年     月     日</v>
      </c>
      <c r="G3" s="469"/>
      <c r="H3" s="469"/>
      <c r="I3" s="115" t="str">
        <f>'長崎・西彼杵・西海'!I3</f>
        <v>(　　)</v>
      </c>
      <c r="J3" s="116">
        <f>'長崎・西彼杵・西海'!J3</f>
        <v>0</v>
      </c>
      <c r="K3" s="470">
        <f>'長崎・西彼杵・西海'!K3</f>
        <v>0</v>
      </c>
      <c r="L3" s="471">
        <f>'長崎・西彼杵・西海'!L3</f>
        <v>0</v>
      </c>
      <c r="M3" s="472"/>
      <c r="N3" s="473"/>
      <c r="O3" s="117"/>
      <c r="P3" s="118"/>
      <c r="Q3" s="88"/>
      <c r="R3" s="88"/>
    </row>
    <row r="4" spans="1:18" ht="1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6"/>
      <c r="N4" s="1"/>
      <c r="O4" s="121"/>
      <c r="P4" s="119"/>
      <c r="R4" s="213" t="s">
        <v>513</v>
      </c>
    </row>
    <row r="5" spans="1:21" ht="16.5" customHeight="1" thickBot="1">
      <c r="A5" s="338" t="s">
        <v>544</v>
      </c>
      <c r="B5" s="339"/>
      <c r="C5" s="340" t="s">
        <v>88</v>
      </c>
      <c r="D5" s="354" t="s">
        <v>138</v>
      </c>
      <c r="E5" s="355"/>
      <c r="F5" s="343" t="s">
        <v>2</v>
      </c>
      <c r="G5" s="344">
        <f>B48+E48+H48+K48+N48+Q48</f>
        <v>57780</v>
      </c>
      <c r="H5" s="345" t="s">
        <v>3</v>
      </c>
      <c r="I5" s="346">
        <f>C48+F48+I48+L48+O48+R48</f>
        <v>0</v>
      </c>
      <c r="J5" s="347"/>
      <c r="K5" s="262"/>
      <c r="L5" s="345" t="s">
        <v>84</v>
      </c>
      <c r="M5" s="426">
        <f>I5+I50+I59+I70</f>
        <v>0</v>
      </c>
      <c r="N5" s="262"/>
      <c r="O5" s="359"/>
      <c r="P5" s="360"/>
      <c r="Q5" s="361"/>
      <c r="R5" s="362" t="s">
        <v>514</v>
      </c>
      <c r="S5" s="360"/>
      <c r="T5" s="360"/>
      <c r="U5" s="360"/>
    </row>
    <row r="6" spans="1:21" ht="9" customHeight="1" thickBo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427"/>
      <c r="R6" s="427"/>
      <c r="S6" s="360"/>
      <c r="T6" s="360"/>
      <c r="U6" s="360"/>
    </row>
    <row r="7" spans="1:21" ht="16.5" customHeight="1">
      <c r="A7" s="227" t="s">
        <v>4</v>
      </c>
      <c r="B7" s="228"/>
      <c r="C7" s="229"/>
      <c r="D7" s="230" t="s">
        <v>5</v>
      </c>
      <c r="E7" s="228"/>
      <c r="F7" s="229"/>
      <c r="G7" s="230" t="s">
        <v>6</v>
      </c>
      <c r="H7" s="228"/>
      <c r="I7" s="229"/>
      <c r="J7" s="230" t="s">
        <v>7</v>
      </c>
      <c r="K7" s="228"/>
      <c r="L7" s="229"/>
      <c r="M7" s="230" t="s">
        <v>24</v>
      </c>
      <c r="N7" s="228"/>
      <c r="O7" s="229"/>
      <c r="P7" s="227" t="s">
        <v>139</v>
      </c>
      <c r="Q7" s="231"/>
      <c r="R7" s="232"/>
      <c r="S7" s="360"/>
      <c r="T7" s="360"/>
      <c r="U7" s="360"/>
    </row>
    <row r="8" spans="1:21" ht="15" customHeight="1">
      <c r="A8" s="233" t="s">
        <v>9</v>
      </c>
      <c r="B8" s="234" t="s">
        <v>243</v>
      </c>
      <c r="C8" s="235" t="s">
        <v>244</v>
      </c>
      <c r="D8" s="233" t="s">
        <v>9</v>
      </c>
      <c r="E8" s="234" t="s">
        <v>243</v>
      </c>
      <c r="F8" s="235" t="s">
        <v>244</v>
      </c>
      <c r="G8" s="233" t="s">
        <v>9</v>
      </c>
      <c r="H8" s="234" t="s">
        <v>243</v>
      </c>
      <c r="I8" s="235" t="s">
        <v>244</v>
      </c>
      <c r="J8" s="233" t="s">
        <v>9</v>
      </c>
      <c r="K8" s="234" t="s">
        <v>243</v>
      </c>
      <c r="L8" s="235" t="s">
        <v>244</v>
      </c>
      <c r="M8" s="233" t="s">
        <v>9</v>
      </c>
      <c r="N8" s="234" t="s">
        <v>243</v>
      </c>
      <c r="O8" s="235" t="s">
        <v>244</v>
      </c>
      <c r="P8" s="233" t="s">
        <v>9</v>
      </c>
      <c r="Q8" s="238" t="s">
        <v>243</v>
      </c>
      <c r="R8" s="235" t="s">
        <v>244</v>
      </c>
      <c r="S8" s="360"/>
      <c r="T8" s="360"/>
      <c r="U8" s="360"/>
    </row>
    <row r="9" spans="1:21" ht="15" customHeight="1">
      <c r="A9" s="363" t="s">
        <v>272</v>
      </c>
      <c r="B9" s="387"/>
      <c r="C9" s="241"/>
      <c r="D9" s="363" t="s">
        <v>272</v>
      </c>
      <c r="E9" s="387"/>
      <c r="F9" s="241"/>
      <c r="G9" s="363" t="s">
        <v>272</v>
      </c>
      <c r="H9" s="387"/>
      <c r="I9" s="241"/>
      <c r="J9" s="363" t="s">
        <v>272</v>
      </c>
      <c r="K9" s="387"/>
      <c r="L9" s="260">
        <f>K9</f>
        <v>0</v>
      </c>
      <c r="M9" s="363" t="s">
        <v>272</v>
      </c>
      <c r="N9" s="387"/>
      <c r="O9" s="241"/>
      <c r="P9" s="363" t="s">
        <v>272</v>
      </c>
      <c r="Q9" s="388"/>
      <c r="R9" s="241"/>
      <c r="S9" s="360"/>
      <c r="T9" s="360"/>
      <c r="U9" s="360"/>
    </row>
    <row r="10" spans="1:21" ht="15" customHeight="1">
      <c r="A10" s="255" t="s">
        <v>504</v>
      </c>
      <c r="B10" s="216">
        <v>1030</v>
      </c>
      <c r="C10" s="247"/>
      <c r="D10" s="256"/>
      <c r="E10" s="224">
        <v>0</v>
      </c>
      <c r="F10" s="260"/>
      <c r="G10" s="255" t="s">
        <v>52</v>
      </c>
      <c r="H10" s="224">
        <v>560</v>
      </c>
      <c r="I10" s="260"/>
      <c r="J10" s="255" t="s">
        <v>433</v>
      </c>
      <c r="K10" s="224">
        <v>1220</v>
      </c>
      <c r="L10" s="260"/>
      <c r="M10" s="255" t="s">
        <v>463</v>
      </c>
      <c r="N10" s="224">
        <v>2490</v>
      </c>
      <c r="O10" s="260"/>
      <c r="P10" s="255" t="s">
        <v>241</v>
      </c>
      <c r="Q10" s="224"/>
      <c r="R10" s="260"/>
      <c r="S10" s="262"/>
      <c r="T10" s="360"/>
      <c r="U10" s="360"/>
    </row>
    <row r="11" spans="1:21" ht="15" customHeight="1">
      <c r="A11" s="428" t="s">
        <v>500</v>
      </c>
      <c r="B11" s="216">
        <v>420</v>
      </c>
      <c r="C11" s="249"/>
      <c r="D11" s="248"/>
      <c r="E11" s="261"/>
      <c r="F11" s="260"/>
      <c r="G11" s="255" t="s">
        <v>401</v>
      </c>
      <c r="H11" s="261">
        <v>520</v>
      </c>
      <c r="I11" s="260"/>
      <c r="J11" s="428" t="s">
        <v>520</v>
      </c>
      <c r="K11" s="261">
        <v>2710</v>
      </c>
      <c r="L11" s="260"/>
      <c r="M11" s="255" t="s">
        <v>505</v>
      </c>
      <c r="N11" s="261">
        <v>1670</v>
      </c>
      <c r="O11" s="260"/>
      <c r="P11" s="246" t="s">
        <v>407</v>
      </c>
      <c r="Q11" s="261"/>
      <c r="R11" s="260"/>
      <c r="S11" s="262"/>
      <c r="T11" s="360"/>
      <c r="U11" s="360"/>
    </row>
    <row r="12" spans="1:21" ht="15" customHeight="1">
      <c r="A12" s="248" t="s">
        <v>529</v>
      </c>
      <c r="B12" s="216">
        <v>500</v>
      </c>
      <c r="C12" s="249"/>
      <c r="D12" s="364"/>
      <c r="E12" s="261"/>
      <c r="F12" s="260"/>
      <c r="G12" s="255" t="s">
        <v>402</v>
      </c>
      <c r="H12" s="261"/>
      <c r="I12" s="260"/>
      <c r="J12" s="255" t="s">
        <v>432</v>
      </c>
      <c r="K12" s="261"/>
      <c r="L12" s="260"/>
      <c r="M12" s="255" t="s">
        <v>599</v>
      </c>
      <c r="N12" s="261">
        <v>830</v>
      </c>
      <c r="O12" s="260"/>
      <c r="P12" s="246" t="s">
        <v>289</v>
      </c>
      <c r="Q12" s="261"/>
      <c r="R12" s="260"/>
      <c r="S12" s="262"/>
      <c r="T12" s="360"/>
      <c r="U12" s="360"/>
    </row>
    <row r="13" spans="1:21" ht="15" customHeight="1">
      <c r="A13" s="248" t="s">
        <v>501</v>
      </c>
      <c r="B13" s="216">
        <v>650</v>
      </c>
      <c r="C13" s="249"/>
      <c r="D13" s="246"/>
      <c r="E13" s="261"/>
      <c r="F13" s="260"/>
      <c r="G13" s="255" t="s">
        <v>540</v>
      </c>
      <c r="H13" s="261">
        <v>290</v>
      </c>
      <c r="I13" s="260"/>
      <c r="J13" s="248" t="s">
        <v>519</v>
      </c>
      <c r="K13" s="261">
        <v>2520</v>
      </c>
      <c r="L13" s="260"/>
      <c r="M13" s="246" t="s">
        <v>53</v>
      </c>
      <c r="N13" s="261">
        <v>870</v>
      </c>
      <c r="O13" s="260"/>
      <c r="P13" s="246" t="s">
        <v>448</v>
      </c>
      <c r="Q13" s="261"/>
      <c r="R13" s="260"/>
      <c r="S13" s="262"/>
      <c r="T13" s="360"/>
      <c r="U13" s="360"/>
    </row>
    <row r="14" spans="1:21" ht="15" customHeight="1">
      <c r="A14" s="246" t="s">
        <v>371</v>
      </c>
      <c r="B14" s="216">
        <v>320</v>
      </c>
      <c r="C14" s="249"/>
      <c r="D14" s="264"/>
      <c r="E14" s="218"/>
      <c r="F14" s="260">
        <f>E14</f>
        <v>0</v>
      </c>
      <c r="G14" s="255" t="s">
        <v>403</v>
      </c>
      <c r="H14" s="261">
        <v>700</v>
      </c>
      <c r="I14" s="260"/>
      <c r="J14" s="246"/>
      <c r="K14" s="261"/>
      <c r="L14" s="260"/>
      <c r="M14" s="364" t="s">
        <v>141</v>
      </c>
      <c r="N14" s="261">
        <v>520</v>
      </c>
      <c r="O14" s="260"/>
      <c r="P14" s="246" t="s">
        <v>240</v>
      </c>
      <c r="Q14" s="261"/>
      <c r="R14" s="260"/>
      <c r="S14" s="262"/>
      <c r="T14" s="360"/>
      <c r="U14" s="360"/>
    </row>
    <row r="15" spans="1:21" ht="15" customHeight="1">
      <c r="A15" s="302" t="s">
        <v>539</v>
      </c>
      <c r="B15" s="216">
        <v>710</v>
      </c>
      <c r="C15" s="249"/>
      <c r="D15" s="364"/>
      <c r="E15" s="218"/>
      <c r="F15" s="429"/>
      <c r="G15" s="255" t="s">
        <v>600</v>
      </c>
      <c r="H15" s="261">
        <v>1370</v>
      </c>
      <c r="I15" s="260"/>
      <c r="J15" s="251" t="s">
        <v>415</v>
      </c>
      <c r="K15" s="261">
        <v>1090</v>
      </c>
      <c r="L15" s="260"/>
      <c r="M15" s="430" t="s">
        <v>54</v>
      </c>
      <c r="N15" s="261">
        <v>480</v>
      </c>
      <c r="O15" s="260"/>
      <c r="P15" s="246" t="s">
        <v>111</v>
      </c>
      <c r="Q15" s="261"/>
      <c r="R15" s="260"/>
      <c r="S15" s="262"/>
      <c r="T15" s="360"/>
      <c r="U15" s="360"/>
    </row>
    <row r="16" spans="1:21" ht="15" customHeight="1">
      <c r="A16" s="302"/>
      <c r="B16" s="216"/>
      <c r="C16" s="249"/>
      <c r="D16" s="246"/>
      <c r="E16" s="218"/>
      <c r="F16" s="429"/>
      <c r="G16" s="246" t="s">
        <v>14</v>
      </c>
      <c r="H16" s="261">
        <v>1110</v>
      </c>
      <c r="I16" s="260"/>
      <c r="J16" s="246" t="s">
        <v>58</v>
      </c>
      <c r="K16" s="261">
        <v>1160</v>
      </c>
      <c r="L16" s="260"/>
      <c r="M16" s="256" t="s">
        <v>601</v>
      </c>
      <c r="N16" s="261">
        <v>720</v>
      </c>
      <c r="O16" s="260"/>
      <c r="P16" s="246" t="s">
        <v>279</v>
      </c>
      <c r="Q16" s="261"/>
      <c r="R16" s="260"/>
      <c r="S16" s="262"/>
      <c r="T16" s="360"/>
      <c r="U16" s="360"/>
    </row>
    <row r="17" spans="1:21" ht="15" customHeight="1">
      <c r="A17" s="431"/>
      <c r="B17" s="216"/>
      <c r="C17" s="249"/>
      <c r="D17" s="246"/>
      <c r="E17" s="218"/>
      <c r="F17" s="429"/>
      <c r="G17" s="246" t="s">
        <v>389</v>
      </c>
      <c r="H17" s="261">
        <v>890</v>
      </c>
      <c r="I17" s="260"/>
      <c r="J17" s="246" t="s">
        <v>55</v>
      </c>
      <c r="K17" s="261"/>
      <c r="L17" s="260"/>
      <c r="M17" s="256" t="s">
        <v>56</v>
      </c>
      <c r="N17" s="261">
        <v>700</v>
      </c>
      <c r="O17" s="260"/>
      <c r="P17" s="246" t="s">
        <v>142</v>
      </c>
      <c r="Q17" s="261"/>
      <c r="R17" s="260"/>
      <c r="S17" s="262"/>
      <c r="T17" s="360"/>
      <c r="U17" s="360"/>
    </row>
    <row r="18" spans="1:22" ht="15" customHeight="1">
      <c r="A18" s="431"/>
      <c r="B18" s="376"/>
      <c r="C18" s="429"/>
      <c r="D18" s="256"/>
      <c r="E18" s="218">
        <v>0</v>
      </c>
      <c r="F18" s="429"/>
      <c r="G18" s="432" t="s">
        <v>602</v>
      </c>
      <c r="H18" s="261">
        <v>880</v>
      </c>
      <c r="I18" s="260"/>
      <c r="J18" s="433" t="s">
        <v>416</v>
      </c>
      <c r="K18" s="261">
        <v>1000</v>
      </c>
      <c r="L18" s="260"/>
      <c r="M18" s="430" t="s">
        <v>57</v>
      </c>
      <c r="N18" s="261">
        <v>660</v>
      </c>
      <c r="O18" s="260"/>
      <c r="P18" s="246" t="s">
        <v>112</v>
      </c>
      <c r="Q18" s="261"/>
      <c r="R18" s="260"/>
      <c r="S18" s="262"/>
      <c r="T18" s="360"/>
      <c r="U18" s="360"/>
      <c r="V18" s="84"/>
    </row>
    <row r="19" spans="1:21" ht="15" customHeight="1">
      <c r="A19" s="431"/>
      <c r="B19" s="376"/>
      <c r="C19" s="429"/>
      <c r="D19" s="246"/>
      <c r="E19" s="218"/>
      <c r="F19" s="429"/>
      <c r="G19" s="256" t="s">
        <v>62</v>
      </c>
      <c r="H19" s="261">
        <v>610</v>
      </c>
      <c r="I19" s="260"/>
      <c r="J19" s="256" t="s">
        <v>64</v>
      </c>
      <c r="K19" s="261">
        <v>870</v>
      </c>
      <c r="L19" s="260"/>
      <c r="M19" s="256" t="s">
        <v>59</v>
      </c>
      <c r="N19" s="261">
        <v>540</v>
      </c>
      <c r="O19" s="260"/>
      <c r="P19" s="246" t="s">
        <v>143</v>
      </c>
      <c r="Q19" s="261"/>
      <c r="R19" s="260"/>
      <c r="S19" s="262"/>
      <c r="T19" s="360"/>
      <c r="U19" s="360"/>
    </row>
    <row r="20" spans="1:21" ht="15" customHeight="1">
      <c r="A20" s="246"/>
      <c r="B20" s="376">
        <v>0</v>
      </c>
      <c r="C20" s="429"/>
      <c r="D20" s="246"/>
      <c r="E20" s="218"/>
      <c r="F20" s="429"/>
      <c r="G20" s="246" t="s">
        <v>56</v>
      </c>
      <c r="H20" s="261">
        <v>730</v>
      </c>
      <c r="I20" s="260"/>
      <c r="J20" s="430" t="s">
        <v>57</v>
      </c>
      <c r="K20" s="261">
        <v>400</v>
      </c>
      <c r="L20" s="260"/>
      <c r="M20" s="256" t="s">
        <v>61</v>
      </c>
      <c r="N20" s="261">
        <v>1590</v>
      </c>
      <c r="O20" s="260"/>
      <c r="P20" s="246" t="s">
        <v>144</v>
      </c>
      <c r="Q20" s="261"/>
      <c r="R20" s="260"/>
      <c r="S20" s="262"/>
      <c r="T20" s="360"/>
      <c r="U20" s="360"/>
    </row>
    <row r="21" spans="1:21" ht="15" customHeight="1">
      <c r="A21" s="246"/>
      <c r="B21" s="376">
        <v>0</v>
      </c>
      <c r="C21" s="429"/>
      <c r="D21" s="246"/>
      <c r="E21" s="218"/>
      <c r="F21" s="429"/>
      <c r="G21" s="246" t="s">
        <v>603</v>
      </c>
      <c r="H21" s="261">
        <v>1200</v>
      </c>
      <c r="I21" s="260"/>
      <c r="J21" s="256" t="s">
        <v>417</v>
      </c>
      <c r="K21" s="261">
        <v>2330</v>
      </c>
      <c r="L21" s="260"/>
      <c r="M21" s="256" t="s">
        <v>63</v>
      </c>
      <c r="N21" s="261">
        <v>1200</v>
      </c>
      <c r="O21" s="260"/>
      <c r="P21" s="246" t="s">
        <v>145</v>
      </c>
      <c r="Q21" s="261"/>
      <c r="R21" s="260"/>
      <c r="S21" s="262"/>
      <c r="T21" s="360"/>
      <c r="U21" s="360"/>
    </row>
    <row r="22" spans="1:21" ht="15" customHeight="1">
      <c r="A22" s="246"/>
      <c r="B22" s="376"/>
      <c r="C22" s="429"/>
      <c r="D22" s="246"/>
      <c r="E22" s="218"/>
      <c r="F22" s="429"/>
      <c r="G22" s="256" t="s">
        <v>60</v>
      </c>
      <c r="H22" s="261">
        <v>760</v>
      </c>
      <c r="I22" s="260"/>
      <c r="J22" s="256" t="s">
        <v>56</v>
      </c>
      <c r="K22" s="261">
        <v>780</v>
      </c>
      <c r="L22" s="260"/>
      <c r="M22" s="256" t="s">
        <v>65</v>
      </c>
      <c r="N22" s="261">
        <v>1340</v>
      </c>
      <c r="O22" s="260"/>
      <c r="P22" s="250" t="s">
        <v>406</v>
      </c>
      <c r="Q22" s="261"/>
      <c r="R22" s="260"/>
      <c r="S22" s="262"/>
      <c r="T22" s="360"/>
      <c r="U22" s="360"/>
    </row>
    <row r="23" spans="1:21" ht="15" customHeight="1">
      <c r="A23" s="246"/>
      <c r="B23" s="376">
        <v>0</v>
      </c>
      <c r="C23" s="429"/>
      <c r="D23" s="246"/>
      <c r="E23" s="218"/>
      <c r="F23" s="429"/>
      <c r="G23" s="256" t="s">
        <v>61</v>
      </c>
      <c r="H23" s="261">
        <v>800</v>
      </c>
      <c r="I23" s="260"/>
      <c r="J23" s="256" t="s">
        <v>464</v>
      </c>
      <c r="K23" s="261">
        <v>1920</v>
      </c>
      <c r="L23" s="260"/>
      <c r="M23" s="256" t="s">
        <v>604</v>
      </c>
      <c r="N23" s="261">
        <v>900</v>
      </c>
      <c r="O23" s="260"/>
      <c r="P23" s="246" t="s">
        <v>195</v>
      </c>
      <c r="Q23" s="261"/>
      <c r="R23" s="260"/>
      <c r="S23" s="262"/>
      <c r="T23" s="360"/>
      <c r="U23" s="360"/>
    </row>
    <row r="24" spans="1:21" ht="14.25" customHeight="1">
      <c r="A24" s="246"/>
      <c r="B24" s="376">
        <v>0</v>
      </c>
      <c r="C24" s="429"/>
      <c r="D24" s="246"/>
      <c r="E24" s="218"/>
      <c r="F24" s="429"/>
      <c r="G24" s="256" t="s">
        <v>605</v>
      </c>
      <c r="H24" s="261">
        <v>770</v>
      </c>
      <c r="I24" s="260"/>
      <c r="J24" s="256" t="s">
        <v>418</v>
      </c>
      <c r="K24" s="261">
        <v>910</v>
      </c>
      <c r="L24" s="260"/>
      <c r="M24" s="246" t="s">
        <v>383</v>
      </c>
      <c r="N24" s="261">
        <v>10</v>
      </c>
      <c r="O24" s="260"/>
      <c r="P24" s="246" t="s">
        <v>281</v>
      </c>
      <c r="Q24" s="261"/>
      <c r="R24" s="260"/>
      <c r="S24" s="262"/>
      <c r="T24" s="360"/>
      <c r="U24" s="360"/>
    </row>
    <row r="25" spans="1:21" ht="15" customHeight="1">
      <c r="A25" s="246"/>
      <c r="B25" s="351"/>
      <c r="C25" s="429"/>
      <c r="D25" s="246"/>
      <c r="E25" s="218"/>
      <c r="F25" s="429"/>
      <c r="G25" s="256" t="s">
        <v>390</v>
      </c>
      <c r="H25" s="261">
        <v>920</v>
      </c>
      <c r="I25" s="429"/>
      <c r="J25" s="256" t="s">
        <v>65</v>
      </c>
      <c r="K25" s="261">
        <v>1700</v>
      </c>
      <c r="L25" s="260"/>
      <c r="M25" s="255"/>
      <c r="N25" s="261"/>
      <c r="O25" s="260"/>
      <c r="P25" s="432" t="s">
        <v>239</v>
      </c>
      <c r="Q25" s="261"/>
      <c r="R25" s="260"/>
      <c r="S25" s="262"/>
      <c r="T25" s="360"/>
      <c r="U25" s="360"/>
    </row>
    <row r="26" spans="1:21" ht="15" customHeight="1">
      <c r="A26" s="246"/>
      <c r="B26" s="351"/>
      <c r="C26" s="429"/>
      <c r="D26" s="246"/>
      <c r="E26" s="218"/>
      <c r="F26" s="429"/>
      <c r="G26" s="256"/>
      <c r="H26" s="218"/>
      <c r="I26" s="429"/>
      <c r="J26" s="248" t="s">
        <v>465</v>
      </c>
      <c r="K26" s="261">
        <v>1250</v>
      </c>
      <c r="L26" s="260"/>
      <c r="M26" s="246" t="s">
        <v>101</v>
      </c>
      <c r="N26" s="261">
        <v>830</v>
      </c>
      <c r="O26" s="260"/>
      <c r="P26" s="432"/>
      <c r="Q26" s="261"/>
      <c r="R26" s="260"/>
      <c r="S26" s="262"/>
      <c r="T26" s="360"/>
      <c r="U26" s="360"/>
    </row>
    <row r="27" spans="1:21" ht="15" customHeight="1">
      <c r="A27" s="246"/>
      <c r="B27" s="351"/>
      <c r="C27" s="429"/>
      <c r="D27" s="246"/>
      <c r="E27" s="218" t="s">
        <v>545</v>
      </c>
      <c r="F27" s="429"/>
      <c r="G27" s="256"/>
      <c r="H27" s="218"/>
      <c r="I27" s="429"/>
      <c r="J27" s="246"/>
      <c r="K27" s="261"/>
      <c r="L27" s="260"/>
      <c r="M27" s="246"/>
      <c r="N27" s="261"/>
      <c r="O27" s="260"/>
      <c r="P27" s="432"/>
      <c r="Q27" s="261"/>
      <c r="R27" s="260">
        <f>Q27</f>
        <v>0</v>
      </c>
      <c r="S27" s="262"/>
      <c r="T27" s="360"/>
      <c r="U27" s="360"/>
    </row>
    <row r="28" spans="1:21" ht="15" customHeight="1">
      <c r="A28" s="246"/>
      <c r="B28" s="351"/>
      <c r="C28" s="429"/>
      <c r="D28" s="246"/>
      <c r="E28" s="218"/>
      <c r="F28" s="429"/>
      <c r="G28" s="246"/>
      <c r="H28" s="218"/>
      <c r="I28" s="429"/>
      <c r="J28" s="246"/>
      <c r="K28" s="261"/>
      <c r="L28" s="260"/>
      <c r="M28" s="255" t="s">
        <v>140</v>
      </c>
      <c r="N28" s="261">
        <v>560</v>
      </c>
      <c r="O28" s="260"/>
      <c r="P28" s="432"/>
      <c r="Q28" s="261"/>
      <c r="R28" s="429"/>
      <c r="S28" s="262"/>
      <c r="T28" s="360"/>
      <c r="U28" s="360"/>
    </row>
    <row r="29" spans="1:21" ht="15" customHeight="1">
      <c r="A29" s="364" t="s">
        <v>499</v>
      </c>
      <c r="B29" s="351"/>
      <c r="C29" s="429"/>
      <c r="D29" s="256" t="s">
        <v>396</v>
      </c>
      <c r="E29" s="218"/>
      <c r="F29" s="429"/>
      <c r="G29" s="256"/>
      <c r="H29" s="218"/>
      <c r="I29" s="429"/>
      <c r="J29" s="255" t="s">
        <v>434</v>
      </c>
      <c r="K29" s="261">
        <v>690</v>
      </c>
      <c r="L29" s="260"/>
      <c r="M29" s="246"/>
      <c r="N29" s="261"/>
      <c r="O29" s="260"/>
      <c r="P29" s="432"/>
      <c r="Q29" s="261"/>
      <c r="R29" s="429"/>
      <c r="S29" s="262"/>
      <c r="T29" s="360"/>
      <c r="U29" s="360"/>
    </row>
    <row r="30" spans="1:21" ht="15" customHeight="1">
      <c r="A30" s="431" t="s">
        <v>502</v>
      </c>
      <c r="B30" s="351"/>
      <c r="C30" s="429"/>
      <c r="D30" s="248" t="s">
        <v>606</v>
      </c>
      <c r="E30" s="218"/>
      <c r="F30" s="429"/>
      <c r="G30" s="256"/>
      <c r="H30" s="224"/>
      <c r="I30" s="429"/>
      <c r="J30" s="255"/>
      <c r="K30" s="224"/>
      <c r="L30" s="260"/>
      <c r="M30" s="264"/>
      <c r="N30" s="261"/>
      <c r="O30" s="429"/>
      <c r="P30" s="434"/>
      <c r="Q30" s="224"/>
      <c r="R30" s="429"/>
      <c r="S30" s="262"/>
      <c r="T30" s="360"/>
      <c r="U30" s="360"/>
    </row>
    <row r="31" spans="1:21" ht="15" customHeight="1">
      <c r="A31" s="246"/>
      <c r="B31" s="351"/>
      <c r="C31" s="429"/>
      <c r="D31" s="364" t="s">
        <v>366</v>
      </c>
      <c r="E31" s="218"/>
      <c r="F31" s="429"/>
      <c r="G31" s="256"/>
      <c r="H31" s="224"/>
      <c r="I31" s="429"/>
      <c r="J31" s="255"/>
      <c r="K31" s="321"/>
      <c r="L31" s="429"/>
      <c r="M31" s="246"/>
      <c r="N31" s="261"/>
      <c r="O31" s="429"/>
      <c r="P31" s="255" t="s">
        <v>412</v>
      </c>
      <c r="Q31" s="224"/>
      <c r="R31" s="260"/>
      <c r="S31" s="262"/>
      <c r="T31" s="360"/>
      <c r="U31" s="360"/>
    </row>
    <row r="32" spans="1:21" ht="15" customHeight="1">
      <c r="A32" s="246"/>
      <c r="B32" s="351"/>
      <c r="C32" s="429"/>
      <c r="D32" s="246" t="s">
        <v>365</v>
      </c>
      <c r="E32" s="218"/>
      <c r="F32" s="429"/>
      <c r="G32" s="256"/>
      <c r="H32" s="224"/>
      <c r="I32" s="429"/>
      <c r="J32" s="246" t="s">
        <v>414</v>
      </c>
      <c r="K32" s="321"/>
      <c r="L32" s="429"/>
      <c r="M32" s="255"/>
      <c r="N32" s="224"/>
      <c r="O32" s="429"/>
      <c r="P32" s="255" t="s">
        <v>393</v>
      </c>
      <c r="Q32" s="261"/>
      <c r="R32" s="260"/>
      <c r="S32" s="262"/>
      <c r="T32" s="360"/>
      <c r="U32" s="360"/>
    </row>
    <row r="33" spans="1:21" ht="15" customHeight="1">
      <c r="A33" s="276"/>
      <c r="B33" s="277"/>
      <c r="C33" s="429"/>
      <c r="D33" s="276"/>
      <c r="E33" s="292"/>
      <c r="F33" s="429"/>
      <c r="G33" s="291"/>
      <c r="H33" s="307"/>
      <c r="I33" s="429"/>
      <c r="J33" s="369"/>
      <c r="K33" s="305"/>
      <c r="L33" s="429"/>
      <c r="M33" s="369"/>
      <c r="N33" s="307"/>
      <c r="O33" s="429"/>
      <c r="P33" s="369" t="s">
        <v>391</v>
      </c>
      <c r="Q33" s="261"/>
      <c r="R33" s="260"/>
      <c r="S33" s="262"/>
      <c r="T33" s="474"/>
      <c r="U33" s="474"/>
    </row>
    <row r="34" spans="1:21" ht="15" customHeight="1">
      <c r="A34" s="366" t="s">
        <v>255</v>
      </c>
      <c r="B34" s="367">
        <f>SUM(B10:B33)</f>
        <v>3630</v>
      </c>
      <c r="C34" s="435">
        <f>SUM(C10:C33)</f>
        <v>0</v>
      </c>
      <c r="D34" s="366" t="s">
        <v>255</v>
      </c>
      <c r="E34" s="311">
        <f>SUM(E10:E33)</f>
        <v>0</v>
      </c>
      <c r="F34" s="435">
        <f>SUM(F10:F33)</f>
        <v>0</v>
      </c>
      <c r="G34" s="366" t="s">
        <v>255</v>
      </c>
      <c r="H34" s="311">
        <f>SUM(H10:H33)</f>
        <v>12110</v>
      </c>
      <c r="I34" s="435">
        <f>SUM(I10:I33)</f>
        <v>0</v>
      </c>
      <c r="J34" s="366" t="s">
        <v>255</v>
      </c>
      <c r="K34" s="311">
        <f>SUM(K10:K33)</f>
        <v>20550</v>
      </c>
      <c r="L34" s="435">
        <f>SUM(L10:L33)</f>
        <v>0</v>
      </c>
      <c r="M34" s="366" t="s">
        <v>255</v>
      </c>
      <c r="N34" s="314">
        <f>SUM(N10:N33)</f>
        <v>15910</v>
      </c>
      <c r="O34" s="435">
        <f>SUM(O10:O33)</f>
        <v>0</v>
      </c>
      <c r="P34" s="366" t="s">
        <v>255</v>
      </c>
      <c r="Q34" s="314">
        <f>SUM(Q10:Q33)</f>
        <v>0</v>
      </c>
      <c r="R34" s="435">
        <f>SUM(R10:R33)</f>
        <v>0</v>
      </c>
      <c r="S34" s="262"/>
      <c r="T34" s="360"/>
      <c r="U34" s="360"/>
    </row>
    <row r="35" spans="1:21" ht="15" customHeight="1">
      <c r="A35" s="246"/>
      <c r="B35" s="351"/>
      <c r="C35" s="436"/>
      <c r="D35" s="246"/>
      <c r="E35" s="261"/>
      <c r="F35" s="436"/>
      <c r="G35" s="317" t="s">
        <v>270</v>
      </c>
      <c r="H35" s="218"/>
      <c r="I35" s="436"/>
      <c r="J35" s="317" t="s">
        <v>270</v>
      </c>
      <c r="K35" s="218"/>
      <c r="L35" s="436"/>
      <c r="M35" s="317" t="s">
        <v>270</v>
      </c>
      <c r="N35" s="261"/>
      <c r="O35" s="436"/>
      <c r="P35" s="246"/>
      <c r="Q35" s="261"/>
      <c r="R35" s="436"/>
      <c r="S35" s="262"/>
      <c r="T35" s="360"/>
      <c r="U35" s="360"/>
    </row>
    <row r="36" spans="1:21" ht="15" customHeight="1">
      <c r="A36" s="246"/>
      <c r="B36" s="351"/>
      <c r="C36" s="429"/>
      <c r="D36" s="246"/>
      <c r="E36" s="218"/>
      <c r="F36" s="429"/>
      <c r="G36" s="383" t="s">
        <v>75</v>
      </c>
      <c r="H36" s="224">
        <v>490</v>
      </c>
      <c r="I36" s="260"/>
      <c r="J36" s="383" t="s">
        <v>154</v>
      </c>
      <c r="K36" s="224">
        <v>150</v>
      </c>
      <c r="L36" s="260"/>
      <c r="M36" s="390" t="s">
        <v>154</v>
      </c>
      <c r="N36" s="224">
        <v>230</v>
      </c>
      <c r="O36" s="260"/>
      <c r="P36" s="369" t="s">
        <v>295</v>
      </c>
      <c r="Q36" s="224"/>
      <c r="R36" s="260"/>
      <c r="S36" s="262"/>
      <c r="T36" s="360"/>
      <c r="U36" s="360"/>
    </row>
    <row r="37" spans="1:21" ht="15" customHeight="1">
      <c r="A37" s="246"/>
      <c r="B37" s="351"/>
      <c r="C37" s="429"/>
      <c r="D37" s="246"/>
      <c r="E37" s="218"/>
      <c r="F37" s="429"/>
      <c r="G37" s="383" t="s">
        <v>76</v>
      </c>
      <c r="H37" s="261">
        <v>450</v>
      </c>
      <c r="I37" s="260"/>
      <c r="J37" s="383" t="s">
        <v>155</v>
      </c>
      <c r="K37" s="261">
        <v>440</v>
      </c>
      <c r="L37" s="260"/>
      <c r="M37" s="390" t="s">
        <v>503</v>
      </c>
      <c r="N37" s="261">
        <v>620</v>
      </c>
      <c r="O37" s="260"/>
      <c r="P37" s="369" t="s">
        <v>336</v>
      </c>
      <c r="Q37" s="261"/>
      <c r="R37" s="260"/>
      <c r="S37" s="262"/>
      <c r="T37" s="360"/>
      <c r="U37" s="360"/>
    </row>
    <row r="38" spans="1:21" ht="15" customHeight="1">
      <c r="A38" s="255"/>
      <c r="B38" s="377"/>
      <c r="C38" s="429"/>
      <c r="D38" s="255"/>
      <c r="E38" s="321"/>
      <c r="F38" s="429"/>
      <c r="G38" s="391" t="s">
        <v>410</v>
      </c>
      <c r="H38" s="261">
        <v>250</v>
      </c>
      <c r="I38" s="260"/>
      <c r="J38" s="390" t="s">
        <v>158</v>
      </c>
      <c r="K38" s="261">
        <v>150</v>
      </c>
      <c r="L38" s="260"/>
      <c r="M38" s="391" t="s">
        <v>162</v>
      </c>
      <c r="N38" s="261">
        <v>210</v>
      </c>
      <c r="O38" s="260"/>
      <c r="P38" s="369" t="s">
        <v>335</v>
      </c>
      <c r="Q38" s="261"/>
      <c r="R38" s="260"/>
      <c r="S38" s="262"/>
      <c r="T38" s="360"/>
      <c r="U38" s="360"/>
    </row>
    <row r="39" spans="1:21" ht="15" customHeight="1">
      <c r="A39" s="276"/>
      <c r="B39" s="277"/>
      <c r="C39" s="437"/>
      <c r="D39" s="276"/>
      <c r="E39" s="292"/>
      <c r="F39" s="437"/>
      <c r="G39" s="390" t="s">
        <v>77</v>
      </c>
      <c r="H39" s="261">
        <v>280</v>
      </c>
      <c r="I39" s="260"/>
      <c r="J39" s="391" t="s">
        <v>157</v>
      </c>
      <c r="K39" s="261">
        <v>260</v>
      </c>
      <c r="L39" s="260"/>
      <c r="M39" s="390" t="s">
        <v>163</v>
      </c>
      <c r="N39" s="261">
        <v>430</v>
      </c>
      <c r="O39" s="260"/>
      <c r="P39" s="369" t="s">
        <v>334</v>
      </c>
      <c r="Q39" s="261"/>
      <c r="R39" s="260"/>
      <c r="S39" s="262"/>
      <c r="T39" s="360"/>
      <c r="U39" s="360"/>
    </row>
    <row r="40" spans="1:21" ht="15" customHeight="1">
      <c r="A40" s="255"/>
      <c r="B40" s="377"/>
      <c r="C40" s="429"/>
      <c r="D40" s="255"/>
      <c r="E40" s="321"/>
      <c r="F40" s="429"/>
      <c r="G40" s="390"/>
      <c r="H40" s="224"/>
      <c r="I40" s="429"/>
      <c r="J40" s="390" t="s">
        <v>156</v>
      </c>
      <c r="K40" s="261">
        <v>130</v>
      </c>
      <c r="L40" s="260"/>
      <c r="M40" s="391" t="s">
        <v>160</v>
      </c>
      <c r="N40" s="261">
        <v>380</v>
      </c>
      <c r="O40" s="260"/>
      <c r="P40" s="369" t="s">
        <v>296</v>
      </c>
      <c r="Q40" s="261"/>
      <c r="R40" s="260"/>
      <c r="S40" s="262"/>
      <c r="T40" s="360"/>
      <c r="U40" s="360"/>
    </row>
    <row r="41" spans="1:21" ht="15" customHeight="1">
      <c r="A41" s="255"/>
      <c r="B41" s="377"/>
      <c r="C41" s="429"/>
      <c r="D41" s="255"/>
      <c r="E41" s="321"/>
      <c r="F41" s="429"/>
      <c r="G41" s="390"/>
      <c r="H41" s="224"/>
      <c r="I41" s="429"/>
      <c r="J41" s="390"/>
      <c r="K41" s="224"/>
      <c r="L41" s="429"/>
      <c r="M41" s="391" t="s">
        <v>161</v>
      </c>
      <c r="N41" s="261">
        <v>410</v>
      </c>
      <c r="O41" s="260"/>
      <c r="P41" s="369"/>
      <c r="Q41" s="307"/>
      <c r="R41" s="429"/>
      <c r="S41" s="262"/>
      <c r="T41" s="360"/>
      <c r="U41" s="360"/>
    </row>
    <row r="42" spans="1:21" ht="15" customHeight="1">
      <c r="A42" s="255"/>
      <c r="B42" s="377"/>
      <c r="C42" s="429"/>
      <c r="D42" s="255"/>
      <c r="E42" s="321"/>
      <c r="F42" s="429"/>
      <c r="G42" s="390"/>
      <c r="H42" s="224"/>
      <c r="I42" s="429"/>
      <c r="J42" s="390"/>
      <c r="K42" s="224"/>
      <c r="L42" s="429"/>
      <c r="M42" s="391" t="s">
        <v>159</v>
      </c>
      <c r="N42" s="261">
        <v>330</v>
      </c>
      <c r="O42" s="260"/>
      <c r="P42" s="369"/>
      <c r="Q42" s="307"/>
      <c r="R42" s="429"/>
      <c r="S42" s="262"/>
      <c r="T42" s="360"/>
      <c r="U42" s="360"/>
    </row>
    <row r="43" spans="1:21" ht="15" customHeight="1">
      <c r="A43" s="276"/>
      <c r="B43" s="277"/>
      <c r="C43" s="436"/>
      <c r="D43" s="276"/>
      <c r="E43" s="292"/>
      <c r="F43" s="436"/>
      <c r="G43" s="383"/>
      <c r="H43" s="261"/>
      <c r="I43" s="436"/>
      <c r="J43" s="383"/>
      <c r="K43" s="261"/>
      <c r="L43" s="436"/>
      <c r="M43" s="391" t="s">
        <v>238</v>
      </c>
      <c r="N43" s="261">
        <v>140</v>
      </c>
      <c r="O43" s="260"/>
      <c r="P43" s="369"/>
      <c r="Q43" s="307"/>
      <c r="R43" s="429"/>
      <c r="S43" s="262"/>
      <c r="T43" s="360"/>
      <c r="U43" s="360"/>
    </row>
    <row r="44" spans="1:21" ht="16.5" customHeight="1">
      <c r="A44" s="366" t="s">
        <v>255</v>
      </c>
      <c r="B44" s="367">
        <f>SUM(B36:B38)</f>
        <v>0</v>
      </c>
      <c r="C44" s="435">
        <f>SUM(C36:C38)</f>
        <v>0</v>
      </c>
      <c r="D44" s="366" t="s">
        <v>255</v>
      </c>
      <c r="E44" s="311">
        <f>SUM(E36:E38)</f>
        <v>0</v>
      </c>
      <c r="F44" s="435">
        <f>SUM(F36:F38)</f>
        <v>0</v>
      </c>
      <c r="G44" s="366" t="s">
        <v>255</v>
      </c>
      <c r="H44" s="311">
        <f>SUM(H36:H43)</f>
        <v>1470</v>
      </c>
      <c r="I44" s="435">
        <f>SUM(I36:I43)</f>
        <v>0</v>
      </c>
      <c r="J44" s="366" t="s">
        <v>255</v>
      </c>
      <c r="K44" s="311">
        <f>SUM(K36:K43)</f>
        <v>1130</v>
      </c>
      <c r="L44" s="435">
        <f>SUM(L36:L43)</f>
        <v>0</v>
      </c>
      <c r="M44" s="366" t="s">
        <v>255</v>
      </c>
      <c r="N44" s="314">
        <f>SUM(N36:N43)</f>
        <v>2750</v>
      </c>
      <c r="O44" s="435">
        <f>SUM(O36:O43)</f>
        <v>0</v>
      </c>
      <c r="P44" s="366" t="s">
        <v>255</v>
      </c>
      <c r="Q44" s="314">
        <f>SUM(Q36:Q43)</f>
        <v>0</v>
      </c>
      <c r="R44" s="435">
        <f>SUM(R36:R43)</f>
        <v>0</v>
      </c>
      <c r="S44" s="262"/>
      <c r="T44" s="360"/>
      <c r="U44" s="360"/>
    </row>
    <row r="45" spans="1:21" ht="15" customHeight="1">
      <c r="A45" s="438"/>
      <c r="B45" s="351"/>
      <c r="C45" s="436"/>
      <c r="D45" s="438"/>
      <c r="E45" s="218"/>
      <c r="F45" s="436"/>
      <c r="G45" s="317" t="s">
        <v>271</v>
      </c>
      <c r="H45" s="218"/>
      <c r="I45" s="436"/>
      <c r="J45" s="438"/>
      <c r="K45" s="218"/>
      <c r="L45" s="436"/>
      <c r="M45" s="317" t="s">
        <v>271</v>
      </c>
      <c r="N45" s="218"/>
      <c r="O45" s="436"/>
      <c r="P45" s="438"/>
      <c r="Q45" s="261"/>
      <c r="R45" s="436"/>
      <c r="S45" s="262"/>
      <c r="T45" s="360"/>
      <c r="U45" s="360"/>
    </row>
    <row r="46" spans="1:21" ht="16.5" customHeight="1">
      <c r="A46" s="439"/>
      <c r="B46" s="277"/>
      <c r="C46" s="429"/>
      <c r="D46" s="439"/>
      <c r="E46" s="292"/>
      <c r="F46" s="429"/>
      <c r="G46" s="276"/>
      <c r="H46" s="292"/>
      <c r="I46" s="429">
        <v>0</v>
      </c>
      <c r="J46" s="276" t="s">
        <v>460</v>
      </c>
      <c r="K46" s="292" t="s">
        <v>516</v>
      </c>
      <c r="L46" s="260"/>
      <c r="M46" s="276" t="s">
        <v>173</v>
      </c>
      <c r="N46" s="224">
        <v>230</v>
      </c>
      <c r="O46" s="260"/>
      <c r="P46" s="439" t="s">
        <v>459</v>
      </c>
      <c r="Q46" s="219"/>
      <c r="R46" s="260"/>
      <c r="S46" s="262"/>
      <c r="T46" s="360"/>
      <c r="U46" s="360"/>
    </row>
    <row r="47" spans="1:21" ht="15" customHeight="1">
      <c r="A47" s="381" t="s">
        <v>255</v>
      </c>
      <c r="B47" s="378">
        <f>SUM(B46)</f>
        <v>0</v>
      </c>
      <c r="C47" s="437">
        <f>SUM(C46)</f>
        <v>0</v>
      </c>
      <c r="D47" s="381" t="s">
        <v>255</v>
      </c>
      <c r="E47" s="305">
        <f>SUM(E46)</f>
        <v>0</v>
      </c>
      <c r="F47" s="437">
        <f>SUM(F46)</f>
        <v>0</v>
      </c>
      <c r="G47" s="381" t="s">
        <v>255</v>
      </c>
      <c r="H47" s="305">
        <f>SUM(H46)</f>
        <v>0</v>
      </c>
      <c r="I47" s="437">
        <f>SUM(I46)</f>
        <v>0</v>
      </c>
      <c r="J47" s="381" t="s">
        <v>255</v>
      </c>
      <c r="K47" s="307">
        <f>SUM(K46)</f>
        <v>0</v>
      </c>
      <c r="L47" s="437">
        <f>SUM(L46)</f>
        <v>0</v>
      </c>
      <c r="M47" s="381" t="s">
        <v>255</v>
      </c>
      <c r="N47" s="305">
        <f>SUM(N46)</f>
        <v>230</v>
      </c>
      <c r="O47" s="437">
        <f>SUM(O46)</f>
        <v>0</v>
      </c>
      <c r="P47" s="381" t="s">
        <v>255</v>
      </c>
      <c r="Q47" s="307">
        <f>SUM(Q46)</f>
        <v>0</v>
      </c>
      <c r="R47" s="437">
        <f>SUM(R46)</f>
        <v>0</v>
      </c>
      <c r="S47" s="262"/>
      <c r="T47" s="360"/>
      <c r="U47" s="360"/>
    </row>
    <row r="48" spans="1:21" ht="16.5" customHeight="1" thickBot="1">
      <c r="A48" s="283" t="s">
        <v>23</v>
      </c>
      <c r="B48" s="335">
        <f>SUM(B34,B44,B47)</f>
        <v>3630</v>
      </c>
      <c r="C48" s="440">
        <f>SUM(C34,C44,C47)</f>
        <v>0</v>
      </c>
      <c r="D48" s="283" t="s">
        <v>23</v>
      </c>
      <c r="E48" s="335">
        <f>SUM(E34,E44,E47)</f>
        <v>0</v>
      </c>
      <c r="F48" s="440">
        <f>SUM(F34,F44,F47)</f>
        <v>0</v>
      </c>
      <c r="G48" s="283" t="s">
        <v>23</v>
      </c>
      <c r="H48" s="335">
        <f>SUM(H34,H44,H47)</f>
        <v>13580</v>
      </c>
      <c r="I48" s="440">
        <f>SUM(I34,I44,I47)</f>
        <v>0</v>
      </c>
      <c r="J48" s="283" t="s">
        <v>23</v>
      </c>
      <c r="K48" s="335">
        <f>SUM(K34,K44,K47)</f>
        <v>21680</v>
      </c>
      <c r="L48" s="440">
        <f>SUM(L34,L44,L47)</f>
        <v>0</v>
      </c>
      <c r="M48" s="283" t="s">
        <v>23</v>
      </c>
      <c r="N48" s="335">
        <f>SUM(N34,N44,N47)</f>
        <v>18890</v>
      </c>
      <c r="O48" s="440">
        <f>SUM(O34,O44,O47)</f>
        <v>0</v>
      </c>
      <c r="P48" s="283" t="s">
        <v>23</v>
      </c>
      <c r="Q48" s="336">
        <f>SUM(Q34,Q44,Q47)</f>
        <v>0</v>
      </c>
      <c r="R48" s="440">
        <f>SUM(R34,R44,R47)</f>
        <v>0</v>
      </c>
      <c r="S48" s="262"/>
      <c r="T48" s="360"/>
      <c r="U48" s="360"/>
    </row>
    <row r="49" spans="1:21" ht="15" customHeight="1" thickBot="1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360"/>
      <c r="U49" s="360"/>
    </row>
    <row r="50" spans="1:21" ht="15" customHeight="1" thickBot="1">
      <c r="A50" s="338" t="s">
        <v>544</v>
      </c>
      <c r="B50" s="339"/>
      <c r="C50" s="340" t="s">
        <v>92</v>
      </c>
      <c r="D50" s="354" t="s">
        <v>73</v>
      </c>
      <c r="E50" s="355"/>
      <c r="F50" s="343" t="s">
        <v>2</v>
      </c>
      <c r="G50" s="344">
        <f>B57+E57+H57+K57+N57+Q57</f>
        <v>3030</v>
      </c>
      <c r="H50" s="345" t="s">
        <v>3</v>
      </c>
      <c r="I50" s="346">
        <f>C57+F57+I57+L57+O57+R57</f>
        <v>0</v>
      </c>
      <c r="J50" s="347"/>
      <c r="K50" s="262"/>
      <c r="L50" s="262"/>
      <c r="M50" s="348"/>
      <c r="N50" s="262"/>
      <c r="O50" s="262"/>
      <c r="P50" s="262"/>
      <c r="Q50" s="262"/>
      <c r="R50" s="262"/>
      <c r="S50" s="262"/>
      <c r="T50" s="360"/>
      <c r="U50" s="360"/>
    </row>
    <row r="51" spans="1:21" ht="9" customHeight="1" thickBot="1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360"/>
      <c r="U51" s="360"/>
    </row>
    <row r="52" spans="1:21" ht="15" customHeight="1">
      <c r="A52" s="227" t="s">
        <v>4</v>
      </c>
      <c r="B52" s="228"/>
      <c r="C52" s="229"/>
      <c r="D52" s="230" t="s">
        <v>5</v>
      </c>
      <c r="E52" s="228"/>
      <c r="F52" s="229"/>
      <c r="G52" s="230" t="s">
        <v>6</v>
      </c>
      <c r="H52" s="228"/>
      <c r="I52" s="229"/>
      <c r="J52" s="230" t="s">
        <v>7</v>
      </c>
      <c r="K52" s="228"/>
      <c r="L52" s="229"/>
      <c r="M52" s="230" t="s">
        <v>24</v>
      </c>
      <c r="N52" s="228"/>
      <c r="O52" s="229"/>
      <c r="P52" s="227" t="s">
        <v>137</v>
      </c>
      <c r="Q52" s="231"/>
      <c r="R52" s="232"/>
      <c r="S52" s="262"/>
      <c r="T52" s="360"/>
      <c r="U52" s="360"/>
    </row>
    <row r="53" spans="1:21" ht="15" customHeight="1">
      <c r="A53" s="411" t="s">
        <v>9</v>
      </c>
      <c r="B53" s="238" t="s">
        <v>243</v>
      </c>
      <c r="C53" s="235" t="s">
        <v>244</v>
      </c>
      <c r="D53" s="233" t="s">
        <v>9</v>
      </c>
      <c r="E53" s="234" t="s">
        <v>243</v>
      </c>
      <c r="F53" s="235" t="s">
        <v>244</v>
      </c>
      <c r="G53" s="411" t="s">
        <v>9</v>
      </c>
      <c r="H53" s="238" t="s">
        <v>243</v>
      </c>
      <c r="I53" s="235" t="s">
        <v>244</v>
      </c>
      <c r="J53" s="411" t="s">
        <v>9</v>
      </c>
      <c r="K53" s="238" t="s">
        <v>243</v>
      </c>
      <c r="L53" s="235" t="s">
        <v>244</v>
      </c>
      <c r="M53" s="411" t="s">
        <v>9</v>
      </c>
      <c r="N53" s="238" t="s">
        <v>243</v>
      </c>
      <c r="O53" s="235" t="s">
        <v>244</v>
      </c>
      <c r="P53" s="233" t="s">
        <v>9</v>
      </c>
      <c r="Q53" s="238" t="s">
        <v>243</v>
      </c>
      <c r="R53" s="235" t="s">
        <v>244</v>
      </c>
      <c r="S53" s="262"/>
      <c r="T53" s="360"/>
      <c r="U53" s="360"/>
    </row>
    <row r="54" spans="1:21" ht="15" customHeight="1">
      <c r="A54" s="441"/>
      <c r="B54" s="442"/>
      <c r="C54" s="429"/>
      <c r="D54" s="392"/>
      <c r="E54" s="394"/>
      <c r="F54" s="429"/>
      <c r="G54" s="443" t="s">
        <v>74</v>
      </c>
      <c r="H54" s="414">
        <v>900</v>
      </c>
      <c r="I54" s="260"/>
      <c r="J54" s="390" t="s">
        <v>507</v>
      </c>
      <c r="K54" s="224">
        <v>1020</v>
      </c>
      <c r="L54" s="260"/>
      <c r="M54" s="443" t="s">
        <v>237</v>
      </c>
      <c r="N54" s="414">
        <v>1110</v>
      </c>
      <c r="O54" s="260"/>
      <c r="P54" s="255" t="s">
        <v>357</v>
      </c>
      <c r="Q54" s="224"/>
      <c r="R54" s="260"/>
      <c r="S54" s="262"/>
      <c r="T54" s="262"/>
      <c r="U54" s="360"/>
    </row>
    <row r="55" spans="1:21" ht="15" customHeight="1">
      <c r="A55" s="418"/>
      <c r="B55" s="444"/>
      <c r="C55" s="429"/>
      <c r="D55" s="255"/>
      <c r="E55" s="321"/>
      <c r="F55" s="429"/>
      <c r="G55" s="390"/>
      <c r="H55" s="224"/>
      <c r="I55" s="429"/>
      <c r="J55" s="390"/>
      <c r="K55" s="224"/>
      <c r="L55" s="429"/>
      <c r="M55" s="390"/>
      <c r="N55" s="224"/>
      <c r="O55" s="429"/>
      <c r="P55" s="255"/>
      <c r="Q55" s="224"/>
      <c r="R55" s="429"/>
      <c r="S55" s="262"/>
      <c r="T55" s="262"/>
      <c r="U55" s="360"/>
    </row>
    <row r="56" spans="1:21" ht="15" customHeight="1">
      <c r="A56" s="391"/>
      <c r="B56" s="422"/>
      <c r="C56" s="437"/>
      <c r="D56" s="369"/>
      <c r="E56" s="305"/>
      <c r="F56" s="437"/>
      <c r="G56" s="424"/>
      <c r="H56" s="307"/>
      <c r="I56" s="437"/>
      <c r="J56" s="391"/>
      <c r="K56" s="307"/>
      <c r="L56" s="437"/>
      <c r="M56" s="391"/>
      <c r="N56" s="307"/>
      <c r="O56" s="437"/>
      <c r="P56" s="445"/>
      <c r="Q56" s="307"/>
      <c r="R56" s="437"/>
      <c r="S56" s="262"/>
      <c r="T56" s="262"/>
      <c r="U56" s="360"/>
    </row>
    <row r="57" spans="1:21" ht="16.5" customHeight="1" thickBot="1">
      <c r="A57" s="425" t="s">
        <v>23</v>
      </c>
      <c r="B57" s="336">
        <f>SUM(B54:B56)</f>
        <v>0</v>
      </c>
      <c r="C57" s="440">
        <f>SUM(C54:C56)</f>
        <v>0</v>
      </c>
      <c r="D57" s="283" t="s">
        <v>23</v>
      </c>
      <c r="E57" s="335">
        <f>SUM(E54:E56)</f>
        <v>0</v>
      </c>
      <c r="F57" s="440">
        <f>SUM(F54:F56)</f>
        <v>0</v>
      </c>
      <c r="G57" s="425" t="s">
        <v>23</v>
      </c>
      <c r="H57" s="336">
        <f>SUM(H54:H56)</f>
        <v>900</v>
      </c>
      <c r="I57" s="440">
        <f>SUM(I54:I56)</f>
        <v>0</v>
      </c>
      <c r="J57" s="425" t="s">
        <v>23</v>
      </c>
      <c r="K57" s="336">
        <f>SUM(K54:K56)</f>
        <v>1020</v>
      </c>
      <c r="L57" s="440">
        <f>SUM(L54:L56)</f>
        <v>0</v>
      </c>
      <c r="M57" s="425" t="s">
        <v>23</v>
      </c>
      <c r="N57" s="336">
        <f>SUM(N54:N56)</f>
        <v>1110</v>
      </c>
      <c r="O57" s="440">
        <f>SUM(O54:O56)</f>
        <v>0</v>
      </c>
      <c r="P57" s="283" t="s">
        <v>23</v>
      </c>
      <c r="Q57" s="336">
        <f>SUM(Q54:Q56)</f>
        <v>0</v>
      </c>
      <c r="R57" s="440">
        <f>SUM(R54:R56)</f>
        <v>0</v>
      </c>
      <c r="S57" s="262"/>
      <c r="T57" s="262"/>
      <c r="U57" s="360"/>
    </row>
    <row r="58" spans="1:21" ht="15" customHeight="1" thickBot="1">
      <c r="A58" s="262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360"/>
    </row>
    <row r="59" spans="1:21" ht="15" customHeight="1" thickBot="1">
      <c r="A59" s="338" t="s">
        <v>544</v>
      </c>
      <c r="B59" s="339"/>
      <c r="C59" s="340" t="s">
        <v>89</v>
      </c>
      <c r="D59" s="354" t="s">
        <v>66</v>
      </c>
      <c r="E59" s="355"/>
      <c r="F59" s="343" t="s">
        <v>2</v>
      </c>
      <c r="G59" s="344">
        <f>B68+E68+H68+K68+N68+Q68</f>
        <v>8390</v>
      </c>
      <c r="H59" s="345" t="s">
        <v>3</v>
      </c>
      <c r="I59" s="346">
        <f>C68+F68+I68+L68+O68+R68</f>
        <v>0</v>
      </c>
      <c r="J59" s="347"/>
      <c r="K59" s="262"/>
      <c r="L59" s="262"/>
      <c r="M59" s="348"/>
      <c r="N59" s="262"/>
      <c r="O59" s="262"/>
      <c r="P59" s="262"/>
      <c r="Q59" s="262"/>
      <c r="R59" s="262"/>
      <c r="S59" s="262"/>
      <c r="T59" s="360"/>
      <c r="U59" s="360"/>
    </row>
    <row r="60" spans="1:21" ht="9" customHeight="1" thickBot="1">
      <c r="A60" s="262"/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360"/>
      <c r="U60" s="360"/>
    </row>
    <row r="61" spans="1:21" ht="15" customHeight="1">
      <c r="A61" s="227" t="s">
        <v>4</v>
      </c>
      <c r="B61" s="228"/>
      <c r="C61" s="229"/>
      <c r="D61" s="230" t="s">
        <v>5</v>
      </c>
      <c r="E61" s="228"/>
      <c r="F61" s="229"/>
      <c r="G61" s="230" t="s">
        <v>6</v>
      </c>
      <c r="H61" s="228"/>
      <c r="I61" s="229"/>
      <c r="J61" s="230" t="s">
        <v>7</v>
      </c>
      <c r="K61" s="228"/>
      <c r="L61" s="229"/>
      <c r="M61" s="230" t="s">
        <v>24</v>
      </c>
      <c r="N61" s="228"/>
      <c r="O61" s="229"/>
      <c r="P61" s="227" t="s">
        <v>122</v>
      </c>
      <c r="Q61" s="231"/>
      <c r="R61" s="232"/>
      <c r="S61" s="262"/>
      <c r="T61" s="360"/>
      <c r="U61" s="360"/>
    </row>
    <row r="62" spans="1:21" ht="15" customHeight="1">
      <c r="A62" s="233" t="s">
        <v>9</v>
      </c>
      <c r="B62" s="234" t="s">
        <v>243</v>
      </c>
      <c r="C62" s="235" t="s">
        <v>244</v>
      </c>
      <c r="D62" s="233" t="s">
        <v>9</v>
      </c>
      <c r="E62" s="234" t="s">
        <v>243</v>
      </c>
      <c r="F62" s="235" t="s">
        <v>244</v>
      </c>
      <c r="G62" s="233" t="s">
        <v>9</v>
      </c>
      <c r="H62" s="234" t="s">
        <v>243</v>
      </c>
      <c r="I62" s="235" t="s">
        <v>244</v>
      </c>
      <c r="J62" s="233" t="s">
        <v>9</v>
      </c>
      <c r="K62" s="234" t="s">
        <v>243</v>
      </c>
      <c r="L62" s="235" t="s">
        <v>244</v>
      </c>
      <c r="M62" s="233" t="s">
        <v>9</v>
      </c>
      <c r="N62" s="234" t="s">
        <v>243</v>
      </c>
      <c r="O62" s="235" t="s">
        <v>244</v>
      </c>
      <c r="P62" s="233" t="s">
        <v>9</v>
      </c>
      <c r="Q62" s="238" t="s">
        <v>243</v>
      </c>
      <c r="R62" s="235" t="s">
        <v>244</v>
      </c>
      <c r="S62" s="262"/>
      <c r="T62" s="360"/>
      <c r="U62" s="360"/>
    </row>
    <row r="63" spans="1:21" ht="15" customHeight="1">
      <c r="A63" s="246"/>
      <c r="B63" s="351"/>
      <c r="C63" s="429"/>
      <c r="D63" s="246"/>
      <c r="E63" s="218"/>
      <c r="F63" s="429"/>
      <c r="G63" s="246" t="s">
        <v>67</v>
      </c>
      <c r="H63" s="414">
        <v>910</v>
      </c>
      <c r="I63" s="260"/>
      <c r="J63" s="246" t="s">
        <v>67</v>
      </c>
      <c r="K63" s="414">
        <v>590</v>
      </c>
      <c r="L63" s="260"/>
      <c r="M63" s="246" t="s">
        <v>496</v>
      </c>
      <c r="N63" s="414">
        <v>1600</v>
      </c>
      <c r="O63" s="260"/>
      <c r="P63" s="246" t="s">
        <v>449</v>
      </c>
      <c r="Q63" s="414"/>
      <c r="R63" s="260"/>
      <c r="S63" s="262"/>
      <c r="T63" s="360"/>
      <c r="U63" s="360"/>
    </row>
    <row r="64" spans="1:21" ht="15" customHeight="1">
      <c r="A64" s="246"/>
      <c r="B64" s="351"/>
      <c r="C64" s="429"/>
      <c r="D64" s="246"/>
      <c r="E64" s="218"/>
      <c r="F64" s="429"/>
      <c r="G64" s="246" t="s">
        <v>68</v>
      </c>
      <c r="H64" s="261">
        <v>1090</v>
      </c>
      <c r="I64" s="260"/>
      <c r="J64" s="246"/>
      <c r="K64" s="218"/>
      <c r="L64" s="429"/>
      <c r="M64" s="248" t="s">
        <v>497</v>
      </c>
      <c r="N64" s="261">
        <v>1010</v>
      </c>
      <c r="O64" s="260"/>
      <c r="P64" s="264" t="s">
        <v>337</v>
      </c>
      <c r="Q64" s="261"/>
      <c r="R64" s="260"/>
      <c r="S64" s="262"/>
      <c r="T64" s="360"/>
      <c r="U64" s="360"/>
    </row>
    <row r="65" spans="1:21" ht="14.25" customHeight="1">
      <c r="A65" s="246"/>
      <c r="B65" s="351"/>
      <c r="C65" s="429"/>
      <c r="D65" s="264"/>
      <c r="E65" s="218"/>
      <c r="F65" s="429"/>
      <c r="G65" s="246" t="s">
        <v>409</v>
      </c>
      <c r="H65" s="261">
        <v>400</v>
      </c>
      <c r="I65" s="260"/>
      <c r="J65" s="246"/>
      <c r="K65" s="218"/>
      <c r="L65" s="429"/>
      <c r="M65" s="248" t="s">
        <v>498</v>
      </c>
      <c r="N65" s="261">
        <v>1350</v>
      </c>
      <c r="O65" s="260"/>
      <c r="P65" s="264" t="s">
        <v>338</v>
      </c>
      <c r="Q65" s="261"/>
      <c r="R65" s="260"/>
      <c r="S65" s="262"/>
      <c r="T65" s="360"/>
      <c r="U65" s="360"/>
    </row>
    <row r="66" spans="1:21" ht="16.5" customHeight="1">
      <c r="A66" s="246"/>
      <c r="B66" s="351"/>
      <c r="C66" s="429"/>
      <c r="D66" s="246"/>
      <c r="E66" s="218"/>
      <c r="F66" s="429"/>
      <c r="G66" s="246"/>
      <c r="H66" s="218"/>
      <c r="I66" s="429"/>
      <c r="J66" s="246"/>
      <c r="K66" s="218"/>
      <c r="L66" s="429"/>
      <c r="M66" s="246" t="s">
        <v>146</v>
      </c>
      <c r="N66" s="261">
        <v>820</v>
      </c>
      <c r="O66" s="260"/>
      <c r="P66" s="246" t="s">
        <v>339</v>
      </c>
      <c r="Q66" s="261"/>
      <c r="R66" s="260"/>
      <c r="S66" s="262"/>
      <c r="T66" s="360"/>
      <c r="U66" s="360"/>
    </row>
    <row r="67" spans="1:21" ht="15" customHeight="1">
      <c r="A67" s="276"/>
      <c r="B67" s="277"/>
      <c r="C67" s="437"/>
      <c r="D67" s="291"/>
      <c r="E67" s="292"/>
      <c r="F67" s="437"/>
      <c r="G67" s="291"/>
      <c r="H67" s="292"/>
      <c r="I67" s="437"/>
      <c r="J67" s="276"/>
      <c r="K67" s="292"/>
      <c r="L67" s="437"/>
      <c r="M67" s="276" t="s">
        <v>147</v>
      </c>
      <c r="N67" s="446">
        <v>620</v>
      </c>
      <c r="O67" s="260"/>
      <c r="P67" s="276" t="s">
        <v>340</v>
      </c>
      <c r="Q67" s="446"/>
      <c r="R67" s="260"/>
      <c r="S67" s="262"/>
      <c r="T67" s="360"/>
      <c r="U67" s="360"/>
    </row>
    <row r="68" spans="1:21" ht="16.5" customHeight="1" thickBot="1">
      <c r="A68" s="283" t="s">
        <v>23</v>
      </c>
      <c r="B68" s="335">
        <f>SUM(B63:B67)</f>
        <v>0</v>
      </c>
      <c r="C68" s="440">
        <f>SUM(C63:C67)</f>
        <v>0</v>
      </c>
      <c r="D68" s="283" t="s">
        <v>23</v>
      </c>
      <c r="E68" s="335">
        <f>SUM(E63:E67)</f>
        <v>0</v>
      </c>
      <c r="F68" s="440">
        <f>SUM(F63:F67)</f>
        <v>0</v>
      </c>
      <c r="G68" s="283" t="s">
        <v>23</v>
      </c>
      <c r="H68" s="335">
        <f>SUM(H63:H67)</f>
        <v>2400</v>
      </c>
      <c r="I68" s="440">
        <f>SUM(I63:I67)</f>
        <v>0</v>
      </c>
      <c r="J68" s="283" t="s">
        <v>23</v>
      </c>
      <c r="K68" s="335">
        <f>SUM(K63:K67)</f>
        <v>590</v>
      </c>
      <c r="L68" s="440">
        <f>SUM(L63:L67)</f>
        <v>0</v>
      </c>
      <c r="M68" s="283" t="s">
        <v>23</v>
      </c>
      <c r="N68" s="335">
        <f>SUM(N63:N67)</f>
        <v>5400</v>
      </c>
      <c r="O68" s="440">
        <f>SUM(O63:O67)</f>
        <v>0</v>
      </c>
      <c r="P68" s="283" t="s">
        <v>23</v>
      </c>
      <c r="Q68" s="336">
        <f>SUM(Q63:Q67)</f>
        <v>0</v>
      </c>
      <c r="R68" s="440">
        <f>SUM(R63:R67)</f>
        <v>0</v>
      </c>
      <c r="S68" s="262"/>
      <c r="T68" s="360"/>
      <c r="U68" s="360"/>
    </row>
    <row r="69" spans="1:21" ht="15" customHeight="1" thickBot="1">
      <c r="A69" s="262"/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360"/>
      <c r="U69" s="360"/>
    </row>
    <row r="70" spans="1:21" ht="15" customHeight="1" thickBot="1">
      <c r="A70" s="338" t="s">
        <v>544</v>
      </c>
      <c r="B70" s="339"/>
      <c r="C70" s="340" t="s">
        <v>90</v>
      </c>
      <c r="D70" s="354" t="s">
        <v>69</v>
      </c>
      <c r="E70" s="355"/>
      <c r="F70" s="343" t="s">
        <v>2</v>
      </c>
      <c r="G70" s="344">
        <f>B85+E85+H85+K85+N85+Q85</f>
        <v>4740</v>
      </c>
      <c r="H70" s="345" t="s">
        <v>3</v>
      </c>
      <c r="I70" s="346">
        <f>C85+F85+I85+L85+O85+R85</f>
        <v>0</v>
      </c>
      <c r="J70" s="347"/>
      <c r="K70" s="262"/>
      <c r="L70" s="262"/>
      <c r="M70" s="348"/>
      <c r="N70" s="262"/>
      <c r="O70" s="262"/>
      <c r="P70" s="262"/>
      <c r="Q70" s="262"/>
      <c r="R70" s="262"/>
      <c r="S70" s="262"/>
      <c r="T70" s="360"/>
      <c r="U70" s="360"/>
    </row>
    <row r="71" spans="1:21" ht="9" customHeight="1" thickBot="1">
      <c r="A71" s="262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360"/>
      <c r="U71" s="360"/>
    </row>
    <row r="72" spans="1:21" ht="15" customHeight="1">
      <c r="A72" s="227" t="s">
        <v>4</v>
      </c>
      <c r="B72" s="228"/>
      <c r="C72" s="229"/>
      <c r="D72" s="230" t="s">
        <v>5</v>
      </c>
      <c r="E72" s="228"/>
      <c r="F72" s="229"/>
      <c r="G72" s="230" t="s">
        <v>6</v>
      </c>
      <c r="H72" s="228"/>
      <c r="I72" s="229"/>
      <c r="J72" s="230" t="s">
        <v>7</v>
      </c>
      <c r="K72" s="228"/>
      <c r="L72" s="229"/>
      <c r="M72" s="230" t="s">
        <v>24</v>
      </c>
      <c r="N72" s="228"/>
      <c r="O72" s="229"/>
      <c r="P72" s="227" t="s">
        <v>122</v>
      </c>
      <c r="Q72" s="231"/>
      <c r="R72" s="232"/>
      <c r="S72" s="262"/>
      <c r="T72" s="360"/>
      <c r="U72" s="360"/>
    </row>
    <row r="73" spans="1:21" ht="15" customHeight="1">
      <c r="A73" s="233" t="s">
        <v>9</v>
      </c>
      <c r="B73" s="234" t="s">
        <v>243</v>
      </c>
      <c r="C73" s="235" t="s">
        <v>244</v>
      </c>
      <c r="D73" s="233" t="s">
        <v>9</v>
      </c>
      <c r="E73" s="234" t="s">
        <v>243</v>
      </c>
      <c r="F73" s="235" t="s">
        <v>244</v>
      </c>
      <c r="G73" s="233" t="s">
        <v>9</v>
      </c>
      <c r="H73" s="234" t="s">
        <v>243</v>
      </c>
      <c r="I73" s="235" t="s">
        <v>244</v>
      </c>
      <c r="J73" s="233" t="s">
        <v>9</v>
      </c>
      <c r="K73" s="234" t="s">
        <v>243</v>
      </c>
      <c r="L73" s="235" t="s">
        <v>244</v>
      </c>
      <c r="M73" s="233" t="s">
        <v>9</v>
      </c>
      <c r="N73" s="234" t="s">
        <v>243</v>
      </c>
      <c r="O73" s="235" t="s">
        <v>244</v>
      </c>
      <c r="P73" s="233" t="s">
        <v>9</v>
      </c>
      <c r="Q73" s="238" t="s">
        <v>243</v>
      </c>
      <c r="R73" s="235" t="s">
        <v>244</v>
      </c>
      <c r="S73" s="262"/>
      <c r="T73" s="360"/>
      <c r="U73" s="360"/>
    </row>
    <row r="74" spans="1:21" ht="15" customHeight="1">
      <c r="A74" s="363" t="s">
        <v>273</v>
      </c>
      <c r="B74" s="387"/>
      <c r="C74" s="429"/>
      <c r="D74" s="363" t="s">
        <v>273</v>
      </c>
      <c r="E74" s="387"/>
      <c r="F74" s="429"/>
      <c r="G74" s="363" t="s">
        <v>273</v>
      </c>
      <c r="H74" s="387"/>
      <c r="I74" s="429"/>
      <c r="J74" s="363" t="s">
        <v>273</v>
      </c>
      <c r="K74" s="387"/>
      <c r="L74" s="429"/>
      <c r="M74" s="363" t="s">
        <v>273</v>
      </c>
      <c r="N74" s="387"/>
      <c r="O74" s="429"/>
      <c r="P74" s="363" t="s">
        <v>273</v>
      </c>
      <c r="Q74" s="388"/>
      <c r="R74" s="429"/>
      <c r="S74" s="262"/>
      <c r="T74" s="360"/>
      <c r="U74" s="360"/>
    </row>
    <row r="75" spans="1:21" ht="15" customHeight="1">
      <c r="A75" s="255"/>
      <c r="B75" s="377"/>
      <c r="C75" s="429"/>
      <c r="D75" s="255"/>
      <c r="E75" s="321"/>
      <c r="F75" s="429"/>
      <c r="G75" s="255" t="s">
        <v>235</v>
      </c>
      <c r="H75" s="447">
        <v>770</v>
      </c>
      <c r="I75" s="247"/>
      <c r="J75" s="255" t="s">
        <v>506</v>
      </c>
      <c r="K75" s="224">
        <v>350</v>
      </c>
      <c r="L75" s="260"/>
      <c r="M75" s="255" t="s">
        <v>148</v>
      </c>
      <c r="N75" s="321">
        <v>800</v>
      </c>
      <c r="O75" s="260"/>
      <c r="P75" s="255" t="s">
        <v>378</v>
      </c>
      <c r="Q75" s="224"/>
      <c r="R75" s="260"/>
      <c r="S75" s="262"/>
      <c r="T75" s="360"/>
      <c r="U75" s="360"/>
    </row>
    <row r="76" spans="1:21" ht="15" customHeight="1">
      <c r="A76" s="255"/>
      <c r="B76" s="377"/>
      <c r="C76" s="429"/>
      <c r="D76" s="255"/>
      <c r="E76" s="321"/>
      <c r="F76" s="429"/>
      <c r="G76" s="255" t="s">
        <v>70</v>
      </c>
      <c r="H76" s="217">
        <v>260</v>
      </c>
      <c r="I76" s="249"/>
      <c r="J76" s="255"/>
      <c r="K76" s="321"/>
      <c r="L76" s="429"/>
      <c r="M76" s="448" t="s">
        <v>149</v>
      </c>
      <c r="N76" s="218">
        <v>1080</v>
      </c>
      <c r="O76" s="260"/>
      <c r="P76" s="255" t="s">
        <v>341</v>
      </c>
      <c r="Q76" s="224"/>
      <c r="R76" s="260"/>
      <c r="S76" s="262"/>
      <c r="T76" s="360"/>
      <c r="U76" s="360"/>
    </row>
    <row r="77" spans="1:21" ht="15" customHeight="1">
      <c r="A77" s="255"/>
      <c r="B77" s="377"/>
      <c r="C77" s="429"/>
      <c r="D77" s="255"/>
      <c r="E77" s="321"/>
      <c r="F77" s="429"/>
      <c r="G77" s="255" t="s">
        <v>71</v>
      </c>
      <c r="H77" s="217">
        <v>170</v>
      </c>
      <c r="I77" s="249"/>
      <c r="J77" s="255"/>
      <c r="K77" s="321"/>
      <c r="L77" s="429"/>
      <c r="M77" s="255" t="s">
        <v>150</v>
      </c>
      <c r="N77" s="218">
        <v>350</v>
      </c>
      <c r="O77" s="260"/>
      <c r="P77" s="255" t="s">
        <v>342</v>
      </c>
      <c r="Q77" s="224"/>
      <c r="R77" s="260"/>
      <c r="S77" s="262"/>
      <c r="T77" s="360"/>
      <c r="U77" s="360"/>
    </row>
    <row r="78" spans="1:21" ht="15" customHeight="1">
      <c r="A78" s="255"/>
      <c r="B78" s="377"/>
      <c r="C78" s="429"/>
      <c r="D78" s="449"/>
      <c r="E78" s="321"/>
      <c r="F78" s="429"/>
      <c r="G78" s="255"/>
      <c r="H78" s="321"/>
      <c r="I78" s="429"/>
      <c r="J78" s="255"/>
      <c r="K78" s="321"/>
      <c r="L78" s="429"/>
      <c r="M78" s="255" t="s">
        <v>151</v>
      </c>
      <c r="N78" s="218">
        <v>410</v>
      </c>
      <c r="O78" s="260"/>
      <c r="P78" s="255" t="s">
        <v>343</v>
      </c>
      <c r="Q78" s="224"/>
      <c r="R78" s="260"/>
      <c r="S78" s="262"/>
      <c r="T78" s="360"/>
      <c r="U78" s="360"/>
    </row>
    <row r="79" spans="1:21" ht="15" customHeight="1">
      <c r="A79" s="369"/>
      <c r="B79" s="378"/>
      <c r="C79" s="429"/>
      <c r="D79" s="369"/>
      <c r="E79" s="305"/>
      <c r="F79" s="429"/>
      <c r="G79" s="369"/>
      <c r="H79" s="305"/>
      <c r="I79" s="429"/>
      <c r="J79" s="369"/>
      <c r="K79" s="305"/>
      <c r="L79" s="429"/>
      <c r="M79" s="369" t="s">
        <v>152</v>
      </c>
      <c r="N79" s="218">
        <v>20</v>
      </c>
      <c r="O79" s="260"/>
      <c r="P79" s="445"/>
      <c r="Q79" s="307"/>
      <c r="R79" s="429"/>
      <c r="S79" s="262"/>
      <c r="T79" s="360"/>
      <c r="U79" s="360"/>
    </row>
    <row r="80" spans="1:21" ht="16.5" customHeight="1">
      <c r="A80" s="366" t="s">
        <v>255</v>
      </c>
      <c r="B80" s="367">
        <f>SUM(B75:B79)</f>
        <v>0</v>
      </c>
      <c r="C80" s="435">
        <f>SUM(C75:C79)</f>
        <v>0</v>
      </c>
      <c r="D80" s="366" t="s">
        <v>255</v>
      </c>
      <c r="E80" s="311">
        <f>SUM(E75:E79)</f>
        <v>0</v>
      </c>
      <c r="F80" s="435">
        <f>SUM(F75:F79)</f>
        <v>0</v>
      </c>
      <c r="G80" s="366" t="s">
        <v>255</v>
      </c>
      <c r="H80" s="311">
        <f>SUM(H75:H79)</f>
        <v>1200</v>
      </c>
      <c r="I80" s="435">
        <f>SUM(I75:I79)</f>
        <v>0</v>
      </c>
      <c r="J80" s="366" t="s">
        <v>255</v>
      </c>
      <c r="K80" s="311">
        <f>SUM(K75:K79)</f>
        <v>350</v>
      </c>
      <c r="L80" s="435">
        <f>SUM(L75:L79)</f>
        <v>0</v>
      </c>
      <c r="M80" s="366" t="s">
        <v>255</v>
      </c>
      <c r="N80" s="311">
        <f>SUM(N75:N79)</f>
        <v>2660</v>
      </c>
      <c r="O80" s="435">
        <f>SUM(O75:O79)</f>
        <v>0</v>
      </c>
      <c r="P80" s="366" t="s">
        <v>255</v>
      </c>
      <c r="Q80" s="314">
        <f>SUM(Q75:Q79)</f>
        <v>0</v>
      </c>
      <c r="R80" s="435">
        <f>SUM(R75:R79)</f>
        <v>0</v>
      </c>
      <c r="S80" s="262"/>
      <c r="T80" s="360"/>
      <c r="U80" s="360"/>
    </row>
    <row r="81" spans="1:21" ht="15" customHeight="1">
      <c r="A81" s="246"/>
      <c r="B81" s="351"/>
      <c r="C81" s="436"/>
      <c r="D81" s="246"/>
      <c r="E81" s="218"/>
      <c r="F81" s="436"/>
      <c r="G81" s="317" t="s">
        <v>270</v>
      </c>
      <c r="H81" s="218"/>
      <c r="I81" s="436"/>
      <c r="J81" s="317" t="s">
        <v>270</v>
      </c>
      <c r="K81" s="218"/>
      <c r="L81" s="436"/>
      <c r="M81" s="317" t="s">
        <v>270</v>
      </c>
      <c r="N81" s="218"/>
      <c r="O81" s="436"/>
      <c r="P81" s="317" t="s">
        <v>270</v>
      </c>
      <c r="Q81" s="218"/>
      <c r="R81" s="436"/>
      <c r="S81" s="262"/>
      <c r="T81" s="360"/>
      <c r="U81" s="360"/>
    </row>
    <row r="82" spans="1:21" ht="15" customHeight="1">
      <c r="A82" s="276"/>
      <c r="B82" s="277"/>
      <c r="C82" s="436"/>
      <c r="D82" s="276"/>
      <c r="E82" s="292"/>
      <c r="F82" s="436"/>
      <c r="G82" s="276"/>
      <c r="H82" s="292"/>
      <c r="I82" s="436"/>
      <c r="J82" s="246"/>
      <c r="K82" s="292"/>
      <c r="L82" s="436"/>
      <c r="M82" s="450" t="s">
        <v>408</v>
      </c>
      <c r="N82" s="224">
        <v>340</v>
      </c>
      <c r="O82" s="260"/>
      <c r="P82" s="451" t="s">
        <v>294</v>
      </c>
      <c r="Q82" s="261"/>
      <c r="R82" s="260"/>
      <c r="S82" s="262"/>
      <c r="T82" s="360"/>
      <c r="U82" s="360"/>
    </row>
    <row r="83" spans="1:21" ht="15" customHeight="1">
      <c r="A83" s="369"/>
      <c r="B83" s="378"/>
      <c r="C83" s="429"/>
      <c r="D83" s="369"/>
      <c r="E83" s="305"/>
      <c r="F83" s="429"/>
      <c r="G83" s="391"/>
      <c r="H83" s="307">
        <v>0</v>
      </c>
      <c r="I83" s="429"/>
      <c r="J83" s="251"/>
      <c r="K83" s="307"/>
      <c r="L83" s="429"/>
      <c r="M83" s="391" t="s">
        <v>108</v>
      </c>
      <c r="N83" s="261">
        <v>190</v>
      </c>
      <c r="O83" s="260"/>
      <c r="P83" s="369" t="s">
        <v>344</v>
      </c>
      <c r="Q83" s="307"/>
      <c r="R83" s="260"/>
      <c r="S83" s="262"/>
      <c r="T83" s="360"/>
      <c r="U83" s="360"/>
    </row>
    <row r="84" spans="1:21" ht="15" customHeight="1">
      <c r="A84" s="381" t="s">
        <v>255</v>
      </c>
      <c r="B84" s="378">
        <f>SUM(B83:B83)</f>
        <v>0</v>
      </c>
      <c r="C84" s="437">
        <f>SUM(C83:C83)</f>
        <v>0</v>
      </c>
      <c r="D84" s="381" t="s">
        <v>255</v>
      </c>
      <c r="E84" s="305">
        <f>SUM(E83:E83)</f>
        <v>0</v>
      </c>
      <c r="F84" s="437">
        <f>SUM(F83:F83)</f>
        <v>0</v>
      </c>
      <c r="G84" s="381" t="s">
        <v>255</v>
      </c>
      <c r="H84" s="305">
        <f>SUM(H82:H83)</f>
        <v>0</v>
      </c>
      <c r="I84" s="437">
        <f>SUM(I83:I83)</f>
        <v>0</v>
      </c>
      <c r="J84" s="381" t="s">
        <v>255</v>
      </c>
      <c r="K84" s="452">
        <f>SUM(K82:K83)</f>
        <v>0</v>
      </c>
      <c r="L84" s="437">
        <f>SUM(L83:L83)</f>
        <v>0</v>
      </c>
      <c r="M84" s="381" t="s">
        <v>255</v>
      </c>
      <c r="N84" s="452">
        <f>SUM(N82:N83)</f>
        <v>530</v>
      </c>
      <c r="O84" s="437">
        <f>SUM(O82:O83)</f>
        <v>0</v>
      </c>
      <c r="P84" s="381" t="s">
        <v>255</v>
      </c>
      <c r="Q84" s="307">
        <f>SUM(Q82:Q83)</f>
        <v>0</v>
      </c>
      <c r="R84" s="437">
        <f>SUM(R82:R83)</f>
        <v>0</v>
      </c>
      <c r="S84" s="262"/>
      <c r="T84" s="360"/>
      <c r="U84" s="360"/>
    </row>
    <row r="85" spans="1:21" ht="16.5" customHeight="1" thickBot="1">
      <c r="A85" s="283" t="s">
        <v>23</v>
      </c>
      <c r="B85" s="335">
        <f>SUM(B80,B84)</f>
        <v>0</v>
      </c>
      <c r="C85" s="440">
        <f>SUM(C80,C84)</f>
        <v>0</v>
      </c>
      <c r="D85" s="283" t="s">
        <v>23</v>
      </c>
      <c r="E85" s="335">
        <f>SUM(E80,E84)</f>
        <v>0</v>
      </c>
      <c r="F85" s="440">
        <f>SUM(F80,F84)</f>
        <v>0</v>
      </c>
      <c r="G85" s="283" t="s">
        <v>23</v>
      </c>
      <c r="H85" s="335">
        <f>SUM(H80,H84)</f>
        <v>1200</v>
      </c>
      <c r="I85" s="440">
        <f>SUM(I80,I84)</f>
        <v>0</v>
      </c>
      <c r="J85" s="283" t="s">
        <v>23</v>
      </c>
      <c r="K85" s="335">
        <f>SUM(K80,K84)</f>
        <v>350</v>
      </c>
      <c r="L85" s="440">
        <f>SUM(L80,L84)</f>
        <v>0</v>
      </c>
      <c r="M85" s="283" t="s">
        <v>23</v>
      </c>
      <c r="N85" s="335">
        <f>SUM(N80,N84)</f>
        <v>3190</v>
      </c>
      <c r="O85" s="440">
        <f>SUM(O80,O84)</f>
        <v>0</v>
      </c>
      <c r="P85" s="283" t="s">
        <v>23</v>
      </c>
      <c r="Q85" s="336">
        <f>SUM(Q80,Q84)</f>
        <v>0</v>
      </c>
      <c r="R85" s="440">
        <f>SUM(R80,R84)</f>
        <v>0</v>
      </c>
      <c r="S85" s="262"/>
      <c r="T85" s="360"/>
      <c r="U85" s="360"/>
    </row>
    <row r="86" spans="1:21" ht="13.5">
      <c r="A86" s="262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360"/>
      <c r="U86" s="360"/>
    </row>
  </sheetData>
  <sheetProtection/>
  <mergeCells count="5">
    <mergeCell ref="M3:N3"/>
    <mergeCell ref="F3:H3"/>
    <mergeCell ref="K3:L3"/>
    <mergeCell ref="A3:E3"/>
    <mergeCell ref="T33:U33"/>
  </mergeCells>
  <conditionalFormatting sqref="R74 C63:C68 F63:F68 I66:I68 L64:L68 O68 R68 C74:C85 F74:F85 I74 L74 O74 K84 C18:C48 L31:L35 I25:I35 F15:F48 R55:R57 C54:C57 F54:F57 I55:I57 L55:L57 O55:O57 O30:O35 R28:R30 R84:R85 I83:I85 L83:L85 O84:O85 R34:R35 I40:I48 L41:L45 O44:O45 R41:R45 O47:O48 R47:R48 I78:I81 L76:L81 O80:O81 R79:R80 L47:L48">
    <cfRule type="cellIs" priority="34" dxfId="96" operator="greaterThan" stopIfTrue="1">
      <formula>B15</formula>
    </cfRule>
  </conditionalFormatting>
  <conditionalFormatting sqref="R81">
    <cfRule type="cellIs" priority="33" dxfId="96" operator="greaterThan" stopIfTrue="1">
      <formula>Q81</formula>
    </cfRule>
  </conditionalFormatting>
  <conditionalFormatting sqref="I82">
    <cfRule type="cellIs" priority="32" dxfId="96" operator="greaterThan" stopIfTrue="1">
      <formula>H82</formula>
    </cfRule>
  </conditionalFormatting>
  <conditionalFormatting sqref="L82">
    <cfRule type="cellIs" priority="31" dxfId="96" operator="greaterThan" stopIfTrue="1">
      <formula>K82</formula>
    </cfRule>
  </conditionalFormatting>
  <conditionalFormatting sqref="R31:R33 R10:R27 O10:O29 L9:L30 I10:I24 F10:F14 C10:C17">
    <cfRule type="cellIs" priority="29" dxfId="96" operator="greaterThan" stopIfTrue="1">
      <formula>B9</formula>
    </cfRule>
  </conditionalFormatting>
  <conditionalFormatting sqref="R46 O46 R36:R40 O36:O43 L36:L40 I36:I39">
    <cfRule type="cellIs" priority="28" dxfId="96" operator="greaterThan" stopIfTrue="1">
      <formula>H36</formula>
    </cfRule>
  </conditionalFormatting>
  <conditionalFormatting sqref="R54 O54 L54 I54">
    <cfRule type="cellIs" priority="27" dxfId="96" operator="greaterThan" stopIfTrue="1">
      <formula>H54</formula>
    </cfRule>
  </conditionalFormatting>
  <conditionalFormatting sqref="R63:R67 O63:O67 L63 I63:I65">
    <cfRule type="cellIs" priority="26" dxfId="96" operator="greaterThan" stopIfTrue="1">
      <formula>H63</formula>
    </cfRule>
  </conditionalFormatting>
  <conditionalFormatting sqref="R75:R78 O75:O79 L75 I75:I77">
    <cfRule type="cellIs" priority="25" dxfId="96" operator="greaterThan" stopIfTrue="1">
      <formula>H75</formula>
    </cfRule>
  </conditionalFormatting>
  <conditionalFormatting sqref="L46">
    <cfRule type="cellIs" priority="24" dxfId="96" operator="greaterThan" stopIfTrue="1">
      <formula>K46</formula>
    </cfRule>
  </conditionalFormatting>
  <conditionalFormatting sqref="R82:R83">
    <cfRule type="cellIs" priority="23" dxfId="96" operator="greaterThan" stopIfTrue="1">
      <formula>Q82</formula>
    </cfRule>
  </conditionalFormatting>
  <conditionalFormatting sqref="O82:O83">
    <cfRule type="cellIs" priority="22" dxfId="96" operator="greaterThan" stopIfTrue="1">
      <formula>N82</formula>
    </cfRule>
  </conditionalFormatting>
  <conditionalFormatting sqref="B10:B17">
    <cfRule type="cellIs" priority="21" dxfId="96" operator="greaterThan" stopIfTrue="1">
      <formula>A10</formula>
    </cfRule>
  </conditionalFormatting>
  <conditionalFormatting sqref="E10:E13">
    <cfRule type="cellIs" priority="20" dxfId="96" operator="greaterThan" stopIfTrue="1">
      <formula>D10</formula>
    </cfRule>
  </conditionalFormatting>
  <conditionalFormatting sqref="H10:H25">
    <cfRule type="cellIs" priority="19" dxfId="96" operator="greaterThan" stopIfTrue="1">
      <formula>G10</formula>
    </cfRule>
  </conditionalFormatting>
  <conditionalFormatting sqref="K10:K29">
    <cfRule type="cellIs" priority="18" dxfId="96" operator="greaterThan" stopIfTrue="1">
      <formula>J10</formula>
    </cfRule>
  </conditionalFormatting>
  <conditionalFormatting sqref="N10:N28">
    <cfRule type="cellIs" priority="17" dxfId="96" operator="greaterThan" stopIfTrue="1">
      <formula>M10</formula>
    </cfRule>
  </conditionalFormatting>
  <conditionalFormatting sqref="Q10:Q25">
    <cfRule type="cellIs" priority="16" dxfId="96" operator="greaterThan" stopIfTrue="1">
      <formula>P10</formula>
    </cfRule>
  </conditionalFormatting>
  <conditionalFormatting sqref="N82:N83">
    <cfRule type="cellIs" priority="1" dxfId="96" operator="greaterThan" stopIfTrue="1">
      <formula>M82</formula>
    </cfRule>
  </conditionalFormatting>
  <conditionalFormatting sqref="Q31:Q33">
    <cfRule type="cellIs" priority="15" dxfId="96" operator="greaterThan" stopIfTrue="1">
      <formula>P31</formula>
    </cfRule>
  </conditionalFormatting>
  <conditionalFormatting sqref="H36:H39">
    <cfRule type="cellIs" priority="14" dxfId="96" operator="greaterThan" stopIfTrue="1">
      <formula>G36</formula>
    </cfRule>
  </conditionalFormatting>
  <conditionalFormatting sqref="K36:K40">
    <cfRule type="cellIs" priority="13" dxfId="96" operator="greaterThan" stopIfTrue="1">
      <formula>J36</formula>
    </cfRule>
  </conditionalFormatting>
  <conditionalFormatting sqref="N36:N43">
    <cfRule type="cellIs" priority="12" dxfId="96" operator="greaterThan" stopIfTrue="1">
      <formula>M36</formula>
    </cfRule>
  </conditionalFormatting>
  <conditionalFormatting sqref="Q36:Q40">
    <cfRule type="cellIs" priority="11" dxfId="96" operator="greaterThan" stopIfTrue="1">
      <formula>P36</formula>
    </cfRule>
  </conditionalFormatting>
  <conditionalFormatting sqref="N46">
    <cfRule type="cellIs" priority="10" dxfId="96" operator="greaterThan" stopIfTrue="1">
      <formula>M46</formula>
    </cfRule>
  </conditionalFormatting>
  <conditionalFormatting sqref="H63:H65">
    <cfRule type="cellIs" priority="9" dxfId="96" operator="greaterThan" stopIfTrue="1">
      <formula>G63</formula>
    </cfRule>
  </conditionalFormatting>
  <conditionalFormatting sqref="K63">
    <cfRule type="cellIs" priority="8" dxfId="96" operator="greaterThan" stopIfTrue="1">
      <formula>J63</formula>
    </cfRule>
  </conditionalFormatting>
  <conditionalFormatting sqref="N63:N67">
    <cfRule type="cellIs" priority="7" dxfId="96" operator="greaterThan" stopIfTrue="1">
      <formula>M63</formula>
    </cfRule>
  </conditionalFormatting>
  <conditionalFormatting sqref="Q63:Q67">
    <cfRule type="cellIs" priority="6" dxfId="96" operator="greaterThan" stopIfTrue="1">
      <formula>P63</formula>
    </cfRule>
  </conditionalFormatting>
  <conditionalFormatting sqref="H75:H77">
    <cfRule type="cellIs" priority="5" dxfId="96" operator="greaterThan" stopIfTrue="1">
      <formula>G75</formula>
    </cfRule>
  </conditionalFormatting>
  <conditionalFormatting sqref="K75">
    <cfRule type="cellIs" priority="4" dxfId="96" operator="greaterThan" stopIfTrue="1">
      <formula>J75</formula>
    </cfRule>
  </conditionalFormatting>
  <conditionalFormatting sqref="N75:N79">
    <cfRule type="cellIs" priority="3" dxfId="96" operator="greaterThan" stopIfTrue="1">
      <formula>M75</formula>
    </cfRule>
  </conditionalFormatting>
  <conditionalFormatting sqref="N84">
    <cfRule type="cellIs" priority="2" dxfId="96" operator="greaterThan" stopIfTrue="1">
      <formula>M84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4" r:id="rId4"/>
  <headerFooter alignWithMargins="0">
    <oddHeader>&amp;L&amp;"ＭＳ Ｐ明朝,太字"&amp;16折込広告企画書　長崎地区 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5"/>
  <sheetViews>
    <sheetView showGridLines="0" showZeros="0" zoomScaleSheetLayoutView="70" zoomScalePageLayoutView="0" workbookViewId="0" topLeftCell="A1">
      <pane ySplit="3" topLeftCell="A4" activePane="bottomLeft" state="frozen"/>
      <selection pane="topLeft" activeCell="AB12" sqref="AB12"/>
      <selection pane="bottomLeft" activeCell="H46" sqref="H46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2" t="s">
        <v>246</v>
      </c>
      <c r="B2" s="103"/>
      <c r="C2" s="103"/>
      <c r="D2" s="104"/>
      <c r="E2" s="105"/>
      <c r="F2" s="106" t="s">
        <v>247</v>
      </c>
      <c r="G2" s="107"/>
      <c r="H2" s="107"/>
      <c r="I2" s="108"/>
      <c r="J2" s="107" t="s">
        <v>250</v>
      </c>
      <c r="K2" s="106" t="s">
        <v>245</v>
      </c>
      <c r="L2" s="109"/>
      <c r="M2" s="110" t="s">
        <v>249</v>
      </c>
      <c r="N2" s="111"/>
      <c r="O2" s="112"/>
      <c r="P2" s="113"/>
      <c r="Q2" s="1"/>
      <c r="R2" s="114"/>
    </row>
    <row r="3" spans="1:18" ht="35.25" customHeight="1" thickBot="1">
      <c r="A3" s="463">
        <f>'長崎・西彼杵・西海'!A3</f>
        <v>0</v>
      </c>
      <c r="B3" s="464"/>
      <c r="C3" s="464"/>
      <c r="D3" s="464"/>
      <c r="E3" s="465"/>
      <c r="F3" s="468" t="str">
        <f>'長崎・西彼杵・西海'!F3</f>
        <v>令和     年     月     日</v>
      </c>
      <c r="G3" s="469"/>
      <c r="H3" s="469"/>
      <c r="I3" s="115" t="str">
        <f>'長崎・西彼杵・西海'!I3</f>
        <v>(　　)</v>
      </c>
      <c r="J3" s="116">
        <f>'長崎・西彼杵・西海'!J3</f>
        <v>0</v>
      </c>
      <c r="K3" s="470">
        <f>'長崎・西彼杵・西海'!K3</f>
        <v>0</v>
      </c>
      <c r="L3" s="471">
        <f>'長崎・西彼杵・西海'!L3</f>
        <v>0</v>
      </c>
      <c r="M3" s="472"/>
      <c r="N3" s="473"/>
      <c r="O3" s="117"/>
      <c r="P3" s="118"/>
      <c r="Q3" s="88"/>
      <c r="R3" s="88"/>
    </row>
    <row r="4" spans="1:18" ht="1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121"/>
      <c r="P4" s="119"/>
      <c r="R4" s="213" t="s">
        <v>513</v>
      </c>
    </row>
    <row r="5" spans="1:20" ht="16.5" customHeight="1" thickBot="1">
      <c r="A5" s="149" t="s">
        <v>544</v>
      </c>
      <c r="B5" s="79"/>
      <c r="C5" s="80" t="s">
        <v>91</v>
      </c>
      <c r="D5" s="197" t="s">
        <v>83</v>
      </c>
      <c r="E5" s="198"/>
      <c r="F5" s="81" t="s">
        <v>2</v>
      </c>
      <c r="G5" s="82">
        <f>B20+E20+H20+K20+N20+Q20</f>
        <v>6410</v>
      </c>
      <c r="H5" s="83" t="s">
        <v>3</v>
      </c>
      <c r="I5" s="87">
        <f>C20+F20+I20+L20+O20+R20</f>
        <v>0</v>
      </c>
      <c r="J5" s="1"/>
      <c r="K5" s="89"/>
      <c r="L5" s="83" t="s">
        <v>84</v>
      </c>
      <c r="M5" s="90">
        <f>I5+I22+I38+I55+I66</f>
        <v>0</v>
      </c>
      <c r="N5" s="3"/>
      <c r="O5" s="122"/>
      <c r="P5" s="84"/>
      <c r="Q5" s="120"/>
      <c r="R5" s="212" t="s">
        <v>514</v>
      </c>
      <c r="S5" s="84"/>
      <c r="T5" s="84"/>
    </row>
    <row r="6" spans="1:20" ht="9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16.5" customHeight="1">
      <c r="A7" s="165" t="s">
        <v>4</v>
      </c>
      <c r="B7" s="127"/>
      <c r="C7" s="128"/>
      <c r="D7" s="129" t="s">
        <v>5</v>
      </c>
      <c r="E7" s="130"/>
      <c r="F7" s="131"/>
      <c r="G7" s="166" t="s">
        <v>6</v>
      </c>
      <c r="H7" s="127"/>
      <c r="I7" s="128"/>
      <c r="J7" s="129" t="s">
        <v>7</v>
      </c>
      <c r="K7" s="130"/>
      <c r="L7" s="131"/>
      <c r="M7" s="166" t="s">
        <v>242</v>
      </c>
      <c r="N7" s="127"/>
      <c r="O7" s="128"/>
      <c r="P7" s="126" t="s">
        <v>153</v>
      </c>
      <c r="Q7" s="132"/>
      <c r="R7" s="133"/>
      <c r="S7" s="84"/>
      <c r="T7" s="84"/>
    </row>
    <row r="8" spans="1:21" ht="15" customHeight="1">
      <c r="A8" s="163" t="s">
        <v>9</v>
      </c>
      <c r="B8" s="137" t="s">
        <v>243</v>
      </c>
      <c r="C8" s="136" t="s">
        <v>244</v>
      </c>
      <c r="D8" s="134" t="s">
        <v>9</v>
      </c>
      <c r="E8" s="135" t="s">
        <v>243</v>
      </c>
      <c r="F8" s="136" t="s">
        <v>244</v>
      </c>
      <c r="G8" s="134" t="s">
        <v>9</v>
      </c>
      <c r="H8" s="135" t="s">
        <v>243</v>
      </c>
      <c r="I8" s="136" t="s">
        <v>244</v>
      </c>
      <c r="J8" s="134" t="s">
        <v>9</v>
      </c>
      <c r="K8" s="135" t="s">
        <v>243</v>
      </c>
      <c r="L8" s="136" t="s">
        <v>244</v>
      </c>
      <c r="M8" s="134" t="s">
        <v>9</v>
      </c>
      <c r="N8" s="135" t="s">
        <v>243</v>
      </c>
      <c r="O8" s="136" t="s">
        <v>244</v>
      </c>
      <c r="P8" s="134" t="s">
        <v>9</v>
      </c>
      <c r="Q8" s="137" t="s">
        <v>243</v>
      </c>
      <c r="R8" s="136" t="s">
        <v>244</v>
      </c>
      <c r="S8" s="84"/>
      <c r="T8" s="84"/>
      <c r="U8" s="84"/>
    </row>
    <row r="9" spans="1:21" ht="15" customHeight="1">
      <c r="A9" s="171" t="s">
        <v>277</v>
      </c>
      <c r="B9" s="161"/>
      <c r="C9" s="138"/>
      <c r="D9" s="172" t="s">
        <v>277</v>
      </c>
      <c r="E9" s="160"/>
      <c r="F9" s="138"/>
      <c r="G9" s="172" t="s">
        <v>277</v>
      </c>
      <c r="H9" s="160"/>
      <c r="I9" s="138"/>
      <c r="J9" s="172" t="s">
        <v>277</v>
      </c>
      <c r="K9" s="160"/>
      <c r="L9" s="138"/>
      <c r="M9" s="172" t="s">
        <v>277</v>
      </c>
      <c r="N9" s="160"/>
      <c r="O9" s="138"/>
      <c r="P9" s="172" t="s">
        <v>277</v>
      </c>
      <c r="Q9" s="161"/>
      <c r="R9" s="138"/>
      <c r="S9" s="84"/>
      <c r="T9" s="84"/>
      <c r="U9" s="84"/>
    </row>
    <row r="10" spans="1:21" ht="15" customHeight="1">
      <c r="A10" s="162" t="s">
        <v>491</v>
      </c>
      <c r="B10" s="164">
        <v>410</v>
      </c>
      <c r="C10" s="200"/>
      <c r="D10" s="152" t="s">
        <v>72</v>
      </c>
      <c r="E10" s="154">
        <v>220</v>
      </c>
      <c r="F10" s="200"/>
      <c r="G10" s="152" t="s">
        <v>392</v>
      </c>
      <c r="H10" s="154">
        <v>310</v>
      </c>
      <c r="I10" s="200"/>
      <c r="J10" s="152" t="s">
        <v>72</v>
      </c>
      <c r="K10" s="154">
        <v>1200</v>
      </c>
      <c r="L10" s="200"/>
      <c r="M10" s="152" t="s">
        <v>72</v>
      </c>
      <c r="N10" s="154">
        <v>1780</v>
      </c>
      <c r="O10" s="200"/>
      <c r="P10" s="152" t="s">
        <v>292</v>
      </c>
      <c r="Q10" s="151"/>
      <c r="R10" s="200"/>
      <c r="S10" s="84"/>
      <c r="T10" s="84"/>
      <c r="U10" s="84"/>
    </row>
    <row r="11" spans="1:21" ht="15" customHeight="1">
      <c r="A11" s="173" t="s">
        <v>255</v>
      </c>
      <c r="B11" s="174">
        <f>SUM(B10)</f>
        <v>410</v>
      </c>
      <c r="C11" s="147">
        <f>C10</f>
        <v>0</v>
      </c>
      <c r="D11" s="169" t="s">
        <v>255</v>
      </c>
      <c r="E11" s="77">
        <f>SUM(E10)</f>
        <v>220</v>
      </c>
      <c r="F11" s="147">
        <f>SUM(F10)</f>
        <v>0</v>
      </c>
      <c r="G11" s="169" t="s">
        <v>255</v>
      </c>
      <c r="H11" s="77">
        <f>SUM(H10)</f>
        <v>310</v>
      </c>
      <c r="I11" s="147">
        <f>SUM(I10)</f>
        <v>0</v>
      </c>
      <c r="J11" s="169" t="s">
        <v>255</v>
      </c>
      <c r="K11" s="77">
        <f>SUM(K10)</f>
        <v>1200</v>
      </c>
      <c r="L11" s="147">
        <f>SUM(L10)</f>
        <v>0</v>
      </c>
      <c r="M11" s="169" t="s">
        <v>255</v>
      </c>
      <c r="N11" s="77">
        <f>SUM(N10)</f>
        <v>1780</v>
      </c>
      <c r="O11" s="147">
        <f>SUM(O10)</f>
        <v>0</v>
      </c>
      <c r="P11" s="169" t="s">
        <v>255</v>
      </c>
      <c r="Q11" s="142">
        <f>SUM(Q10)</f>
        <v>0</v>
      </c>
      <c r="R11" s="147">
        <f>SUM(R10)</f>
        <v>0</v>
      </c>
      <c r="S11" s="84"/>
      <c r="T11" s="84"/>
      <c r="U11" s="84"/>
    </row>
    <row r="12" spans="1:21" ht="15" customHeight="1">
      <c r="A12" s="175"/>
      <c r="B12" s="176"/>
      <c r="C12" s="177"/>
      <c r="D12" s="178"/>
      <c r="E12" s="179"/>
      <c r="F12" s="177"/>
      <c r="G12" s="175" t="s">
        <v>278</v>
      </c>
      <c r="H12" s="180"/>
      <c r="I12" s="177"/>
      <c r="J12" s="175" t="s">
        <v>278</v>
      </c>
      <c r="K12" s="180"/>
      <c r="L12" s="177"/>
      <c r="M12" s="175" t="s">
        <v>278</v>
      </c>
      <c r="N12" s="180"/>
      <c r="O12" s="177"/>
      <c r="P12" s="178"/>
      <c r="Q12" s="179"/>
      <c r="R12" s="177"/>
      <c r="S12" s="84"/>
      <c r="T12" s="84"/>
      <c r="U12" s="84"/>
    </row>
    <row r="13" spans="1:21" ht="15" customHeight="1">
      <c r="A13" s="150"/>
      <c r="B13" s="164"/>
      <c r="C13" s="167"/>
      <c r="D13" s="152"/>
      <c r="E13" s="151"/>
      <c r="F13" s="167"/>
      <c r="G13" s="152" t="s">
        <v>78</v>
      </c>
      <c r="H13" s="154">
        <v>250</v>
      </c>
      <c r="I13" s="200"/>
      <c r="J13" s="221" t="s">
        <v>492</v>
      </c>
      <c r="K13" s="151">
        <v>490</v>
      </c>
      <c r="L13" s="200"/>
      <c r="M13" s="205" t="s">
        <v>462</v>
      </c>
      <c r="N13" s="151">
        <v>680</v>
      </c>
      <c r="O13" s="200"/>
      <c r="P13" s="152" t="s">
        <v>293</v>
      </c>
      <c r="Q13" s="151"/>
      <c r="R13" s="200"/>
      <c r="S13" s="84"/>
      <c r="T13" s="84"/>
      <c r="U13" s="84"/>
    </row>
    <row r="14" spans="1:21" ht="15" customHeight="1">
      <c r="A14" s="150"/>
      <c r="B14" s="164"/>
      <c r="C14" s="167"/>
      <c r="D14" s="152"/>
      <c r="E14" s="154"/>
      <c r="F14" s="167"/>
      <c r="G14" s="152"/>
      <c r="H14" s="154"/>
      <c r="I14" s="167"/>
      <c r="J14" s="225" t="s">
        <v>109</v>
      </c>
      <c r="K14" s="151">
        <v>30</v>
      </c>
      <c r="L14" s="200"/>
      <c r="M14" s="152" t="s">
        <v>424</v>
      </c>
      <c r="N14" s="151">
        <v>940</v>
      </c>
      <c r="O14" s="200"/>
      <c r="P14" s="152"/>
      <c r="Q14" s="151"/>
      <c r="R14" s="167"/>
      <c r="S14" s="84"/>
      <c r="T14" s="84"/>
      <c r="U14" s="84"/>
    </row>
    <row r="15" spans="1:21" ht="15" customHeight="1">
      <c r="A15" s="150"/>
      <c r="B15" s="164"/>
      <c r="C15" s="167"/>
      <c r="D15" s="152"/>
      <c r="E15" s="154"/>
      <c r="F15" s="167"/>
      <c r="G15" s="152"/>
      <c r="H15" s="154"/>
      <c r="I15" s="167"/>
      <c r="J15" s="152"/>
      <c r="K15" s="154"/>
      <c r="L15" s="167"/>
      <c r="M15" s="162" t="s">
        <v>208</v>
      </c>
      <c r="N15" s="151">
        <v>100</v>
      </c>
      <c r="O15" s="200"/>
      <c r="P15" s="152"/>
      <c r="Q15" s="151"/>
      <c r="R15" s="167"/>
      <c r="S15" s="84"/>
      <c r="T15" s="84"/>
      <c r="U15" s="84"/>
    </row>
    <row r="16" spans="1:21" ht="15" customHeight="1">
      <c r="A16" s="162"/>
      <c r="B16" s="164"/>
      <c r="C16" s="167"/>
      <c r="D16" s="152"/>
      <c r="E16" s="154"/>
      <c r="F16" s="167"/>
      <c r="G16" s="181"/>
      <c r="H16" s="151"/>
      <c r="I16" s="167"/>
      <c r="J16" s="152"/>
      <c r="K16" s="154"/>
      <c r="L16" s="167"/>
      <c r="M16" s="182"/>
      <c r="N16" s="183"/>
      <c r="O16" s="167"/>
      <c r="P16" s="152"/>
      <c r="Q16" s="151"/>
      <c r="R16" s="167"/>
      <c r="S16" s="84"/>
      <c r="T16" s="84"/>
      <c r="U16" s="84"/>
    </row>
    <row r="17" spans="1:21" ht="15" customHeight="1">
      <c r="A17" s="162"/>
      <c r="B17" s="164"/>
      <c r="C17" s="167"/>
      <c r="D17" s="152"/>
      <c r="E17" s="154"/>
      <c r="F17" s="167"/>
      <c r="G17" s="182"/>
      <c r="H17" s="183"/>
      <c r="I17" s="167"/>
      <c r="J17" s="152"/>
      <c r="K17" s="154"/>
      <c r="L17" s="167"/>
      <c r="M17" s="182"/>
      <c r="N17" s="183"/>
      <c r="O17" s="167"/>
      <c r="P17" s="152"/>
      <c r="Q17" s="151"/>
      <c r="R17" s="167"/>
      <c r="S17" s="84"/>
      <c r="T17" s="84"/>
      <c r="U17" s="84"/>
    </row>
    <row r="18" spans="1:21" ht="15" customHeight="1">
      <c r="A18" s="157" t="s">
        <v>255</v>
      </c>
      <c r="B18" s="184">
        <f>SUM(B13:B17)</f>
        <v>0</v>
      </c>
      <c r="C18" s="168">
        <f>SUM(C13:C17)</f>
        <v>0</v>
      </c>
      <c r="D18" s="157" t="s">
        <v>255</v>
      </c>
      <c r="E18" s="155">
        <f>SUM(E13:E17)</f>
        <v>0</v>
      </c>
      <c r="F18" s="168">
        <f>SUM(F13:F17)</f>
        <v>0</v>
      </c>
      <c r="G18" s="157" t="s">
        <v>255</v>
      </c>
      <c r="H18" s="155">
        <f>SUM(H13:H17)</f>
        <v>250</v>
      </c>
      <c r="I18" s="168">
        <f>SUM(I13:I17)</f>
        <v>0</v>
      </c>
      <c r="J18" s="157" t="s">
        <v>255</v>
      </c>
      <c r="K18" s="155">
        <f>SUM(K13:K17)</f>
        <v>520</v>
      </c>
      <c r="L18" s="168">
        <f>SUM(L13:L17)</f>
        <v>0</v>
      </c>
      <c r="M18" s="157" t="s">
        <v>255</v>
      </c>
      <c r="N18" s="155">
        <f>SUM(N13:N17)</f>
        <v>1720</v>
      </c>
      <c r="O18" s="168">
        <f>SUM(O13:O17)</f>
        <v>0</v>
      </c>
      <c r="P18" s="157" t="s">
        <v>255</v>
      </c>
      <c r="Q18" s="158">
        <f>SUM(Q13:Q17)</f>
        <v>0</v>
      </c>
      <c r="R18" s="168">
        <f>SUM(R13:R17)</f>
        <v>0</v>
      </c>
      <c r="S18" s="84"/>
      <c r="T18" s="84"/>
      <c r="U18" s="84"/>
    </row>
    <row r="19" spans="1:21" ht="15" customHeight="1">
      <c r="A19" s="185"/>
      <c r="B19" s="174"/>
      <c r="C19" s="147"/>
      <c r="D19" s="139"/>
      <c r="E19" s="77"/>
      <c r="F19" s="147"/>
      <c r="G19" s="139"/>
      <c r="H19" s="77"/>
      <c r="I19" s="147"/>
      <c r="J19" s="139"/>
      <c r="K19" s="77"/>
      <c r="L19" s="147"/>
      <c r="M19" s="139"/>
      <c r="N19" s="77"/>
      <c r="O19" s="147"/>
      <c r="P19" s="139"/>
      <c r="Q19" s="142"/>
      <c r="R19" s="147"/>
      <c r="S19" s="84"/>
      <c r="T19" s="84"/>
      <c r="U19" s="84"/>
    </row>
    <row r="20" spans="1:21" ht="16.5" customHeight="1" thickBot="1">
      <c r="A20" s="141" t="s">
        <v>23</v>
      </c>
      <c r="B20" s="143">
        <f>SUM(B11,B18)</f>
        <v>410</v>
      </c>
      <c r="C20" s="146">
        <f>SUM(C11,C18)</f>
        <v>0</v>
      </c>
      <c r="D20" s="141" t="s">
        <v>23</v>
      </c>
      <c r="E20" s="143">
        <f>SUM(E11,E18)</f>
        <v>220</v>
      </c>
      <c r="F20" s="146">
        <f>SUM(F11,F18)</f>
        <v>0</v>
      </c>
      <c r="G20" s="141" t="s">
        <v>23</v>
      </c>
      <c r="H20" s="143">
        <f>SUM(H11,H18)</f>
        <v>560</v>
      </c>
      <c r="I20" s="146">
        <f>SUM(I11,I18)</f>
        <v>0</v>
      </c>
      <c r="J20" s="141" t="s">
        <v>23</v>
      </c>
      <c r="K20" s="143">
        <f>SUM(K11,K18)</f>
        <v>1720</v>
      </c>
      <c r="L20" s="146">
        <f>SUM(L11,L18)</f>
        <v>0</v>
      </c>
      <c r="M20" s="141" t="s">
        <v>23</v>
      </c>
      <c r="N20" s="143">
        <f>SUM(N11,N18)</f>
        <v>3500</v>
      </c>
      <c r="O20" s="146">
        <f>SUM(O11,O18)</f>
        <v>0</v>
      </c>
      <c r="P20" s="141" t="s">
        <v>23</v>
      </c>
      <c r="Q20" s="144">
        <f>SUM(Q11,Q18)</f>
        <v>0</v>
      </c>
      <c r="R20" s="146">
        <f>SUM(R11,R18)</f>
        <v>0</v>
      </c>
      <c r="S20" s="84"/>
      <c r="T20" s="84"/>
      <c r="U20" s="84"/>
    </row>
    <row r="21" spans="1:21" ht="12" customHeight="1" thickBo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6"/>
      <c r="N21" s="1"/>
      <c r="O21" s="84"/>
      <c r="P21" s="84"/>
      <c r="Q21" s="88"/>
      <c r="R21" s="88"/>
      <c r="S21" s="84"/>
      <c r="T21" s="84"/>
      <c r="U21" s="84"/>
    </row>
    <row r="22" spans="1:21" ht="16.5" customHeight="1" thickBot="1">
      <c r="A22" s="149" t="s">
        <v>544</v>
      </c>
      <c r="B22" s="79"/>
      <c r="C22" s="80" t="s">
        <v>258</v>
      </c>
      <c r="D22" s="197" t="s">
        <v>226</v>
      </c>
      <c r="E22" s="210"/>
      <c r="F22" s="81" t="s">
        <v>2</v>
      </c>
      <c r="G22" s="82">
        <f>B36+E36+H36+K36+N36+Q36</f>
        <v>7430</v>
      </c>
      <c r="H22" s="83" t="s">
        <v>3</v>
      </c>
      <c r="I22" s="87">
        <f>C36+F36+I36+L36+O36+R36</f>
        <v>0</v>
      </c>
      <c r="J22" s="1"/>
      <c r="K22" s="84"/>
      <c r="L22" s="84"/>
      <c r="M22" s="84"/>
      <c r="N22" s="84"/>
      <c r="O22" s="84"/>
      <c r="P22" s="84"/>
      <c r="Q22" s="91"/>
      <c r="R22" s="91"/>
      <c r="S22" s="84"/>
      <c r="T22" s="84"/>
      <c r="U22" s="84"/>
    </row>
    <row r="23" spans="1:21" ht="9" customHeight="1" thickBo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1:21" ht="16.5" customHeight="1">
      <c r="A24" s="165" t="s">
        <v>4</v>
      </c>
      <c r="B24" s="127"/>
      <c r="C24" s="128"/>
      <c r="D24" s="129" t="s">
        <v>5</v>
      </c>
      <c r="E24" s="130"/>
      <c r="F24" s="131"/>
      <c r="G24" s="129" t="s">
        <v>6</v>
      </c>
      <c r="H24" s="127"/>
      <c r="I24" s="128"/>
      <c r="J24" s="129" t="s">
        <v>7</v>
      </c>
      <c r="K24" s="130"/>
      <c r="L24" s="131"/>
      <c r="M24" s="166" t="s">
        <v>24</v>
      </c>
      <c r="N24" s="127"/>
      <c r="O24" s="128"/>
      <c r="P24" s="126" t="s">
        <v>164</v>
      </c>
      <c r="Q24" s="132"/>
      <c r="R24" s="133"/>
      <c r="S24" s="84"/>
      <c r="T24" s="84"/>
      <c r="U24" s="84"/>
    </row>
    <row r="25" spans="1:21" ht="15" customHeight="1">
      <c r="A25" s="134" t="s">
        <v>9</v>
      </c>
      <c r="B25" s="135" t="s">
        <v>243</v>
      </c>
      <c r="C25" s="136" t="s">
        <v>244</v>
      </c>
      <c r="D25" s="134" t="s">
        <v>9</v>
      </c>
      <c r="E25" s="135" t="s">
        <v>243</v>
      </c>
      <c r="F25" s="136" t="s">
        <v>244</v>
      </c>
      <c r="G25" s="134" t="s">
        <v>9</v>
      </c>
      <c r="H25" s="135" t="s">
        <v>243</v>
      </c>
      <c r="I25" s="136" t="s">
        <v>244</v>
      </c>
      <c r="J25" s="134" t="s">
        <v>9</v>
      </c>
      <c r="K25" s="135" t="s">
        <v>243</v>
      </c>
      <c r="L25" s="136" t="s">
        <v>244</v>
      </c>
      <c r="M25" s="134" t="s">
        <v>9</v>
      </c>
      <c r="N25" s="135" t="s">
        <v>243</v>
      </c>
      <c r="O25" s="136" t="s">
        <v>244</v>
      </c>
      <c r="P25" s="134" t="s">
        <v>9</v>
      </c>
      <c r="Q25" s="137" t="s">
        <v>243</v>
      </c>
      <c r="R25" s="136" t="s">
        <v>244</v>
      </c>
      <c r="S25" s="84"/>
      <c r="T25" s="84"/>
      <c r="U25" s="84"/>
    </row>
    <row r="26" spans="1:21" ht="15" customHeight="1">
      <c r="A26" s="139"/>
      <c r="B26" s="201"/>
      <c r="C26" s="147"/>
      <c r="D26" s="139" t="s">
        <v>441</v>
      </c>
      <c r="E26" s="77">
        <v>690</v>
      </c>
      <c r="F26" s="200"/>
      <c r="G26" s="139" t="s">
        <v>79</v>
      </c>
      <c r="H26" s="77">
        <v>160</v>
      </c>
      <c r="I26" s="200"/>
      <c r="J26" s="152" t="s">
        <v>222</v>
      </c>
      <c r="K26" s="154">
        <v>50</v>
      </c>
      <c r="L26" s="200"/>
      <c r="M26" s="223" t="s">
        <v>478</v>
      </c>
      <c r="N26" s="209">
        <v>4240</v>
      </c>
      <c r="O26" s="200"/>
      <c r="P26" s="202" t="s">
        <v>447</v>
      </c>
      <c r="Q26" s="222"/>
      <c r="R26" s="200"/>
      <c r="S26" s="84"/>
      <c r="T26" s="84"/>
      <c r="U26" s="84"/>
    </row>
    <row r="27" spans="1:21" ht="15" customHeight="1">
      <c r="A27" s="152"/>
      <c r="B27" s="159"/>
      <c r="C27" s="167"/>
      <c r="D27" s="152"/>
      <c r="E27" s="154"/>
      <c r="F27" s="167"/>
      <c r="G27" s="152"/>
      <c r="H27" s="154"/>
      <c r="I27" s="167"/>
      <c r="J27" s="152"/>
      <c r="K27" s="154"/>
      <c r="L27" s="167"/>
      <c r="M27" s="152" t="s">
        <v>444</v>
      </c>
      <c r="N27" s="154">
        <v>310</v>
      </c>
      <c r="O27" s="200"/>
      <c r="P27" s="203"/>
      <c r="Q27" s="151"/>
      <c r="R27" s="200"/>
      <c r="S27" s="84"/>
      <c r="T27" s="84"/>
      <c r="U27" s="84"/>
    </row>
    <row r="28" spans="1:21" ht="15" customHeight="1">
      <c r="A28" s="152"/>
      <c r="B28" s="159"/>
      <c r="C28" s="167"/>
      <c r="D28" s="152"/>
      <c r="E28" s="154"/>
      <c r="F28" s="167"/>
      <c r="G28" s="152"/>
      <c r="H28" s="154"/>
      <c r="I28" s="167"/>
      <c r="J28" s="152"/>
      <c r="K28" s="154"/>
      <c r="L28" s="147"/>
      <c r="M28" s="152" t="s">
        <v>445</v>
      </c>
      <c r="N28" s="154">
        <v>30</v>
      </c>
      <c r="O28" s="200"/>
      <c r="P28" s="152"/>
      <c r="Q28" s="151"/>
      <c r="R28" s="200"/>
      <c r="S28" s="84"/>
      <c r="T28" s="84"/>
      <c r="U28" s="84"/>
    </row>
    <row r="29" spans="1:21" ht="15" customHeight="1">
      <c r="A29" s="152"/>
      <c r="B29" s="159"/>
      <c r="C29" s="167"/>
      <c r="D29" s="152"/>
      <c r="E29" s="154"/>
      <c r="F29" s="167"/>
      <c r="G29" s="152"/>
      <c r="H29" s="154"/>
      <c r="I29" s="167"/>
      <c r="J29" s="152"/>
      <c r="K29" s="154"/>
      <c r="L29" s="167"/>
      <c r="M29" s="152"/>
      <c r="N29" s="154"/>
      <c r="O29" s="200"/>
      <c r="P29" s="152"/>
      <c r="Q29" s="151"/>
      <c r="R29" s="200"/>
      <c r="S29" s="84"/>
      <c r="T29" s="84"/>
      <c r="U29" s="84"/>
    </row>
    <row r="30" spans="1:23" ht="15" customHeight="1">
      <c r="A30" s="152"/>
      <c r="B30" s="159"/>
      <c r="C30" s="167"/>
      <c r="D30" s="152"/>
      <c r="E30" s="154"/>
      <c r="F30" s="167"/>
      <c r="G30" s="152"/>
      <c r="H30" s="154"/>
      <c r="I30" s="167"/>
      <c r="J30" s="152"/>
      <c r="K30" s="154"/>
      <c r="L30" s="167"/>
      <c r="M30" s="152" t="s">
        <v>443</v>
      </c>
      <c r="N30" s="154">
        <v>400</v>
      </c>
      <c r="O30" s="200"/>
      <c r="P30" s="152" t="s">
        <v>345</v>
      </c>
      <c r="Q30" s="151"/>
      <c r="R30" s="200"/>
      <c r="S30" s="84"/>
      <c r="T30" s="84"/>
      <c r="U30" s="84"/>
      <c r="V30" s="84"/>
      <c r="W30" s="84"/>
    </row>
    <row r="31" spans="1:23" ht="15" customHeight="1">
      <c r="A31" s="152"/>
      <c r="B31" s="159"/>
      <c r="C31" s="167"/>
      <c r="D31" s="152"/>
      <c r="E31" s="154"/>
      <c r="F31" s="167"/>
      <c r="G31" s="152"/>
      <c r="H31" s="154"/>
      <c r="I31" s="167"/>
      <c r="J31" s="152"/>
      <c r="K31" s="154"/>
      <c r="L31" s="167"/>
      <c r="M31" s="152" t="s">
        <v>223</v>
      </c>
      <c r="N31" s="154">
        <v>380</v>
      </c>
      <c r="O31" s="200"/>
      <c r="P31" s="152" t="s">
        <v>346</v>
      </c>
      <c r="Q31" s="151"/>
      <c r="R31" s="200"/>
      <c r="S31" s="84"/>
      <c r="T31" s="84"/>
      <c r="U31" s="84"/>
      <c r="V31" s="84"/>
      <c r="W31" s="84"/>
    </row>
    <row r="32" spans="1:23" ht="15" customHeight="1">
      <c r="A32" s="152"/>
      <c r="B32" s="159"/>
      <c r="C32" s="167"/>
      <c r="D32" s="152"/>
      <c r="E32" s="154"/>
      <c r="F32" s="167"/>
      <c r="G32" s="152"/>
      <c r="H32" s="154"/>
      <c r="I32" s="167"/>
      <c r="J32" s="152"/>
      <c r="K32" s="154"/>
      <c r="L32" s="167"/>
      <c r="M32" s="152" t="s">
        <v>442</v>
      </c>
      <c r="N32" s="154">
        <v>200</v>
      </c>
      <c r="O32" s="200"/>
      <c r="P32" s="152" t="s">
        <v>413</v>
      </c>
      <c r="Q32" s="151"/>
      <c r="R32" s="200"/>
      <c r="S32" s="84"/>
      <c r="T32" s="84"/>
      <c r="U32" s="84"/>
      <c r="V32" s="84"/>
      <c r="W32" s="84"/>
    </row>
    <row r="33" spans="1:23" ht="15" customHeight="1">
      <c r="A33" s="152"/>
      <c r="B33" s="159"/>
      <c r="C33" s="167"/>
      <c r="D33" s="152"/>
      <c r="E33" s="154"/>
      <c r="F33" s="167"/>
      <c r="G33" s="152"/>
      <c r="H33" s="154"/>
      <c r="I33" s="167"/>
      <c r="J33" s="152"/>
      <c r="K33" s="154"/>
      <c r="L33" s="167"/>
      <c r="M33" s="152" t="s">
        <v>224</v>
      </c>
      <c r="N33" s="154">
        <v>670</v>
      </c>
      <c r="O33" s="200"/>
      <c r="P33" s="152" t="s">
        <v>347</v>
      </c>
      <c r="Q33" s="151"/>
      <c r="R33" s="200"/>
      <c r="S33" s="84"/>
      <c r="T33" s="84"/>
      <c r="U33" s="84"/>
      <c r="V33" s="84"/>
      <c r="W33" s="84"/>
    </row>
    <row r="34" spans="1:23" ht="15" customHeight="1">
      <c r="A34" s="152"/>
      <c r="B34" s="159"/>
      <c r="C34" s="167"/>
      <c r="D34" s="152"/>
      <c r="E34" s="154"/>
      <c r="F34" s="167"/>
      <c r="G34" s="152"/>
      <c r="H34" s="154"/>
      <c r="I34" s="167"/>
      <c r="J34" s="152"/>
      <c r="K34" s="154"/>
      <c r="L34" s="167"/>
      <c r="M34" s="152" t="s">
        <v>225</v>
      </c>
      <c r="N34" s="154">
        <v>300</v>
      </c>
      <c r="O34" s="200"/>
      <c r="P34" s="152"/>
      <c r="Q34" s="151"/>
      <c r="R34" s="167"/>
      <c r="S34" s="84"/>
      <c r="T34" s="84"/>
      <c r="U34" s="84"/>
      <c r="V34" s="84"/>
      <c r="W34" s="84"/>
    </row>
    <row r="35" spans="1:23" ht="15" customHeight="1">
      <c r="A35" s="139"/>
      <c r="B35" s="140"/>
      <c r="C35" s="147"/>
      <c r="D35" s="139"/>
      <c r="E35" s="77"/>
      <c r="F35" s="147"/>
      <c r="G35" s="139"/>
      <c r="H35" s="77"/>
      <c r="I35" s="147"/>
      <c r="J35" s="139"/>
      <c r="K35" s="77"/>
      <c r="L35" s="147"/>
      <c r="M35" s="139"/>
      <c r="N35" s="77"/>
      <c r="O35" s="147"/>
      <c r="P35" s="139"/>
      <c r="Q35" s="142"/>
      <c r="R35" s="147"/>
      <c r="S35" s="84"/>
      <c r="T35" s="84"/>
      <c r="U35" s="84"/>
      <c r="V35" s="84"/>
      <c r="W35" s="84"/>
    </row>
    <row r="36" spans="1:23" ht="16.5" customHeight="1" thickBot="1">
      <c r="A36" s="141" t="s">
        <v>23</v>
      </c>
      <c r="B36" s="143">
        <f>SUM(B26:B29)</f>
        <v>0</v>
      </c>
      <c r="C36" s="146">
        <f>SUM(C26:C29)</f>
        <v>0</v>
      </c>
      <c r="D36" s="141" t="s">
        <v>23</v>
      </c>
      <c r="E36" s="143">
        <f>SUM(E26:E29)</f>
        <v>690</v>
      </c>
      <c r="F36" s="146">
        <f>SUM(F26:F29)</f>
        <v>0</v>
      </c>
      <c r="G36" s="141" t="s">
        <v>23</v>
      </c>
      <c r="H36" s="143">
        <f>SUM(H26:H29)</f>
        <v>160</v>
      </c>
      <c r="I36" s="146">
        <f>SUM(I26:I29)</f>
        <v>0</v>
      </c>
      <c r="J36" s="141" t="s">
        <v>23</v>
      </c>
      <c r="K36" s="143">
        <f>SUM(K26:K35)</f>
        <v>50</v>
      </c>
      <c r="L36" s="146">
        <f>SUM(L26:L35)</f>
        <v>0</v>
      </c>
      <c r="M36" s="141" t="s">
        <v>23</v>
      </c>
      <c r="N36" s="143">
        <f>SUM(N26:N35)</f>
        <v>6530</v>
      </c>
      <c r="O36" s="146">
        <f>SUM(O26:O35)</f>
        <v>0</v>
      </c>
      <c r="P36" s="141" t="s">
        <v>23</v>
      </c>
      <c r="Q36" s="144">
        <f>SUM(Q26:Q35)</f>
        <v>0</v>
      </c>
      <c r="R36" s="146">
        <f>SUM(R26:R35)</f>
        <v>0</v>
      </c>
      <c r="S36" s="84"/>
      <c r="T36" s="84"/>
      <c r="U36" s="84"/>
      <c r="V36" s="84"/>
      <c r="W36" s="84"/>
    </row>
    <row r="37" spans="1:23" ht="12" customHeight="1" thickBo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</row>
    <row r="38" spans="1:23" ht="16.5" customHeight="1" thickBot="1">
      <c r="A38" s="149" t="s">
        <v>544</v>
      </c>
      <c r="B38" s="79"/>
      <c r="C38" s="80" t="s">
        <v>93</v>
      </c>
      <c r="D38" s="199" t="s">
        <v>218</v>
      </c>
      <c r="E38" s="211"/>
      <c r="F38" s="81" t="s">
        <v>2</v>
      </c>
      <c r="G38" s="82">
        <f>B53+E53+H53+K53+N53+Q53</f>
        <v>3290</v>
      </c>
      <c r="H38" s="83" t="s">
        <v>3</v>
      </c>
      <c r="I38" s="87">
        <f>C53+F53+I53+L53+O53+R53</f>
        <v>0</v>
      </c>
      <c r="J38" s="1"/>
      <c r="K38" s="84"/>
      <c r="L38" s="84"/>
      <c r="M38" s="85"/>
      <c r="N38" s="84"/>
      <c r="O38" s="84"/>
      <c r="P38" s="84"/>
      <c r="Q38" s="84"/>
      <c r="R38" s="84"/>
      <c r="S38" s="84"/>
      <c r="T38" s="84"/>
      <c r="U38" s="84"/>
      <c r="V38" s="84"/>
      <c r="W38" s="84"/>
    </row>
    <row r="39" spans="1:23" ht="9" customHeight="1" thickBo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</row>
    <row r="40" spans="1:23" ht="16.5" customHeight="1">
      <c r="A40" s="126" t="s">
        <v>4</v>
      </c>
      <c r="B40" s="130"/>
      <c r="C40" s="131"/>
      <c r="D40" s="166" t="s">
        <v>5</v>
      </c>
      <c r="E40" s="127"/>
      <c r="F40" s="128"/>
      <c r="G40" s="129" t="s">
        <v>6</v>
      </c>
      <c r="H40" s="130"/>
      <c r="I40" s="131"/>
      <c r="J40" s="166" t="s">
        <v>7</v>
      </c>
      <c r="K40" s="127"/>
      <c r="L40" s="128"/>
      <c r="M40" s="129" t="s">
        <v>24</v>
      </c>
      <c r="N40" s="130"/>
      <c r="O40" s="131"/>
      <c r="P40" s="165" t="s">
        <v>164</v>
      </c>
      <c r="Q40" s="186"/>
      <c r="R40" s="187"/>
      <c r="S40" s="84"/>
      <c r="T40" s="84"/>
      <c r="U40" s="84"/>
      <c r="V40" s="84"/>
      <c r="W40" s="84"/>
    </row>
    <row r="41" spans="1:23" ht="15" customHeight="1">
      <c r="A41" s="134" t="s">
        <v>9</v>
      </c>
      <c r="B41" s="135" t="s">
        <v>243</v>
      </c>
      <c r="C41" s="136" t="s">
        <v>244</v>
      </c>
      <c r="D41" s="134" t="s">
        <v>9</v>
      </c>
      <c r="E41" s="135" t="s">
        <v>243</v>
      </c>
      <c r="F41" s="136" t="s">
        <v>244</v>
      </c>
      <c r="G41" s="204" t="s">
        <v>9</v>
      </c>
      <c r="H41" s="135" t="s">
        <v>243</v>
      </c>
      <c r="I41" s="136" t="s">
        <v>244</v>
      </c>
      <c r="J41" s="134" t="s">
        <v>9</v>
      </c>
      <c r="K41" s="135" t="s">
        <v>243</v>
      </c>
      <c r="L41" s="136" t="s">
        <v>244</v>
      </c>
      <c r="M41" s="134" t="s">
        <v>9</v>
      </c>
      <c r="N41" s="135" t="s">
        <v>243</v>
      </c>
      <c r="O41" s="136" t="s">
        <v>244</v>
      </c>
      <c r="P41" s="134" t="s">
        <v>9</v>
      </c>
      <c r="Q41" s="137" t="s">
        <v>243</v>
      </c>
      <c r="R41" s="136" t="s">
        <v>244</v>
      </c>
      <c r="S41" s="84"/>
      <c r="T41" s="84"/>
      <c r="U41" s="84"/>
      <c r="V41" s="84"/>
      <c r="W41" s="84"/>
    </row>
    <row r="42" spans="1:23" ht="15" customHeight="1">
      <c r="A42" s="139"/>
      <c r="B42" s="140"/>
      <c r="C42" s="147"/>
      <c r="D42" s="139" t="s">
        <v>80</v>
      </c>
      <c r="E42" s="77">
        <v>20</v>
      </c>
      <c r="F42" s="200"/>
      <c r="G42" s="226" t="s">
        <v>194</v>
      </c>
      <c r="H42" s="77"/>
      <c r="I42" s="200"/>
      <c r="J42" s="139" t="s">
        <v>174</v>
      </c>
      <c r="K42" s="142">
        <v>10</v>
      </c>
      <c r="L42" s="200"/>
      <c r="M42" s="139" t="s">
        <v>165</v>
      </c>
      <c r="N42" s="77">
        <v>380</v>
      </c>
      <c r="O42" s="200"/>
      <c r="P42" s="139" t="s">
        <v>348</v>
      </c>
      <c r="Q42" s="142"/>
      <c r="R42" s="200"/>
      <c r="S42" s="84"/>
      <c r="T42" s="84"/>
      <c r="U42" s="84"/>
      <c r="V42" s="84"/>
      <c r="W42" s="84"/>
    </row>
    <row r="43" spans="1:23" ht="15" customHeight="1">
      <c r="A43" s="152"/>
      <c r="B43" s="159"/>
      <c r="C43" s="167"/>
      <c r="D43" s="152"/>
      <c r="E43" s="154"/>
      <c r="F43" s="167"/>
      <c r="G43" s="162"/>
      <c r="H43" s="151"/>
      <c r="I43" s="167"/>
      <c r="J43" s="152"/>
      <c r="K43" s="151"/>
      <c r="L43" s="167"/>
      <c r="M43" s="152" t="s">
        <v>166</v>
      </c>
      <c r="N43" s="154">
        <v>330</v>
      </c>
      <c r="O43" s="200"/>
      <c r="P43" s="152" t="s">
        <v>349</v>
      </c>
      <c r="Q43" s="151"/>
      <c r="R43" s="200"/>
      <c r="S43" s="84"/>
      <c r="T43" s="84"/>
      <c r="U43" s="84"/>
      <c r="V43" s="84"/>
      <c r="W43" s="84"/>
    </row>
    <row r="44" spans="1:23" ht="15" customHeight="1">
      <c r="A44" s="170"/>
      <c r="B44" s="159"/>
      <c r="C44" s="167"/>
      <c r="D44" s="152"/>
      <c r="E44" s="154"/>
      <c r="F44" s="167"/>
      <c r="G44" s="162"/>
      <c r="H44" s="151"/>
      <c r="I44" s="167"/>
      <c r="J44" s="152"/>
      <c r="K44" s="151"/>
      <c r="L44" s="167"/>
      <c r="M44" s="152" t="s">
        <v>395</v>
      </c>
      <c r="N44" s="154">
        <v>20</v>
      </c>
      <c r="O44" s="200"/>
      <c r="P44" s="152" t="s">
        <v>350</v>
      </c>
      <c r="Q44" s="151"/>
      <c r="R44" s="200"/>
      <c r="S44" s="84"/>
      <c r="T44" s="84"/>
      <c r="U44" s="84"/>
      <c r="V44" s="84"/>
      <c r="W44" s="84"/>
    </row>
    <row r="45" spans="1:23" ht="15" customHeight="1">
      <c r="A45" s="152"/>
      <c r="B45" s="159"/>
      <c r="C45" s="167"/>
      <c r="D45" s="152"/>
      <c r="E45" s="154"/>
      <c r="F45" s="167"/>
      <c r="G45" s="162" t="s">
        <v>81</v>
      </c>
      <c r="H45" s="151"/>
      <c r="I45" s="200"/>
      <c r="J45" s="152"/>
      <c r="K45" s="151"/>
      <c r="L45" s="167"/>
      <c r="M45" s="152" t="s">
        <v>167</v>
      </c>
      <c r="N45" s="154">
        <v>830</v>
      </c>
      <c r="O45" s="200"/>
      <c r="P45" s="152" t="s">
        <v>351</v>
      </c>
      <c r="Q45" s="151"/>
      <c r="R45" s="200"/>
      <c r="S45" s="84"/>
      <c r="T45" s="84"/>
      <c r="U45" s="84"/>
      <c r="V45" s="84"/>
      <c r="W45" s="84"/>
    </row>
    <row r="46" spans="1:23" ht="15" customHeight="1">
      <c r="A46" s="152"/>
      <c r="B46" s="159"/>
      <c r="C46" s="167"/>
      <c r="D46" s="153"/>
      <c r="E46" s="154"/>
      <c r="F46" s="167"/>
      <c r="G46" s="188"/>
      <c r="H46" s="151"/>
      <c r="I46" s="167"/>
      <c r="J46" s="152"/>
      <c r="K46" s="151"/>
      <c r="L46" s="167"/>
      <c r="M46" s="152" t="s">
        <v>168</v>
      </c>
      <c r="N46" s="154">
        <v>880</v>
      </c>
      <c r="O46" s="200"/>
      <c r="P46" s="152" t="s">
        <v>352</v>
      </c>
      <c r="Q46" s="151"/>
      <c r="R46" s="200"/>
      <c r="S46" s="84"/>
      <c r="T46" s="84"/>
      <c r="U46" s="84"/>
      <c r="V46" s="84"/>
      <c r="W46" s="84"/>
    </row>
    <row r="47" spans="1:23" ht="15" customHeight="1">
      <c r="A47" s="152"/>
      <c r="B47" s="159"/>
      <c r="C47" s="167"/>
      <c r="D47" s="153"/>
      <c r="E47" s="154"/>
      <c r="F47" s="167"/>
      <c r="G47" s="162"/>
      <c r="H47" s="151"/>
      <c r="I47" s="167"/>
      <c r="J47" s="152"/>
      <c r="K47" s="151"/>
      <c r="L47" s="167"/>
      <c r="M47" s="152" t="s">
        <v>169</v>
      </c>
      <c r="N47" s="154"/>
      <c r="O47" s="200"/>
      <c r="P47" s="152"/>
      <c r="Q47" s="151"/>
      <c r="R47" s="200"/>
      <c r="S47" s="84"/>
      <c r="T47" s="84"/>
      <c r="U47" s="84"/>
      <c r="V47" s="84"/>
      <c r="W47" s="84"/>
    </row>
    <row r="48" spans="1:23" ht="15" customHeight="1">
      <c r="A48" s="152"/>
      <c r="B48" s="159"/>
      <c r="C48" s="167"/>
      <c r="D48" s="153"/>
      <c r="E48" s="154"/>
      <c r="F48" s="167"/>
      <c r="G48" s="162"/>
      <c r="H48" s="151"/>
      <c r="I48" s="167"/>
      <c r="J48" s="152"/>
      <c r="K48" s="154"/>
      <c r="L48" s="167"/>
      <c r="M48" s="152" t="s">
        <v>170</v>
      </c>
      <c r="N48" s="154">
        <v>350</v>
      </c>
      <c r="O48" s="200"/>
      <c r="P48" s="152"/>
      <c r="Q48" s="151"/>
      <c r="R48" s="200">
        <f>Q48</f>
        <v>0</v>
      </c>
      <c r="S48" s="84"/>
      <c r="T48" s="84"/>
      <c r="U48" s="84"/>
      <c r="V48" s="84"/>
      <c r="W48" s="84"/>
    </row>
    <row r="49" spans="1:21" ht="15" customHeight="1">
      <c r="A49" s="152"/>
      <c r="B49" s="159"/>
      <c r="C49" s="167"/>
      <c r="D49" s="153"/>
      <c r="E49" s="154"/>
      <c r="F49" s="167"/>
      <c r="G49" s="152"/>
      <c r="H49" s="154"/>
      <c r="I49" s="167"/>
      <c r="J49" s="152"/>
      <c r="K49" s="154"/>
      <c r="L49" s="167"/>
      <c r="M49" s="152" t="s">
        <v>171</v>
      </c>
      <c r="N49" s="154">
        <v>200</v>
      </c>
      <c r="O49" s="200"/>
      <c r="P49" s="152"/>
      <c r="Q49" s="151"/>
      <c r="R49" s="200">
        <f>Q49</f>
        <v>0</v>
      </c>
      <c r="S49" s="84"/>
      <c r="T49" s="84"/>
      <c r="U49" s="84"/>
    </row>
    <row r="50" spans="1:21" ht="15" customHeight="1">
      <c r="A50" s="152"/>
      <c r="B50" s="159"/>
      <c r="C50" s="167"/>
      <c r="D50" s="153"/>
      <c r="E50" s="154"/>
      <c r="F50" s="167"/>
      <c r="G50" s="153"/>
      <c r="H50" s="154"/>
      <c r="I50" s="167"/>
      <c r="J50" s="152"/>
      <c r="K50" s="154"/>
      <c r="L50" s="167"/>
      <c r="M50" s="152"/>
      <c r="N50" s="154"/>
      <c r="O50" s="200"/>
      <c r="P50" s="152"/>
      <c r="Q50" s="151"/>
      <c r="R50" s="200">
        <f>Q50</f>
        <v>0</v>
      </c>
      <c r="S50" s="84"/>
      <c r="T50" s="84"/>
      <c r="U50" s="84"/>
    </row>
    <row r="51" spans="1:21" ht="15" customHeight="1">
      <c r="A51" s="152"/>
      <c r="B51" s="159"/>
      <c r="C51" s="167"/>
      <c r="D51" s="153"/>
      <c r="E51" s="154"/>
      <c r="F51" s="167"/>
      <c r="G51" s="153"/>
      <c r="H51" s="154"/>
      <c r="I51" s="167"/>
      <c r="J51" s="152"/>
      <c r="K51" s="154"/>
      <c r="L51" s="167"/>
      <c r="M51" s="152" t="s">
        <v>172</v>
      </c>
      <c r="N51" s="154">
        <v>270</v>
      </c>
      <c r="O51" s="200"/>
      <c r="P51" s="152" t="s">
        <v>353</v>
      </c>
      <c r="Q51" s="151">
        <v>0</v>
      </c>
      <c r="R51" s="200"/>
      <c r="S51" s="84"/>
      <c r="T51" s="84"/>
      <c r="U51" s="84"/>
    </row>
    <row r="52" spans="1:21" ht="15" customHeight="1">
      <c r="A52" s="139"/>
      <c r="B52" s="140"/>
      <c r="C52" s="147"/>
      <c r="D52" s="78"/>
      <c r="E52" s="77"/>
      <c r="F52" s="147"/>
      <c r="G52" s="78"/>
      <c r="H52" s="77"/>
      <c r="I52" s="147"/>
      <c r="J52" s="139"/>
      <c r="K52" s="77"/>
      <c r="L52" s="147"/>
      <c r="M52" s="139"/>
      <c r="N52" s="77"/>
      <c r="O52" s="147"/>
      <c r="P52" s="139"/>
      <c r="Q52" s="142"/>
      <c r="R52" s="147"/>
      <c r="S52" s="84"/>
      <c r="T52" s="84"/>
      <c r="U52" s="84"/>
    </row>
    <row r="53" spans="1:21" ht="16.5" customHeight="1" thickBot="1">
      <c r="A53" s="141" t="s">
        <v>23</v>
      </c>
      <c r="B53" s="143">
        <f>SUM(B42:B52)</f>
        <v>0</v>
      </c>
      <c r="C53" s="146">
        <f>SUM(C42:C52)</f>
        <v>0</v>
      </c>
      <c r="D53" s="141" t="s">
        <v>23</v>
      </c>
      <c r="E53" s="143">
        <f>SUM(E42:E52)</f>
        <v>20</v>
      </c>
      <c r="F53" s="146">
        <f>SUM(F42:F52)</f>
        <v>0</v>
      </c>
      <c r="G53" s="141" t="s">
        <v>23</v>
      </c>
      <c r="H53" s="143">
        <f>SUM(H42:H52)</f>
        <v>0</v>
      </c>
      <c r="I53" s="146">
        <f>SUM(I42:I52)</f>
        <v>0</v>
      </c>
      <c r="J53" s="141" t="s">
        <v>23</v>
      </c>
      <c r="K53" s="143">
        <f>SUM(K42:K52)</f>
        <v>10</v>
      </c>
      <c r="L53" s="146">
        <f>SUM(L42:L52)</f>
        <v>0</v>
      </c>
      <c r="M53" s="141" t="s">
        <v>23</v>
      </c>
      <c r="N53" s="143">
        <f>SUM(N42:N52)</f>
        <v>3260</v>
      </c>
      <c r="O53" s="146">
        <f>SUM(O42:O52)</f>
        <v>0</v>
      </c>
      <c r="P53" s="141" t="s">
        <v>23</v>
      </c>
      <c r="Q53" s="144">
        <f>SUM(Q42:Q52)</f>
        <v>0</v>
      </c>
      <c r="R53" s="146">
        <f>SUM(R42:R52)</f>
        <v>0</v>
      </c>
      <c r="S53" s="84"/>
      <c r="T53" s="84"/>
      <c r="U53" s="84"/>
    </row>
    <row r="54" spans="1:21" ht="12" customHeight="1" thickBo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  <row r="55" spans="1:21" ht="16.5" customHeight="1" thickBot="1">
      <c r="A55" s="149" t="s">
        <v>544</v>
      </c>
      <c r="B55" s="79"/>
      <c r="C55" s="80" t="s">
        <v>256</v>
      </c>
      <c r="D55" s="197" t="s">
        <v>210</v>
      </c>
      <c r="E55" s="198"/>
      <c r="F55" s="81" t="s">
        <v>2</v>
      </c>
      <c r="G55" s="82">
        <f>B64+E64+H64+K64+N64+Q64</f>
        <v>3150</v>
      </c>
      <c r="H55" s="83" t="s">
        <v>3</v>
      </c>
      <c r="I55" s="87">
        <f>C64+F64+I64+L64+O64+R64</f>
        <v>0</v>
      </c>
      <c r="J55" s="1"/>
      <c r="K55" s="84"/>
      <c r="L55" s="99"/>
      <c r="M55" s="100"/>
      <c r="N55" s="1"/>
      <c r="O55" s="84"/>
      <c r="P55" s="101"/>
      <c r="Q55" s="84"/>
      <c r="R55" s="84"/>
      <c r="S55" s="84"/>
      <c r="T55" s="84"/>
      <c r="U55" s="84"/>
    </row>
    <row r="56" spans="1:21" ht="9" customHeight="1" thickBo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6.5" customHeight="1">
      <c r="A57" s="165" t="s">
        <v>4</v>
      </c>
      <c r="B57" s="127"/>
      <c r="C57" s="128"/>
      <c r="D57" s="129" t="s">
        <v>5</v>
      </c>
      <c r="E57" s="130"/>
      <c r="F57" s="131"/>
      <c r="G57" s="166" t="s">
        <v>6</v>
      </c>
      <c r="H57" s="127"/>
      <c r="I57" s="128"/>
      <c r="J57" s="129" t="s">
        <v>7</v>
      </c>
      <c r="K57" s="130"/>
      <c r="L57" s="131"/>
      <c r="M57" s="166" t="s">
        <v>242</v>
      </c>
      <c r="N57" s="127"/>
      <c r="O57" s="128"/>
      <c r="P57" s="126" t="s">
        <v>175</v>
      </c>
      <c r="Q57" s="132"/>
      <c r="R57" s="133"/>
      <c r="S57" s="84"/>
      <c r="T57" s="84"/>
      <c r="U57" s="84"/>
    </row>
    <row r="58" spans="1:21" ht="15" customHeight="1">
      <c r="A58" s="134" t="s">
        <v>9</v>
      </c>
      <c r="B58" s="135" t="s">
        <v>243</v>
      </c>
      <c r="C58" s="136" t="s">
        <v>244</v>
      </c>
      <c r="D58" s="134" t="s">
        <v>9</v>
      </c>
      <c r="E58" s="135" t="s">
        <v>243</v>
      </c>
      <c r="F58" s="136" t="s">
        <v>244</v>
      </c>
      <c r="G58" s="134" t="s">
        <v>9</v>
      </c>
      <c r="H58" s="135" t="s">
        <v>243</v>
      </c>
      <c r="I58" s="136" t="s">
        <v>244</v>
      </c>
      <c r="J58" s="134" t="s">
        <v>9</v>
      </c>
      <c r="K58" s="135" t="s">
        <v>243</v>
      </c>
      <c r="L58" s="136" t="s">
        <v>244</v>
      </c>
      <c r="M58" s="134" t="s">
        <v>9</v>
      </c>
      <c r="N58" s="135" t="s">
        <v>243</v>
      </c>
      <c r="O58" s="136" t="s">
        <v>244</v>
      </c>
      <c r="P58" s="134" t="s">
        <v>9</v>
      </c>
      <c r="Q58" s="137" t="s">
        <v>243</v>
      </c>
      <c r="R58" s="136" t="s">
        <v>244</v>
      </c>
      <c r="S58" s="84"/>
      <c r="T58" s="84"/>
      <c r="U58" s="84"/>
    </row>
    <row r="59" spans="1:21" ht="15" customHeight="1">
      <c r="A59" s="139" t="s">
        <v>193</v>
      </c>
      <c r="B59" s="140">
        <v>60</v>
      </c>
      <c r="C59" s="200"/>
      <c r="D59" s="139"/>
      <c r="E59" s="77"/>
      <c r="F59" s="147"/>
      <c r="G59" s="139" t="s">
        <v>193</v>
      </c>
      <c r="H59" s="77">
        <v>1340</v>
      </c>
      <c r="I59" s="200"/>
      <c r="J59" s="139" t="s">
        <v>508</v>
      </c>
      <c r="K59" s="77">
        <v>1320</v>
      </c>
      <c r="L59" s="200"/>
      <c r="M59" s="139" t="s">
        <v>82</v>
      </c>
      <c r="N59" s="77">
        <v>240</v>
      </c>
      <c r="O59" s="200"/>
      <c r="P59" s="139" t="s">
        <v>290</v>
      </c>
      <c r="Q59" s="142"/>
      <c r="R59" s="200"/>
      <c r="S59" s="84"/>
      <c r="T59" s="84"/>
      <c r="U59" s="84"/>
    </row>
    <row r="60" spans="1:21" ht="15" customHeight="1">
      <c r="A60" s="152"/>
      <c r="B60" s="159"/>
      <c r="C60" s="167"/>
      <c r="D60" s="152"/>
      <c r="E60" s="154"/>
      <c r="F60" s="167"/>
      <c r="G60" s="152"/>
      <c r="H60" s="154"/>
      <c r="I60" s="167"/>
      <c r="J60" s="152"/>
      <c r="K60" s="154"/>
      <c r="L60" s="167"/>
      <c r="M60" s="152"/>
      <c r="N60" s="151"/>
      <c r="O60" s="167"/>
      <c r="P60" s="152"/>
      <c r="Q60" s="151"/>
      <c r="R60" s="167"/>
      <c r="S60" s="84"/>
      <c r="T60" s="84"/>
      <c r="U60" s="84"/>
    </row>
    <row r="61" spans="1:21" ht="15.75" customHeight="1">
      <c r="A61" s="152"/>
      <c r="B61" s="159"/>
      <c r="C61" s="167"/>
      <c r="D61" s="152"/>
      <c r="E61" s="154"/>
      <c r="F61" s="167"/>
      <c r="G61" s="152"/>
      <c r="H61" s="154"/>
      <c r="I61" s="167"/>
      <c r="J61" s="152" t="s">
        <v>209</v>
      </c>
      <c r="K61" s="154">
        <v>190</v>
      </c>
      <c r="L61" s="200"/>
      <c r="M61" s="152">
        <v>0</v>
      </c>
      <c r="N61" s="151"/>
      <c r="O61" s="167"/>
      <c r="P61" s="152" t="s">
        <v>291</v>
      </c>
      <c r="Q61" s="151"/>
      <c r="R61" s="200"/>
      <c r="S61" s="84"/>
      <c r="T61" s="84"/>
      <c r="U61" s="84"/>
    </row>
    <row r="62" spans="1:21" ht="15" customHeight="1">
      <c r="A62" s="152"/>
      <c r="B62" s="159"/>
      <c r="C62" s="167"/>
      <c r="D62" s="152"/>
      <c r="E62" s="154"/>
      <c r="F62" s="167"/>
      <c r="G62" s="152"/>
      <c r="H62" s="154"/>
      <c r="I62" s="167"/>
      <c r="J62" s="152"/>
      <c r="K62" s="154"/>
      <c r="L62" s="167"/>
      <c r="M62" s="152"/>
      <c r="N62" s="151"/>
      <c r="O62" s="167"/>
      <c r="P62" s="152"/>
      <c r="Q62" s="151"/>
      <c r="R62" s="167"/>
      <c r="S62" s="84"/>
      <c r="T62" s="84"/>
      <c r="U62" s="84"/>
    </row>
    <row r="63" spans="1:21" ht="15" customHeight="1">
      <c r="A63" s="139"/>
      <c r="B63" s="140"/>
      <c r="C63" s="147"/>
      <c r="D63" s="139"/>
      <c r="E63" s="77"/>
      <c r="F63" s="147"/>
      <c r="G63" s="139"/>
      <c r="H63" s="77"/>
      <c r="I63" s="147"/>
      <c r="J63" s="139"/>
      <c r="K63" s="77"/>
      <c r="L63" s="147"/>
      <c r="M63" s="139"/>
      <c r="N63" s="142"/>
      <c r="O63" s="147"/>
      <c r="P63" s="139"/>
      <c r="Q63" s="142"/>
      <c r="R63" s="147"/>
      <c r="S63" s="84"/>
      <c r="T63" s="84"/>
      <c r="U63" s="84"/>
    </row>
    <row r="64" spans="1:21" ht="16.5" customHeight="1" thickBot="1">
      <c r="A64" s="141" t="s">
        <v>23</v>
      </c>
      <c r="B64" s="143">
        <f>SUM(B59:B63)</f>
        <v>60</v>
      </c>
      <c r="C64" s="146">
        <f>SUM(C59:C63)</f>
        <v>0</v>
      </c>
      <c r="D64" s="141" t="s">
        <v>23</v>
      </c>
      <c r="E64" s="143">
        <f>SUM(E59:E63)</f>
        <v>0</v>
      </c>
      <c r="F64" s="146">
        <f>SUM(F59:F63)</f>
        <v>0</v>
      </c>
      <c r="G64" s="141" t="s">
        <v>23</v>
      </c>
      <c r="H64" s="143">
        <f>SUM(H59:H63)</f>
        <v>1340</v>
      </c>
      <c r="I64" s="146">
        <f>SUM(I59:I63)</f>
        <v>0</v>
      </c>
      <c r="J64" s="141" t="s">
        <v>23</v>
      </c>
      <c r="K64" s="143">
        <f>SUM(K59:K63)</f>
        <v>1510</v>
      </c>
      <c r="L64" s="146">
        <f>SUM(L59:L63)</f>
        <v>0</v>
      </c>
      <c r="M64" s="141" t="s">
        <v>23</v>
      </c>
      <c r="N64" s="143">
        <f>SUM(N59:N63)</f>
        <v>240</v>
      </c>
      <c r="O64" s="146">
        <f>SUM(O59:O63)</f>
        <v>0</v>
      </c>
      <c r="P64" s="141" t="s">
        <v>23</v>
      </c>
      <c r="Q64" s="144">
        <f>SUM(Q59:Q63)</f>
        <v>0</v>
      </c>
      <c r="R64" s="146">
        <f>SUM(R59:R63)</f>
        <v>0</v>
      </c>
      <c r="S64" s="84"/>
      <c r="T64" s="84"/>
      <c r="U64" s="84"/>
    </row>
    <row r="65" spans="1:21" ht="12" customHeight="1" thickBot="1">
      <c r="A65" s="95"/>
      <c r="B65" s="96"/>
      <c r="C65" s="92"/>
      <c r="D65" s="95"/>
      <c r="E65" s="96"/>
      <c r="F65" s="92"/>
      <c r="G65" s="95"/>
      <c r="H65" s="96"/>
      <c r="I65" s="92"/>
      <c r="J65" s="95"/>
      <c r="K65" s="96"/>
      <c r="L65" s="92"/>
      <c r="M65" s="95"/>
      <c r="N65" s="96"/>
      <c r="O65" s="97"/>
      <c r="P65" s="95"/>
      <c r="Q65" s="96"/>
      <c r="R65" s="92"/>
      <c r="S65" s="84"/>
      <c r="T65" s="84"/>
      <c r="U65" s="84"/>
    </row>
    <row r="66" spans="1:21" ht="16.5" customHeight="1" thickBot="1">
      <c r="A66" s="149" t="s">
        <v>544</v>
      </c>
      <c r="B66" s="79"/>
      <c r="C66" s="80" t="s">
        <v>257</v>
      </c>
      <c r="D66" s="197" t="s">
        <v>211</v>
      </c>
      <c r="E66" s="198"/>
      <c r="F66" s="81" t="s">
        <v>2</v>
      </c>
      <c r="G66" s="82">
        <f>B76+E76+H76+K76+N76+Q76</f>
        <v>2790</v>
      </c>
      <c r="H66" s="83" t="s">
        <v>3</v>
      </c>
      <c r="I66" s="87">
        <f>C76+F76+I76+L76+O76+R76</f>
        <v>0</v>
      </c>
      <c r="J66" s="1"/>
      <c r="K66" s="84"/>
      <c r="L66" s="84"/>
      <c r="M66" s="85"/>
      <c r="N66" s="84"/>
      <c r="O66" s="84"/>
      <c r="P66" s="84"/>
      <c r="Q66" s="84"/>
      <c r="R66" s="84"/>
      <c r="S66" s="84"/>
      <c r="T66" s="84"/>
      <c r="U66" s="84"/>
    </row>
    <row r="67" spans="1:21" ht="9" customHeight="1" thickBo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</row>
    <row r="68" spans="1:21" ht="16.5" customHeight="1">
      <c r="A68" s="126" t="s">
        <v>4</v>
      </c>
      <c r="B68" s="130"/>
      <c r="C68" s="131"/>
      <c r="D68" s="166" t="s">
        <v>5</v>
      </c>
      <c r="E68" s="127"/>
      <c r="F68" s="128"/>
      <c r="G68" s="129" t="s">
        <v>6</v>
      </c>
      <c r="H68" s="130"/>
      <c r="I68" s="131"/>
      <c r="J68" s="166" t="s">
        <v>7</v>
      </c>
      <c r="K68" s="127"/>
      <c r="L68" s="128"/>
      <c r="M68" s="129" t="s">
        <v>24</v>
      </c>
      <c r="N68" s="130"/>
      <c r="O68" s="131"/>
      <c r="P68" s="165" t="s">
        <v>176</v>
      </c>
      <c r="Q68" s="186"/>
      <c r="R68" s="187"/>
      <c r="S68" s="84"/>
      <c r="T68" s="84"/>
      <c r="U68" s="84"/>
    </row>
    <row r="69" spans="1:21" ht="15" customHeight="1">
      <c r="A69" s="134" t="s">
        <v>9</v>
      </c>
      <c r="B69" s="135" t="s">
        <v>243</v>
      </c>
      <c r="C69" s="136" t="s">
        <v>244</v>
      </c>
      <c r="D69" s="134" t="s">
        <v>9</v>
      </c>
      <c r="E69" s="135" t="s">
        <v>243</v>
      </c>
      <c r="F69" s="136" t="s">
        <v>244</v>
      </c>
      <c r="G69" s="134" t="s">
        <v>9</v>
      </c>
      <c r="H69" s="135" t="s">
        <v>243</v>
      </c>
      <c r="I69" s="136" t="s">
        <v>244</v>
      </c>
      <c r="J69" s="134" t="s">
        <v>9</v>
      </c>
      <c r="K69" s="135" t="s">
        <v>243</v>
      </c>
      <c r="L69" s="136" t="s">
        <v>244</v>
      </c>
      <c r="M69" s="134" t="s">
        <v>9</v>
      </c>
      <c r="N69" s="135" t="s">
        <v>243</v>
      </c>
      <c r="O69" s="136" t="s">
        <v>244</v>
      </c>
      <c r="P69" s="134" t="s">
        <v>9</v>
      </c>
      <c r="Q69" s="137" t="s">
        <v>243</v>
      </c>
      <c r="R69" s="136" t="s">
        <v>244</v>
      </c>
      <c r="S69" s="84"/>
      <c r="T69" s="84"/>
      <c r="U69" s="84"/>
    </row>
    <row r="70" spans="1:21" ht="15" customHeight="1">
      <c r="A70" s="139"/>
      <c r="B70" s="140"/>
      <c r="C70" s="147"/>
      <c r="D70" s="139"/>
      <c r="E70" s="77"/>
      <c r="F70" s="147"/>
      <c r="G70" s="139"/>
      <c r="H70" s="189"/>
      <c r="I70" s="147"/>
      <c r="J70" s="152" t="s">
        <v>177</v>
      </c>
      <c r="K70" s="191">
        <v>100</v>
      </c>
      <c r="L70" s="200"/>
      <c r="M70" s="139" t="s">
        <v>509</v>
      </c>
      <c r="N70" s="222">
        <v>2630</v>
      </c>
      <c r="O70" s="200"/>
      <c r="P70" s="139" t="s">
        <v>354</v>
      </c>
      <c r="Q70" s="142"/>
      <c r="R70" s="200"/>
      <c r="S70" s="84"/>
      <c r="T70" s="84"/>
      <c r="U70" s="84"/>
    </row>
    <row r="71" spans="1:21" ht="15" customHeight="1">
      <c r="A71" s="152"/>
      <c r="B71" s="159"/>
      <c r="C71" s="167"/>
      <c r="D71" s="152"/>
      <c r="E71" s="154"/>
      <c r="F71" s="167"/>
      <c r="G71" s="152"/>
      <c r="H71" s="190"/>
      <c r="I71" s="167"/>
      <c r="J71" s="152" t="s">
        <v>178</v>
      </c>
      <c r="K71" s="191">
        <v>60</v>
      </c>
      <c r="L71" s="200"/>
      <c r="M71" s="152"/>
      <c r="N71" s="151"/>
      <c r="O71" s="167"/>
      <c r="P71" s="152"/>
      <c r="Q71" s="151"/>
      <c r="R71" s="167"/>
      <c r="S71" s="84"/>
      <c r="T71" s="84"/>
      <c r="U71" s="84"/>
    </row>
    <row r="72" spans="1:21" ht="15" customHeight="1">
      <c r="A72" s="152"/>
      <c r="B72" s="159"/>
      <c r="C72" s="167"/>
      <c r="D72" s="152"/>
      <c r="E72" s="154"/>
      <c r="F72" s="167"/>
      <c r="G72" s="152"/>
      <c r="H72" s="190"/>
      <c r="I72" s="167"/>
      <c r="J72" s="152"/>
      <c r="K72" s="191"/>
      <c r="L72" s="167"/>
      <c r="M72" s="152"/>
      <c r="N72" s="151"/>
      <c r="O72" s="167"/>
      <c r="P72" s="152"/>
      <c r="Q72" s="151"/>
      <c r="R72" s="167"/>
      <c r="S72" s="84"/>
      <c r="T72" s="84"/>
      <c r="U72" s="84"/>
    </row>
    <row r="73" spans="1:21" ht="15" customHeight="1">
      <c r="A73" s="152"/>
      <c r="B73" s="159"/>
      <c r="C73" s="167"/>
      <c r="D73" s="152"/>
      <c r="E73" s="154"/>
      <c r="F73" s="167"/>
      <c r="G73" s="152"/>
      <c r="H73" s="190"/>
      <c r="I73" s="167"/>
      <c r="J73" s="152"/>
      <c r="K73" s="191"/>
      <c r="L73" s="167"/>
      <c r="M73" s="152"/>
      <c r="N73" s="151"/>
      <c r="O73" s="167"/>
      <c r="P73" s="152"/>
      <c r="Q73" s="151"/>
      <c r="R73" s="167"/>
      <c r="S73" s="84"/>
      <c r="T73" s="84"/>
      <c r="U73" s="84"/>
    </row>
    <row r="74" spans="1:21" ht="15" customHeight="1">
      <c r="A74" s="152"/>
      <c r="B74" s="159"/>
      <c r="C74" s="167"/>
      <c r="D74" s="152"/>
      <c r="E74" s="154"/>
      <c r="F74" s="167"/>
      <c r="G74" s="170"/>
      <c r="H74" s="192"/>
      <c r="I74" s="193"/>
      <c r="J74" s="152"/>
      <c r="K74" s="190"/>
      <c r="L74" s="167"/>
      <c r="M74" s="152"/>
      <c r="N74" s="151"/>
      <c r="O74" s="167"/>
      <c r="P74" s="152"/>
      <c r="Q74" s="151"/>
      <c r="R74" s="167"/>
      <c r="S74" s="84"/>
      <c r="T74" s="84"/>
      <c r="U74" s="84"/>
    </row>
    <row r="75" spans="1:21" ht="15" customHeight="1">
      <c r="A75" s="139"/>
      <c r="B75" s="140"/>
      <c r="C75" s="147"/>
      <c r="D75" s="139"/>
      <c r="E75" s="77"/>
      <c r="F75" s="147"/>
      <c r="G75" s="194"/>
      <c r="H75" s="195"/>
      <c r="I75" s="196"/>
      <c r="J75" s="139"/>
      <c r="K75" s="189"/>
      <c r="L75" s="147"/>
      <c r="M75" s="139"/>
      <c r="N75" s="142"/>
      <c r="O75" s="147"/>
      <c r="P75" s="139"/>
      <c r="Q75" s="142"/>
      <c r="R75" s="147"/>
      <c r="S75" s="84"/>
      <c r="T75" s="84"/>
      <c r="U75" s="84"/>
    </row>
    <row r="76" spans="1:21" ht="16.5" customHeight="1" thickBot="1">
      <c r="A76" s="141" t="s">
        <v>23</v>
      </c>
      <c r="B76" s="143">
        <f>SUM(B70:B75)</f>
        <v>0</v>
      </c>
      <c r="C76" s="146">
        <f>SUM(C70:C75)</f>
        <v>0</v>
      </c>
      <c r="D76" s="141" t="s">
        <v>23</v>
      </c>
      <c r="E76" s="143">
        <f>SUM(E70:E75)</f>
        <v>0</v>
      </c>
      <c r="F76" s="146">
        <f>SUM(F70:F75)</f>
        <v>0</v>
      </c>
      <c r="G76" s="148" t="s">
        <v>23</v>
      </c>
      <c r="H76" s="143">
        <f>SUM(H70:H75)</f>
        <v>0</v>
      </c>
      <c r="I76" s="146">
        <f>SUM(I70:I75)</f>
        <v>0</v>
      </c>
      <c r="J76" s="141" t="s">
        <v>23</v>
      </c>
      <c r="K76" s="143">
        <f>SUM(K70:K75)</f>
        <v>160</v>
      </c>
      <c r="L76" s="146">
        <f>SUM(L70:L75)</f>
        <v>0</v>
      </c>
      <c r="M76" s="141" t="s">
        <v>23</v>
      </c>
      <c r="N76" s="143">
        <f>SUM(N70:N75)</f>
        <v>2630</v>
      </c>
      <c r="O76" s="146">
        <f>SUM(O70:O75)</f>
        <v>0</v>
      </c>
      <c r="P76" s="141" t="s">
        <v>23</v>
      </c>
      <c r="Q76" s="144">
        <f>SUM(Q70:Q75)</f>
        <v>0</v>
      </c>
      <c r="R76" s="146">
        <f>SUM(R70:R75)</f>
        <v>0</v>
      </c>
      <c r="S76" s="84"/>
      <c r="T76" s="84"/>
      <c r="U76" s="84"/>
    </row>
    <row r="77" spans="1:20" ht="13.5">
      <c r="A77" s="93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9"/>
      <c r="R77" s="84"/>
      <c r="S77" s="84"/>
      <c r="T77" s="84"/>
    </row>
    <row r="78" spans="1:20" ht="13.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</row>
    <row r="79" spans="1:20" ht="13.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</row>
    <row r="80" spans="1:20" ht="13.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</row>
    <row r="81" spans="1:20" ht="13.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</row>
    <row r="82" spans="1:20" ht="13.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</row>
    <row r="83" spans="1:18" ht="13.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</row>
    <row r="84" spans="1:18" ht="13.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</row>
    <row r="85" spans="1:18" ht="13.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</row>
    <row r="86" spans="1:18" ht="13.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</row>
    <row r="87" spans="1:18" ht="13.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</row>
    <row r="88" spans="1:18" ht="13.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</row>
    <row r="89" spans="1:18" ht="13.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</row>
    <row r="90" spans="1:18" ht="13.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</row>
    <row r="91" spans="1:18" ht="13.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</row>
    <row r="92" spans="1:18" ht="13.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</row>
    <row r="93" spans="1:18" ht="13.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</row>
    <row r="94" spans="1:18" ht="13.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</row>
    <row r="95" spans="1:18" ht="13.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</row>
    <row r="96" spans="1:18" ht="13.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</row>
    <row r="97" spans="1:18" ht="13.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</row>
    <row r="98" spans="1:18" ht="13.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</row>
    <row r="99" spans="1:18" ht="13.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</row>
    <row r="100" spans="1:18" ht="13.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</row>
    <row r="101" spans="1:18" ht="13.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</row>
    <row r="102" spans="1:18" ht="13.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</row>
    <row r="103" spans="1:18" ht="13.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</row>
    <row r="104" spans="1:18" ht="13.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</row>
    <row r="105" spans="1:18" ht="13.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</row>
    <row r="106" spans="1:18" ht="13.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</row>
    <row r="107" spans="1:18" ht="13.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</row>
    <row r="108" spans="1:18" ht="13.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</row>
    <row r="109" spans="1:18" ht="13.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</row>
    <row r="110" spans="1:18" ht="13.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</row>
    <row r="111" spans="1:18" ht="13.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</row>
    <row r="112" spans="1:18" ht="13.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</row>
    <row r="113" spans="1:18" ht="13.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</row>
    <row r="114" spans="1:18" ht="13.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</row>
    <row r="115" spans="1:18" ht="13.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</row>
    <row r="116" spans="1:18" ht="13.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</row>
    <row r="117" spans="1:18" ht="13.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</row>
    <row r="118" spans="1:18" ht="13.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</row>
    <row r="119" spans="1:18" ht="13.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</row>
    <row r="120" spans="1:18" ht="13.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</row>
    <row r="121" spans="1:18" ht="13.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</row>
    <row r="122" spans="1:18" ht="13.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</row>
    <row r="123" spans="1:18" ht="13.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</row>
    <row r="124" spans="1:18" ht="13.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1:18" ht="13.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1:18" ht="13.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1:18" ht="13.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1:18" ht="13.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1:18" ht="13.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1:18" ht="13.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1:18" ht="13.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1:18" ht="13.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1:18" ht="13.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1:18" ht="13.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1:18" ht="13.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1:18" ht="13.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1:18" ht="13.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1:18" ht="13.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1:18" ht="13.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1:18" ht="13.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1:18" ht="13.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1:18" ht="13.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1:18" ht="13.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1:18" ht="13.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1:18" ht="13.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1:18" ht="13.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1:18" ht="13.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1:18" ht="13.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1:18" ht="13.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1:18" ht="13.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1:18" ht="13.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1:18" ht="13.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1:18" ht="13.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1:18" ht="13.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1:18" ht="13.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1:18" ht="13.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1:18" ht="13.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1:18" ht="13.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1:18" ht="13.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1:18" ht="13.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1:18" ht="13.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1:18" ht="13.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1:18" ht="13.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1:18" ht="13.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1:18" ht="13.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1:18" ht="13.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1:18" ht="13.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1:18" ht="13.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1:18" ht="13.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1:18" ht="13.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1:18" ht="13.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1:18" ht="13.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1:18" ht="13.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1:18" ht="13.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1:18" ht="13.5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1:18" ht="13.5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1:18" ht="13.5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1:18" ht="13.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1:18" ht="13.5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1:18" ht="13.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1:18" ht="13.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1:18" ht="13.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1:18" ht="13.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1:18" ht="13.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1:18" ht="13.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1:18" ht="13.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1:18" ht="13.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1:18" ht="13.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1:18" ht="13.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1:18" ht="13.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1:18" ht="13.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1:18" ht="13.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1:18" ht="13.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1:18" ht="13.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1:18" ht="13.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1:18" ht="13.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1:18" ht="13.5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1:18" ht="13.5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1:18" ht="13.5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1:18" ht="13.5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1:18" ht="13.5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1:18" ht="13.5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1:18" ht="13.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1:18" ht="13.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1:18" ht="13.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1:18" ht="13.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1:18" ht="13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1:18" ht="13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1:18" ht="13.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1:18" ht="13.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1:18" ht="13.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1:18" ht="13.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1:18" ht="13.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1:18" ht="13.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1:18" ht="13.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1:18" ht="13.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1:18" ht="13.5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1:18" ht="13.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1:18" ht="13.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1:18" ht="13.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1:18" ht="13.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1:18" ht="13.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1:18" ht="13.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1:18" ht="13.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1:18" ht="13.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</row>
    <row r="226" spans="1:18" ht="13.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</row>
    <row r="227" spans="1:18" ht="13.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</row>
    <row r="228" spans="1:18" ht="13.5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</row>
    <row r="229" spans="1:18" ht="13.5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</row>
    <row r="230" spans="1:18" ht="13.5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</row>
    <row r="231" spans="1:18" ht="13.5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</row>
    <row r="232" spans="1:18" ht="13.5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</row>
    <row r="233" spans="1:18" ht="13.5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</row>
    <row r="234" spans="1:18" ht="13.5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</row>
    <row r="235" spans="1:18" ht="13.5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</row>
    <row r="236" spans="1:18" ht="13.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</row>
    <row r="237" spans="1:18" ht="13.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</row>
    <row r="238" spans="1:18" ht="13.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</row>
    <row r="239" spans="1:18" ht="13.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</row>
    <row r="240" spans="1:18" ht="13.5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</row>
    <row r="241" spans="1:18" ht="13.5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</row>
    <row r="242" spans="1:18" ht="13.5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</row>
    <row r="243" spans="1:18" ht="13.5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</row>
    <row r="244" spans="1:18" ht="13.5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</row>
    <row r="245" spans="1:18" ht="13.5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</row>
    <row r="246" spans="1:18" ht="13.5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</row>
    <row r="247" spans="1:18" ht="13.5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</row>
    <row r="248" spans="1:18" ht="13.5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</row>
    <row r="249" spans="1:18" ht="13.5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</row>
    <row r="250" spans="1:18" ht="13.5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</row>
    <row r="251" spans="1:18" ht="13.5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</row>
    <row r="252" spans="1:18" ht="13.5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</row>
    <row r="253" spans="1:18" ht="13.5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</row>
    <row r="254" spans="1:18" ht="13.5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</row>
    <row r="255" spans="1:18" ht="13.5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</row>
    <row r="256" spans="1:18" ht="13.5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</row>
    <row r="257" spans="1:18" ht="13.5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</row>
    <row r="258" spans="1:18" ht="13.5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</row>
    <row r="259" spans="1:18" ht="13.5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</row>
    <row r="260" spans="1:18" ht="13.5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</row>
    <row r="261" spans="1:18" ht="13.5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</row>
    <row r="262" spans="1:18" ht="13.5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</row>
    <row r="263" spans="1:18" ht="13.5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</row>
    <row r="264" spans="1:18" ht="13.5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</row>
    <row r="265" spans="1:18" ht="13.5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</row>
  </sheetData>
  <sheetProtection/>
  <mergeCells count="4">
    <mergeCell ref="A3:E3"/>
    <mergeCell ref="M3:N3"/>
    <mergeCell ref="F3:H3"/>
    <mergeCell ref="K3:L3"/>
  </mergeCells>
  <conditionalFormatting sqref="C11:C20 F11:F20 I11:I12 L11:L12 O11:O12 R11:R12 C26:C36 R71:R76 F27:F36 I27:I36 L27:L36 R34:R36 C42:C53 F43:F53 I43:I44 L43:L53 O52:O53 R52:R53 C60:C64 F59:F64 I60:I64 L60 O60:O64 R60 C70:C76 F70:F76 I70:I76 L72:L76 O71:O76 O35:O36 O16:O20 L15:L20 I14:I20 I46:I53 L62:L64 R62:R64 R14:R20">
    <cfRule type="cellIs" priority="5" dxfId="96" operator="greaterThan" stopIfTrue="1">
      <formula>B11</formula>
    </cfRule>
  </conditionalFormatting>
  <conditionalFormatting sqref="R26:R33 O26:O34 L26 I26 F26 I13 L13:L14 O13:O15 R10 O10 L10 I10 F10 C10">
    <cfRule type="cellIs" priority="4" dxfId="96" operator="greaterThan" stopIfTrue="1">
      <formula>B10</formula>
    </cfRule>
  </conditionalFormatting>
  <conditionalFormatting sqref="R42:R51 O42:O51 L42 I45 I42 F42">
    <cfRule type="cellIs" priority="3" dxfId="96" operator="greaterThan" stopIfTrue="1">
      <formula>E42</formula>
    </cfRule>
  </conditionalFormatting>
  <conditionalFormatting sqref="L70:L71 O70 R70 R61 R59 O59 L61 L59 I59 C59">
    <cfRule type="cellIs" priority="2" dxfId="96" operator="greaterThan" stopIfTrue="1">
      <formula>B59</formula>
    </cfRule>
  </conditionalFormatting>
  <conditionalFormatting sqref="R13">
    <cfRule type="cellIs" priority="1" dxfId="96" operator="greaterThan" stopIfTrue="1">
      <formula>Q13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6" r:id="rId4"/>
  <headerFooter alignWithMargins="0">
    <oddHeader>&amp;L&amp;"ＭＳ Ｐ明朝,太字"&amp;16折込広告企画書　長崎地区 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showZeros="0" zoomScale="65" zoomScaleNormal="65" zoomScalePageLayoutView="68" workbookViewId="0" topLeftCell="A1">
      <selection activeCell="AB12" sqref="AB12"/>
    </sheetView>
  </sheetViews>
  <sheetFormatPr defaultColWidth="9.00390625" defaultRowHeight="13.5"/>
  <cols>
    <col min="1" max="1" width="21.50390625" style="1" customWidth="1"/>
    <col min="2" max="15" width="13.375" style="1" customWidth="1"/>
    <col min="16" max="16" width="1.875" style="1" customWidth="1"/>
    <col min="17" max="16384" width="9.00390625" style="1" customWidth="1"/>
  </cols>
  <sheetData>
    <row r="1" spans="1:20" s="2" customFormat="1" ht="20.25" customHeight="1">
      <c r="A1" s="48" t="s">
        <v>94</v>
      </c>
      <c r="B1" s="49"/>
      <c r="C1" s="50"/>
      <c r="D1" s="29" t="s">
        <v>248</v>
      </c>
      <c r="E1" s="49"/>
      <c r="F1" s="49"/>
      <c r="G1" s="50"/>
      <c r="H1" s="29" t="s">
        <v>0</v>
      </c>
      <c r="I1" s="29" t="s">
        <v>288</v>
      </c>
      <c r="J1" s="30"/>
      <c r="K1" s="29" t="s">
        <v>95</v>
      </c>
      <c r="L1" s="31"/>
      <c r="M1" s="1"/>
      <c r="N1" s="1"/>
      <c r="O1" s="1"/>
      <c r="R1" s="4"/>
      <c r="S1" s="4"/>
      <c r="T1" s="4"/>
    </row>
    <row r="2" spans="1:20" ht="45" customHeight="1" thickBot="1">
      <c r="A2" s="477">
        <f>'長崎・西彼杵・西海'!A3</f>
        <v>0</v>
      </c>
      <c r="B2" s="478"/>
      <c r="C2" s="479"/>
      <c r="D2" s="480" t="str">
        <f>'長崎・西彼杵・西海'!F3</f>
        <v>令和     年     月     日</v>
      </c>
      <c r="E2" s="481"/>
      <c r="F2" s="481"/>
      <c r="G2" s="32" t="str">
        <f>'長崎・西彼杵・西海'!I3</f>
        <v>(　　)</v>
      </c>
      <c r="H2" s="33">
        <f>'長崎・西彼杵・西海'!J3</f>
        <v>0</v>
      </c>
      <c r="I2" s="475">
        <f>'長崎・西彼杵・西海'!K3</f>
        <v>0</v>
      </c>
      <c r="J2" s="476"/>
      <c r="K2" s="34"/>
      <c r="L2" s="35"/>
      <c r="R2" s="4"/>
      <c r="S2" s="4"/>
      <c r="T2" s="4"/>
    </row>
    <row r="3" spans="1:20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21"/>
      <c r="N3" s="119"/>
      <c r="O3" s="214" t="s">
        <v>513</v>
      </c>
      <c r="Q3" s="119"/>
      <c r="R3" s="4"/>
      <c r="S3" s="4"/>
      <c r="T3" s="4"/>
    </row>
    <row r="4" spans="1:20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22"/>
      <c r="N4" s="42"/>
      <c r="O4" s="215" t="s">
        <v>514</v>
      </c>
      <c r="Q4" s="120"/>
      <c r="R4" s="4"/>
      <c r="S4" s="4"/>
      <c r="T4" s="4"/>
    </row>
    <row r="5" spans="1:15" s="4" customFormat="1" ht="28.5" customHeight="1">
      <c r="A5" s="14" t="s">
        <v>251</v>
      </c>
      <c r="B5" s="15" t="s">
        <v>96</v>
      </c>
      <c r="C5" s="7"/>
      <c r="D5" s="15" t="s">
        <v>97</v>
      </c>
      <c r="E5" s="7"/>
      <c r="F5" s="15" t="s">
        <v>98</v>
      </c>
      <c r="G5" s="7"/>
      <c r="H5" s="16" t="s">
        <v>99</v>
      </c>
      <c r="I5" s="9"/>
      <c r="J5" s="16" t="s">
        <v>181</v>
      </c>
      <c r="K5" s="9"/>
      <c r="L5" s="15" t="s">
        <v>205</v>
      </c>
      <c r="M5" s="7"/>
      <c r="N5" s="15" t="s">
        <v>252</v>
      </c>
      <c r="O5" s="8"/>
    </row>
    <row r="6" spans="1:15" s="4" customFormat="1" ht="28.5" customHeight="1">
      <c r="A6" s="17"/>
      <c r="B6" s="18" t="s">
        <v>215</v>
      </c>
      <c r="C6" s="19" t="s">
        <v>214</v>
      </c>
      <c r="D6" s="18" t="s">
        <v>215</v>
      </c>
      <c r="E6" s="19" t="s">
        <v>214</v>
      </c>
      <c r="F6" s="18" t="s">
        <v>215</v>
      </c>
      <c r="G6" s="19" t="s">
        <v>214</v>
      </c>
      <c r="H6" s="18" t="s">
        <v>215</v>
      </c>
      <c r="I6" s="19" t="s">
        <v>214</v>
      </c>
      <c r="J6" s="18" t="s">
        <v>215</v>
      </c>
      <c r="K6" s="19" t="s">
        <v>214</v>
      </c>
      <c r="L6" s="18" t="s">
        <v>215</v>
      </c>
      <c r="M6" s="19" t="s">
        <v>214</v>
      </c>
      <c r="N6" s="20" t="s">
        <v>215</v>
      </c>
      <c r="O6" s="21" t="s">
        <v>214</v>
      </c>
    </row>
    <row r="7" spans="1:15" ht="28.5" customHeight="1">
      <c r="A7" s="12" t="s">
        <v>233</v>
      </c>
      <c r="B7" s="23">
        <f>'長崎・西彼杵・西海'!B35</f>
        <v>6450</v>
      </c>
      <c r="C7" s="36">
        <f>'長崎・西彼杵・西海'!C35</f>
        <v>0</v>
      </c>
      <c r="D7" s="26">
        <f>'長崎・西彼杵・西海'!E35</f>
        <v>11310</v>
      </c>
      <c r="E7" s="36">
        <f>'長崎・西彼杵・西海'!F35</f>
        <v>0</v>
      </c>
      <c r="F7" s="26">
        <f>'長崎・西彼杵・西海'!H35</f>
        <v>12400</v>
      </c>
      <c r="G7" s="36">
        <f>'長崎・西彼杵・西海'!I35</f>
        <v>0</v>
      </c>
      <c r="H7" s="26">
        <f>'長崎・西彼杵・西海'!K35</f>
        <v>4380</v>
      </c>
      <c r="I7" s="36">
        <f>'長崎・西彼杵・西海'!L35</f>
        <v>0</v>
      </c>
      <c r="J7" s="26">
        <f>'長崎・西彼杵・西海'!Q52</f>
        <v>74580</v>
      </c>
      <c r="K7" s="36">
        <f>'長崎・西彼杵・西海'!R52</f>
        <v>0</v>
      </c>
      <c r="L7" s="26">
        <f>'長崎・西彼杵・西海'!E52</f>
        <v>0</v>
      </c>
      <c r="M7" s="36">
        <f>'長崎・西彼杵・西海'!F52</f>
        <v>0</v>
      </c>
      <c r="N7" s="26">
        <f aca="true" t="shared" si="0" ref="N7:O9">SUM(B7+D7+F7+H7+J7+L7)</f>
        <v>109120</v>
      </c>
      <c r="O7" s="39">
        <f t="shared" si="0"/>
        <v>0</v>
      </c>
    </row>
    <row r="8" spans="1:15" ht="28.5" customHeight="1">
      <c r="A8" s="11" t="s">
        <v>230</v>
      </c>
      <c r="B8" s="24">
        <f>'長崎・西彼杵・西海'!B63</f>
        <v>2160</v>
      </c>
      <c r="C8" s="37">
        <f>'長崎・西彼杵・西海'!C63</f>
        <v>0</v>
      </c>
      <c r="D8" s="27">
        <f>'長崎・西彼杵・西海'!E63</f>
        <v>2410</v>
      </c>
      <c r="E8" s="37">
        <f>'長崎・西彼杵・西海'!F63</f>
        <v>0</v>
      </c>
      <c r="F8" s="27">
        <f>'長崎・西彼杵・西海'!H63</f>
        <v>2640</v>
      </c>
      <c r="G8" s="37">
        <f>'長崎・西彼杵・西海'!I63</f>
        <v>0</v>
      </c>
      <c r="H8" s="27">
        <f>'長崎・西彼杵・西海'!K63</f>
        <v>840</v>
      </c>
      <c r="I8" s="37">
        <f>'長崎・西彼杵・西海'!L63</f>
        <v>0</v>
      </c>
      <c r="J8" s="27">
        <f>'長崎・西彼杵・西海'!N63</f>
        <v>9190</v>
      </c>
      <c r="K8" s="37">
        <f>'長崎・西彼杵・西海'!O63</f>
        <v>0</v>
      </c>
      <c r="L8" s="27">
        <f>'長崎・西彼杵・西海'!Q63</f>
        <v>0</v>
      </c>
      <c r="M8" s="37">
        <f>'長崎・西彼杵・西海'!R63</f>
        <v>0</v>
      </c>
      <c r="N8" s="27">
        <f t="shared" si="0"/>
        <v>17240</v>
      </c>
      <c r="O8" s="40">
        <f t="shared" si="0"/>
        <v>0</v>
      </c>
    </row>
    <row r="9" spans="1:15" ht="28.5" customHeight="1">
      <c r="A9" s="11" t="s">
        <v>231</v>
      </c>
      <c r="B9" s="24">
        <f>'長崎・西彼杵・西海'!B78</f>
        <v>0</v>
      </c>
      <c r="C9" s="37">
        <f>'長崎・西彼杵・西海'!C78</f>
        <v>0</v>
      </c>
      <c r="D9" s="27">
        <f>'長崎・西彼杵・西海'!E78</f>
        <v>290</v>
      </c>
      <c r="E9" s="37">
        <f>'長崎・西彼杵・西海'!F78</f>
        <v>0</v>
      </c>
      <c r="F9" s="27">
        <f>'長崎・西彼杵・西海'!H78</f>
        <v>1030</v>
      </c>
      <c r="G9" s="37">
        <f>'長崎・西彼杵・西海'!I78</f>
        <v>0</v>
      </c>
      <c r="H9" s="27">
        <f>'長崎・西彼杵・西海'!K78</f>
        <v>60</v>
      </c>
      <c r="I9" s="37">
        <f>'長崎・西彼杵・西海'!L78</f>
        <v>0</v>
      </c>
      <c r="J9" s="27">
        <f>'長崎・西彼杵・西海'!N78</f>
        <v>4670</v>
      </c>
      <c r="K9" s="37">
        <f>'長崎・西彼杵・西海'!O78</f>
        <v>0</v>
      </c>
      <c r="L9" s="27">
        <f>'長崎・西彼杵・西海'!Q78</f>
        <v>0</v>
      </c>
      <c r="M9" s="37">
        <f>'長崎・西彼杵・西海'!R78</f>
        <v>0</v>
      </c>
      <c r="N9" s="27">
        <f t="shared" si="0"/>
        <v>6050</v>
      </c>
      <c r="O9" s="40">
        <f t="shared" si="0"/>
        <v>0</v>
      </c>
    </row>
    <row r="10" spans="1:15" ht="28.5" customHeight="1">
      <c r="A10" s="10" t="s">
        <v>232</v>
      </c>
      <c r="B10" s="24">
        <f>'諫早・大村・島原・雲仙・南島原'!B25</f>
        <v>2540</v>
      </c>
      <c r="C10" s="37">
        <f>'諫早・大村・島原・雲仙・南島原'!C25</f>
        <v>0</v>
      </c>
      <c r="D10" s="27">
        <f>'諫早・大村・島原・雲仙・南島原'!E25</f>
        <v>1630</v>
      </c>
      <c r="E10" s="37">
        <f>'諫早・大村・島原・雲仙・南島原'!F25</f>
        <v>0</v>
      </c>
      <c r="F10" s="27">
        <f>'諫早・大村・島原・雲仙・南島原'!H25</f>
        <v>3650</v>
      </c>
      <c r="G10" s="37">
        <f>'諫早・大村・島原・雲仙・南島原'!I25</f>
        <v>0</v>
      </c>
      <c r="H10" s="27">
        <f>'諫早・大村・島原・雲仙・南島原'!K25</f>
        <v>6740</v>
      </c>
      <c r="I10" s="37">
        <f>'諫早・大村・島原・雲仙・南島原'!L25</f>
        <v>0</v>
      </c>
      <c r="J10" s="27">
        <f>'諫早・大村・島原・雲仙・南島原'!N25</f>
        <v>19110</v>
      </c>
      <c r="K10" s="37">
        <f>'諫早・大村・島原・雲仙・南島原'!O25</f>
        <v>0</v>
      </c>
      <c r="L10" s="27">
        <f>'諫早・大村・島原・雲仙・南島原'!Q25</f>
        <v>0</v>
      </c>
      <c r="M10" s="37">
        <f>'諫早・大村・島原・雲仙・南島原'!R25</f>
        <v>0</v>
      </c>
      <c r="N10" s="27">
        <f aca="true" t="shared" si="1" ref="N10:O28">SUM(B10+D10+F10+H10+J10+L10)</f>
        <v>33670</v>
      </c>
      <c r="O10" s="40">
        <f t="shared" si="1"/>
        <v>0</v>
      </c>
    </row>
    <row r="11" spans="1:15" ht="28.5" customHeight="1">
      <c r="A11" s="11" t="s">
        <v>184</v>
      </c>
      <c r="B11" s="24">
        <f>'諫早・大村・島原・雲仙・南島原'!B37</f>
        <v>720</v>
      </c>
      <c r="C11" s="37">
        <f>'諫早・大村・島原・雲仙・南島原'!C37</f>
        <v>0</v>
      </c>
      <c r="D11" s="27">
        <f>'諫早・大村・島原・雲仙・南島原'!E37</f>
        <v>2210</v>
      </c>
      <c r="E11" s="37">
        <f>'諫早・大村・島原・雲仙・南島原'!F37</f>
        <v>0</v>
      </c>
      <c r="F11" s="27">
        <f>'諫早・大村・島原・雲仙・南島原'!H37</f>
        <v>2410</v>
      </c>
      <c r="G11" s="37">
        <f>'諫早・大村・島原・雲仙・南島原'!I37</f>
        <v>0</v>
      </c>
      <c r="H11" s="27">
        <f>'諫早・大村・島原・雲仙・南島原'!K37</f>
        <v>3540</v>
      </c>
      <c r="I11" s="37">
        <f>'諫早・大村・島原・雲仙・南島原'!L37</f>
        <v>0</v>
      </c>
      <c r="J11" s="27">
        <f>'諫早・大村・島原・雲仙・南島原'!N37</f>
        <v>9360</v>
      </c>
      <c r="K11" s="37">
        <f>'諫早・大村・島原・雲仙・南島原'!O37</f>
        <v>0</v>
      </c>
      <c r="L11" s="27">
        <f>'諫早・大村・島原・雲仙・南島原'!Q37</f>
        <v>0</v>
      </c>
      <c r="M11" s="37">
        <f>'諫早・大村・島原・雲仙・南島原'!R37</f>
        <v>0</v>
      </c>
      <c r="N11" s="27">
        <f t="shared" si="1"/>
        <v>18240</v>
      </c>
      <c r="O11" s="40">
        <f t="shared" si="1"/>
        <v>0</v>
      </c>
    </row>
    <row r="12" spans="1:15" ht="28.5" customHeight="1">
      <c r="A12" s="11" t="s">
        <v>185</v>
      </c>
      <c r="B12" s="24">
        <f>'諫早・大村・島原・雲仙・南島原'!B51</f>
        <v>850</v>
      </c>
      <c r="C12" s="37">
        <f>'諫早・大村・島原・雲仙・南島原'!C51</f>
        <v>0</v>
      </c>
      <c r="D12" s="27">
        <f>'諫早・大村・島原・雲仙・南島原'!E51</f>
        <v>620</v>
      </c>
      <c r="E12" s="37">
        <f>'諫早・大村・島原・雲仙・南島原'!F51</f>
        <v>0</v>
      </c>
      <c r="F12" s="27">
        <f>'諫早・大村・島原・雲仙・南島原'!H51</f>
        <v>520</v>
      </c>
      <c r="G12" s="37">
        <f>'諫早・大村・島原・雲仙・南島原'!I51</f>
        <v>0</v>
      </c>
      <c r="H12" s="27">
        <f>'諫早・大村・島原・雲仙・南島原'!K51</f>
        <v>1840</v>
      </c>
      <c r="I12" s="37">
        <f>'諫早・大村・島原・雲仙・南島原'!L51</f>
        <v>0</v>
      </c>
      <c r="J12" s="27">
        <f>'諫早・大村・島原・雲仙・南島原'!N51</f>
        <v>5600</v>
      </c>
      <c r="K12" s="37">
        <f>'諫早・大村・島原・雲仙・南島原'!O51</f>
        <v>0</v>
      </c>
      <c r="L12" s="54">
        <f>'諫早・大村・島原・雲仙・南島原'!Q51</f>
        <v>0</v>
      </c>
      <c r="M12" s="51">
        <f>'諫早・大村・島原・雲仙・南島原'!R51</f>
        <v>0</v>
      </c>
      <c r="N12" s="27">
        <f t="shared" si="1"/>
        <v>9430</v>
      </c>
      <c r="O12" s="40">
        <f t="shared" si="1"/>
        <v>0</v>
      </c>
    </row>
    <row r="13" spans="1:15" ht="28.5" customHeight="1">
      <c r="A13" s="11" t="s">
        <v>262</v>
      </c>
      <c r="B13" s="24">
        <f>'諫早・大村・島原・雲仙・南島原'!B69</f>
        <v>50</v>
      </c>
      <c r="C13" s="37">
        <f>'諫早・大村・島原・雲仙・南島原'!C69</f>
        <v>0</v>
      </c>
      <c r="D13" s="27">
        <f>'諫早・大村・島原・雲仙・南島原'!E69</f>
        <v>0</v>
      </c>
      <c r="E13" s="37">
        <f>'諫早・大村・島原・雲仙・南島原'!F69</f>
        <v>0</v>
      </c>
      <c r="F13" s="27">
        <f>'諫早・大村・島原・雲仙・南島原'!H69</f>
        <v>150</v>
      </c>
      <c r="G13" s="37">
        <f>'諫早・大村・島原・雲仙・南島原'!I69</f>
        <v>0</v>
      </c>
      <c r="H13" s="27">
        <f>'諫早・大村・島原・雲仙・南島原'!K69</f>
        <v>570</v>
      </c>
      <c r="I13" s="37">
        <f>'諫早・大村・島原・雲仙・南島原'!L69</f>
        <v>0</v>
      </c>
      <c r="J13" s="27">
        <f>'諫早・大村・島原・雲仙・南島原'!N69</f>
        <v>10330</v>
      </c>
      <c r="K13" s="37">
        <f>'諫早・大村・島原・雲仙・南島原'!O69</f>
        <v>0</v>
      </c>
      <c r="L13" s="54">
        <f>'諫早・大村・島原・雲仙・南島原'!Q69</f>
        <v>0</v>
      </c>
      <c r="M13" s="51">
        <f>'諫早・大村・島原・雲仙・南島原'!R69</f>
        <v>0</v>
      </c>
      <c r="N13" s="27">
        <f t="shared" si="1"/>
        <v>11100</v>
      </c>
      <c r="O13" s="40">
        <f t="shared" si="1"/>
        <v>0</v>
      </c>
    </row>
    <row r="14" spans="1:15" ht="28.5" customHeight="1">
      <c r="A14" s="11" t="s">
        <v>274</v>
      </c>
      <c r="B14" s="24">
        <f>'諫早・大村・島原・雲仙・南島原'!B84</f>
        <v>100</v>
      </c>
      <c r="C14" s="37">
        <f>'諫早・大村・島原・雲仙・南島原'!C84</f>
        <v>0</v>
      </c>
      <c r="D14" s="27">
        <f>'諫早・大村・島原・雲仙・南島原'!E84</f>
        <v>160</v>
      </c>
      <c r="E14" s="37">
        <f>'諫早・大村・島原・雲仙・南島原'!F84</f>
        <v>0</v>
      </c>
      <c r="F14" s="27">
        <f>'諫早・大村・島原・雲仙・南島原'!H84</f>
        <v>330</v>
      </c>
      <c r="G14" s="37">
        <f>'諫早・大村・島原・雲仙・南島原'!I84</f>
        <v>0</v>
      </c>
      <c r="H14" s="27">
        <f>'諫早・大村・島原・雲仙・南島原'!K84</f>
        <v>1700</v>
      </c>
      <c r="I14" s="37">
        <f>'諫早・大村・島原・雲仙・南島原'!L84</f>
        <v>0</v>
      </c>
      <c r="J14" s="27">
        <f>'諫早・大村・島原・雲仙・南島原'!N84</f>
        <v>8040</v>
      </c>
      <c r="K14" s="37">
        <f>'諫早・大村・島原・雲仙・南島原'!O84</f>
        <v>0</v>
      </c>
      <c r="L14" s="54">
        <f>'諫早・大村・島原・雲仙・南島原'!Q84</f>
        <v>0</v>
      </c>
      <c r="M14" s="51">
        <f>'諫早・大村・島原・雲仙・南島原'!R84</f>
        <v>0</v>
      </c>
      <c r="N14" s="27">
        <f t="shared" si="1"/>
        <v>10330</v>
      </c>
      <c r="O14" s="40">
        <f t="shared" si="1"/>
        <v>0</v>
      </c>
    </row>
    <row r="15" spans="1:15" ht="28.5" customHeight="1">
      <c r="A15" s="12" t="s">
        <v>186</v>
      </c>
      <c r="B15" s="23">
        <f>'佐世保・北松・東彼杵・松浦'!B48</f>
        <v>3630</v>
      </c>
      <c r="C15" s="36">
        <f>'佐世保・北松・東彼杵・松浦'!C48</f>
        <v>0</v>
      </c>
      <c r="D15" s="26">
        <f>'佐世保・北松・東彼杵・松浦'!E48</f>
        <v>0</v>
      </c>
      <c r="E15" s="36">
        <f>'佐世保・北松・東彼杵・松浦'!F48</f>
        <v>0</v>
      </c>
      <c r="F15" s="26">
        <f>'佐世保・北松・東彼杵・松浦'!H48</f>
        <v>13580</v>
      </c>
      <c r="G15" s="36">
        <f>'佐世保・北松・東彼杵・松浦'!I48</f>
        <v>0</v>
      </c>
      <c r="H15" s="26">
        <f>'佐世保・北松・東彼杵・松浦'!K48</f>
        <v>21680</v>
      </c>
      <c r="I15" s="36">
        <f>'佐世保・北松・東彼杵・松浦'!L48</f>
        <v>0</v>
      </c>
      <c r="J15" s="26">
        <f>'佐世保・北松・東彼杵・松浦'!N48</f>
        <v>18890</v>
      </c>
      <c r="K15" s="36">
        <f>'佐世保・北松・東彼杵・松浦'!O48</f>
        <v>0</v>
      </c>
      <c r="L15" s="53">
        <f>'佐世保・北松・東彼杵・松浦'!Q48</f>
        <v>0</v>
      </c>
      <c r="M15" s="52">
        <f>'佐世保・北松・東彼杵・松浦'!R48</f>
        <v>0</v>
      </c>
      <c r="N15" s="27">
        <f t="shared" si="1"/>
        <v>57780</v>
      </c>
      <c r="O15" s="40">
        <f t="shared" si="1"/>
        <v>0</v>
      </c>
    </row>
    <row r="16" spans="1:15" ht="29.25" customHeight="1">
      <c r="A16" s="11" t="s">
        <v>103</v>
      </c>
      <c r="B16" s="24">
        <f>'佐世保・北松・東彼杵・松浦'!B57</f>
        <v>0</v>
      </c>
      <c r="C16" s="37">
        <f>'佐世保・北松・東彼杵・松浦'!C57</f>
        <v>0</v>
      </c>
      <c r="D16" s="27">
        <f>'佐世保・北松・東彼杵・松浦'!E57</f>
        <v>0</v>
      </c>
      <c r="E16" s="37">
        <f>'佐世保・北松・東彼杵・松浦'!F57</f>
        <v>0</v>
      </c>
      <c r="F16" s="27">
        <f>'佐世保・北松・東彼杵・松浦'!H57</f>
        <v>900</v>
      </c>
      <c r="G16" s="37">
        <f>'佐世保・北松・東彼杵・松浦'!I57</f>
        <v>0</v>
      </c>
      <c r="H16" s="27">
        <f>'佐世保・北松・東彼杵・松浦'!K57</f>
        <v>1020</v>
      </c>
      <c r="I16" s="37">
        <f>'佐世保・北松・東彼杵・松浦'!L57</f>
        <v>0</v>
      </c>
      <c r="J16" s="27">
        <f>'佐世保・北松・東彼杵・松浦'!N57</f>
        <v>1110</v>
      </c>
      <c r="K16" s="37">
        <f>'佐世保・北松・東彼杵・松浦'!O57</f>
        <v>0</v>
      </c>
      <c r="L16" s="54">
        <f>'佐世保・北松・東彼杵・松浦'!Q57</f>
        <v>0</v>
      </c>
      <c r="M16" s="51">
        <f>'佐世保・北松・東彼杵・松浦'!R57</f>
        <v>0</v>
      </c>
      <c r="N16" s="27">
        <f>SUM(B16+D16+F16+H16+J16+L16)</f>
        <v>3030</v>
      </c>
      <c r="O16" s="40">
        <f>SUM(C16+E16+G16+I16+K16+M16)</f>
        <v>0</v>
      </c>
    </row>
    <row r="17" spans="1:15" ht="29.25" customHeight="1">
      <c r="A17" s="11" t="s">
        <v>204</v>
      </c>
      <c r="B17" s="24">
        <f>'佐世保・北松・東彼杵・松浦'!B68</f>
        <v>0</v>
      </c>
      <c r="C17" s="37">
        <f>'佐世保・北松・東彼杵・松浦'!C68</f>
        <v>0</v>
      </c>
      <c r="D17" s="27">
        <f>'佐世保・北松・東彼杵・松浦'!E68</f>
        <v>0</v>
      </c>
      <c r="E17" s="37">
        <f>'佐世保・北松・東彼杵・松浦'!F68</f>
        <v>0</v>
      </c>
      <c r="F17" s="27">
        <f>'佐世保・北松・東彼杵・松浦'!H68</f>
        <v>2400</v>
      </c>
      <c r="G17" s="37">
        <f>'佐世保・北松・東彼杵・松浦'!I68</f>
        <v>0</v>
      </c>
      <c r="H17" s="27">
        <f>'佐世保・北松・東彼杵・松浦'!K68</f>
        <v>590</v>
      </c>
      <c r="I17" s="37">
        <f>'佐世保・北松・東彼杵・松浦'!L68</f>
        <v>0</v>
      </c>
      <c r="J17" s="27">
        <f>'佐世保・北松・東彼杵・松浦'!N68</f>
        <v>5400</v>
      </c>
      <c r="K17" s="37">
        <f>'佐世保・北松・東彼杵・松浦'!O68</f>
        <v>0</v>
      </c>
      <c r="L17" s="54">
        <f>'佐世保・北松・東彼杵・松浦'!Q68</f>
        <v>0</v>
      </c>
      <c r="M17" s="51">
        <f>'佐世保・北松・東彼杵・松浦'!R68</f>
        <v>0</v>
      </c>
      <c r="N17" s="27">
        <f t="shared" si="1"/>
        <v>8390</v>
      </c>
      <c r="O17" s="40">
        <f t="shared" si="1"/>
        <v>0</v>
      </c>
    </row>
    <row r="18" spans="1:15" ht="30" customHeight="1">
      <c r="A18" s="12" t="s">
        <v>187</v>
      </c>
      <c r="B18" s="23">
        <f>'佐世保・北松・東彼杵・松浦'!B85</f>
        <v>0</v>
      </c>
      <c r="C18" s="36">
        <f>'佐世保・北松・東彼杵・松浦'!C85</f>
        <v>0</v>
      </c>
      <c r="D18" s="26">
        <f>'佐世保・北松・東彼杵・松浦'!E85</f>
        <v>0</v>
      </c>
      <c r="E18" s="36">
        <f>'佐世保・北松・東彼杵・松浦'!F85</f>
        <v>0</v>
      </c>
      <c r="F18" s="26">
        <f>'佐世保・北松・東彼杵・松浦'!H85</f>
        <v>1200</v>
      </c>
      <c r="G18" s="36">
        <f>'佐世保・北松・東彼杵・松浦'!I85</f>
        <v>0</v>
      </c>
      <c r="H18" s="26">
        <f>'佐世保・北松・東彼杵・松浦'!K85</f>
        <v>350</v>
      </c>
      <c r="I18" s="36">
        <f>'佐世保・北松・東彼杵・松浦'!L85</f>
        <v>0</v>
      </c>
      <c r="J18" s="26">
        <f>'佐世保・北松・東彼杵・松浦'!N85</f>
        <v>3190</v>
      </c>
      <c r="K18" s="36">
        <f>'佐世保・北松・東彼杵・松浦'!O85</f>
        <v>0</v>
      </c>
      <c r="L18" s="53">
        <f>'佐世保・北松・東彼杵・松浦'!Q85</f>
        <v>0</v>
      </c>
      <c r="M18" s="52">
        <f>'佐世保・北松・東彼杵・松浦'!R85</f>
        <v>0</v>
      </c>
      <c r="N18" s="27">
        <f t="shared" si="1"/>
        <v>4740</v>
      </c>
      <c r="O18" s="40">
        <f t="shared" si="1"/>
        <v>0</v>
      </c>
    </row>
    <row r="19" spans="1:15" ht="30" customHeight="1">
      <c r="A19" s="11" t="s">
        <v>102</v>
      </c>
      <c r="B19" s="24">
        <f>'平戸・五島・南松北松・壱岐・対馬'!B20</f>
        <v>410</v>
      </c>
      <c r="C19" s="37">
        <f>'平戸・五島・南松北松・壱岐・対馬'!C20</f>
        <v>0</v>
      </c>
      <c r="D19" s="27">
        <f>'平戸・五島・南松北松・壱岐・対馬'!E20</f>
        <v>220</v>
      </c>
      <c r="E19" s="37">
        <f>'平戸・五島・南松北松・壱岐・対馬'!F20</f>
        <v>0</v>
      </c>
      <c r="F19" s="27">
        <f>'平戸・五島・南松北松・壱岐・対馬'!H20</f>
        <v>560</v>
      </c>
      <c r="G19" s="37">
        <f>'平戸・五島・南松北松・壱岐・対馬'!I20</f>
        <v>0</v>
      </c>
      <c r="H19" s="27">
        <f>'平戸・五島・南松北松・壱岐・対馬'!K20</f>
        <v>1720</v>
      </c>
      <c r="I19" s="37">
        <f>'平戸・五島・南松北松・壱岐・対馬'!L20</f>
        <v>0</v>
      </c>
      <c r="J19" s="27">
        <f>'平戸・五島・南松北松・壱岐・対馬'!N20</f>
        <v>3500</v>
      </c>
      <c r="K19" s="37">
        <f>'平戸・五島・南松北松・壱岐・対馬'!O20</f>
        <v>0</v>
      </c>
      <c r="L19" s="54">
        <f>'平戸・五島・南松北松・壱岐・対馬'!Q20</f>
        <v>0</v>
      </c>
      <c r="M19" s="51">
        <f>'平戸・五島・南松北松・壱岐・対馬'!R20</f>
        <v>0</v>
      </c>
      <c r="N19" s="27">
        <f t="shared" si="1"/>
        <v>6410</v>
      </c>
      <c r="O19" s="40">
        <f t="shared" si="1"/>
        <v>0</v>
      </c>
    </row>
    <row r="20" spans="1:15" ht="30" customHeight="1">
      <c r="A20" s="11" t="s">
        <v>221</v>
      </c>
      <c r="B20" s="24">
        <f>'平戸・五島・南松北松・壱岐・対馬'!B36</f>
        <v>0</v>
      </c>
      <c r="C20" s="37">
        <f>'平戸・五島・南松北松・壱岐・対馬'!C36</f>
        <v>0</v>
      </c>
      <c r="D20" s="27">
        <f>'平戸・五島・南松北松・壱岐・対馬'!E36</f>
        <v>690</v>
      </c>
      <c r="E20" s="37">
        <f>'平戸・五島・南松北松・壱岐・対馬'!F36</f>
        <v>0</v>
      </c>
      <c r="F20" s="27">
        <f>'平戸・五島・南松北松・壱岐・対馬'!H36</f>
        <v>160</v>
      </c>
      <c r="G20" s="37">
        <f>'平戸・五島・南松北松・壱岐・対馬'!I36</f>
        <v>0</v>
      </c>
      <c r="H20" s="27">
        <f>'平戸・五島・南松北松・壱岐・対馬'!K36</f>
        <v>50</v>
      </c>
      <c r="I20" s="37">
        <f>'平戸・五島・南松北松・壱岐・対馬'!L36</f>
        <v>0</v>
      </c>
      <c r="J20" s="27">
        <f>'平戸・五島・南松北松・壱岐・対馬'!N36</f>
        <v>6530</v>
      </c>
      <c r="K20" s="37">
        <f>'平戸・五島・南松北松・壱岐・対馬'!O36</f>
        <v>0</v>
      </c>
      <c r="L20" s="54">
        <f>'平戸・五島・南松北松・壱岐・対馬'!Q36</f>
        <v>0</v>
      </c>
      <c r="M20" s="51">
        <f>'平戸・五島・南松北松・壱岐・対馬'!R36</f>
        <v>0</v>
      </c>
      <c r="N20" s="27">
        <f t="shared" si="1"/>
        <v>7430</v>
      </c>
      <c r="O20" s="40">
        <f t="shared" si="1"/>
        <v>0</v>
      </c>
    </row>
    <row r="21" spans="1:15" ht="28.5" customHeight="1">
      <c r="A21" s="11" t="s">
        <v>104</v>
      </c>
      <c r="B21" s="24">
        <f>'平戸・五島・南松北松・壱岐・対馬'!B53</f>
        <v>0</v>
      </c>
      <c r="C21" s="37">
        <f>'平戸・五島・南松北松・壱岐・対馬'!C53</f>
        <v>0</v>
      </c>
      <c r="D21" s="27">
        <f>'平戸・五島・南松北松・壱岐・対馬'!E53</f>
        <v>20</v>
      </c>
      <c r="E21" s="37">
        <f>'平戸・五島・南松北松・壱岐・対馬'!F53</f>
        <v>0</v>
      </c>
      <c r="F21" s="27">
        <f>'平戸・五島・南松北松・壱岐・対馬'!H53</f>
        <v>0</v>
      </c>
      <c r="G21" s="37">
        <f>'平戸・五島・南松北松・壱岐・対馬'!I53</f>
        <v>0</v>
      </c>
      <c r="H21" s="27">
        <f>'平戸・五島・南松北松・壱岐・対馬'!K53</f>
        <v>10</v>
      </c>
      <c r="I21" s="37">
        <f>'平戸・五島・南松北松・壱岐・対馬'!L53</f>
        <v>0</v>
      </c>
      <c r="J21" s="27">
        <f>'平戸・五島・南松北松・壱岐・対馬'!N53</f>
        <v>3260</v>
      </c>
      <c r="K21" s="37">
        <f>'平戸・五島・南松北松・壱岐・対馬'!O53</f>
        <v>0</v>
      </c>
      <c r="L21" s="54">
        <f>'平戸・五島・南松北松・壱岐・対馬'!Q53</f>
        <v>0</v>
      </c>
      <c r="M21" s="51">
        <f>'平戸・五島・南松北松・壱岐・対馬'!R53</f>
        <v>0</v>
      </c>
      <c r="N21" s="27">
        <f t="shared" si="1"/>
        <v>3290</v>
      </c>
      <c r="O21" s="40">
        <f t="shared" si="1"/>
        <v>0</v>
      </c>
    </row>
    <row r="22" spans="1:15" ht="30" customHeight="1">
      <c r="A22" s="11" t="s">
        <v>213</v>
      </c>
      <c r="B22" s="24">
        <f>'平戸・五島・南松北松・壱岐・対馬'!B64</f>
        <v>60</v>
      </c>
      <c r="C22" s="37">
        <f>'平戸・五島・南松北松・壱岐・対馬'!C64</f>
        <v>0</v>
      </c>
      <c r="D22" s="27">
        <f>'平戸・五島・南松北松・壱岐・対馬'!E64</f>
        <v>0</v>
      </c>
      <c r="E22" s="37">
        <f>'平戸・五島・南松北松・壱岐・対馬'!F64</f>
        <v>0</v>
      </c>
      <c r="F22" s="27">
        <f>'平戸・五島・南松北松・壱岐・対馬'!H64</f>
        <v>1340</v>
      </c>
      <c r="G22" s="37">
        <f>'平戸・五島・南松北松・壱岐・対馬'!I64</f>
        <v>0</v>
      </c>
      <c r="H22" s="27">
        <f>'平戸・五島・南松北松・壱岐・対馬'!K64</f>
        <v>1510</v>
      </c>
      <c r="I22" s="37">
        <f>'平戸・五島・南松北松・壱岐・対馬'!L64</f>
        <v>0</v>
      </c>
      <c r="J22" s="27">
        <f>'平戸・五島・南松北松・壱岐・対馬'!N64</f>
        <v>240</v>
      </c>
      <c r="K22" s="37">
        <f>'平戸・五島・南松北松・壱岐・対馬'!O64</f>
        <v>0</v>
      </c>
      <c r="L22" s="54">
        <f>'平戸・五島・南松北松・壱岐・対馬'!Q64</f>
        <v>0</v>
      </c>
      <c r="M22" s="51">
        <f>'平戸・五島・南松北松・壱岐・対馬'!R64</f>
        <v>0</v>
      </c>
      <c r="N22" s="27">
        <f t="shared" si="1"/>
        <v>3150</v>
      </c>
      <c r="O22" s="40">
        <f t="shared" si="1"/>
        <v>0</v>
      </c>
    </row>
    <row r="23" spans="1:15" ht="30" customHeight="1">
      <c r="A23" s="11" t="s">
        <v>212</v>
      </c>
      <c r="B23" s="24">
        <f>'平戸・五島・南松北松・壱岐・対馬'!B76</f>
        <v>0</v>
      </c>
      <c r="C23" s="37">
        <f>'平戸・五島・南松北松・壱岐・対馬'!C76</f>
        <v>0</v>
      </c>
      <c r="D23" s="27">
        <f>'平戸・五島・南松北松・壱岐・対馬'!E76</f>
        <v>0</v>
      </c>
      <c r="E23" s="37">
        <f>'平戸・五島・南松北松・壱岐・対馬'!F76</f>
        <v>0</v>
      </c>
      <c r="F23" s="27">
        <f>'平戸・五島・南松北松・壱岐・対馬'!H76</f>
        <v>0</v>
      </c>
      <c r="G23" s="37">
        <f>'平戸・五島・南松北松・壱岐・対馬'!I76</f>
        <v>0</v>
      </c>
      <c r="H23" s="27">
        <f>'平戸・五島・南松北松・壱岐・対馬'!K76</f>
        <v>160</v>
      </c>
      <c r="I23" s="37">
        <f>'平戸・五島・南松北松・壱岐・対馬'!L76</f>
        <v>0</v>
      </c>
      <c r="J23" s="27">
        <f>'平戸・五島・南松北松・壱岐・対馬'!N76</f>
        <v>2630</v>
      </c>
      <c r="K23" s="37">
        <f>'平戸・五島・南松北松・壱岐・対馬'!O76</f>
        <v>0</v>
      </c>
      <c r="L23" s="54">
        <f>'平戸・五島・南松北松・壱岐・対馬'!Q76</f>
        <v>0</v>
      </c>
      <c r="M23" s="51">
        <f>'平戸・五島・南松北松・壱岐・対馬'!R76</f>
        <v>0</v>
      </c>
      <c r="N23" s="27">
        <f t="shared" si="1"/>
        <v>2790</v>
      </c>
      <c r="O23" s="40">
        <f t="shared" si="1"/>
        <v>0</v>
      </c>
    </row>
    <row r="24" spans="1:15" ht="30" customHeight="1">
      <c r="A24" s="11"/>
      <c r="B24" s="24"/>
      <c r="C24" s="37"/>
      <c r="D24" s="27"/>
      <c r="E24" s="37"/>
      <c r="F24" s="27"/>
      <c r="G24" s="37"/>
      <c r="H24" s="27"/>
      <c r="I24" s="37"/>
      <c r="J24" s="27"/>
      <c r="K24" s="37"/>
      <c r="L24" s="54"/>
      <c r="M24" s="51"/>
      <c r="N24" s="27">
        <f t="shared" si="1"/>
        <v>0</v>
      </c>
      <c r="O24" s="40">
        <f t="shared" si="1"/>
        <v>0</v>
      </c>
    </row>
    <row r="25" spans="1:15" ht="30" customHeight="1">
      <c r="A25" s="11"/>
      <c r="B25" s="24"/>
      <c r="C25" s="37"/>
      <c r="D25" s="27"/>
      <c r="E25" s="37"/>
      <c r="F25" s="27"/>
      <c r="G25" s="37"/>
      <c r="H25" s="27"/>
      <c r="I25" s="37"/>
      <c r="J25" s="27"/>
      <c r="K25" s="37"/>
      <c r="L25" s="27"/>
      <c r="M25" s="37"/>
      <c r="N25" s="27">
        <f t="shared" si="1"/>
        <v>0</v>
      </c>
      <c r="O25" s="40">
        <f t="shared" si="1"/>
        <v>0</v>
      </c>
    </row>
    <row r="26" spans="1:15" ht="30" customHeight="1">
      <c r="A26" s="11"/>
      <c r="B26" s="24"/>
      <c r="C26" s="37"/>
      <c r="D26" s="27"/>
      <c r="E26" s="37"/>
      <c r="F26" s="27"/>
      <c r="G26" s="37"/>
      <c r="H26" s="27"/>
      <c r="I26" s="37"/>
      <c r="J26" s="27"/>
      <c r="K26" s="37"/>
      <c r="L26" s="27"/>
      <c r="M26" s="37"/>
      <c r="N26" s="27">
        <f t="shared" si="1"/>
        <v>0</v>
      </c>
      <c r="O26" s="40">
        <f t="shared" si="1"/>
        <v>0</v>
      </c>
    </row>
    <row r="27" spans="1:15" ht="30" customHeight="1">
      <c r="A27" s="11"/>
      <c r="B27" s="24"/>
      <c r="C27" s="37"/>
      <c r="D27" s="27"/>
      <c r="E27" s="37"/>
      <c r="F27" s="27"/>
      <c r="G27" s="37"/>
      <c r="H27" s="27"/>
      <c r="I27" s="37"/>
      <c r="J27" s="27"/>
      <c r="K27" s="37"/>
      <c r="L27" s="27"/>
      <c r="M27" s="37"/>
      <c r="N27" s="27">
        <f t="shared" si="1"/>
        <v>0</v>
      </c>
      <c r="O27" s="40">
        <f t="shared" si="1"/>
        <v>0</v>
      </c>
    </row>
    <row r="28" spans="1:15" ht="28.5" customHeight="1">
      <c r="A28" s="13"/>
      <c r="B28" s="25"/>
      <c r="C28" s="38"/>
      <c r="D28" s="28"/>
      <c r="E28" s="38"/>
      <c r="F28" s="28"/>
      <c r="G28" s="38"/>
      <c r="H28" s="28"/>
      <c r="I28" s="38"/>
      <c r="J28" s="28"/>
      <c r="K28" s="38"/>
      <c r="L28" s="28"/>
      <c r="M28" s="38"/>
      <c r="N28" s="28">
        <f t="shared" si="1"/>
        <v>0</v>
      </c>
      <c r="O28" s="41">
        <f t="shared" si="1"/>
        <v>0</v>
      </c>
    </row>
    <row r="29" spans="1:15" s="5" customFormat="1" ht="30" customHeight="1" thickBot="1">
      <c r="A29" s="44" t="s">
        <v>100</v>
      </c>
      <c r="B29" s="45">
        <f aca="true" t="shared" si="2" ref="B29:O29">SUM(B7:B28)</f>
        <v>16970</v>
      </c>
      <c r="C29" s="46">
        <f t="shared" si="2"/>
        <v>0</v>
      </c>
      <c r="D29" s="45">
        <f t="shared" si="2"/>
        <v>19560</v>
      </c>
      <c r="E29" s="46">
        <f t="shared" si="2"/>
        <v>0</v>
      </c>
      <c r="F29" s="45">
        <f t="shared" si="2"/>
        <v>43270</v>
      </c>
      <c r="G29" s="46">
        <f t="shared" si="2"/>
        <v>0</v>
      </c>
      <c r="H29" s="45">
        <f t="shared" si="2"/>
        <v>46760</v>
      </c>
      <c r="I29" s="46">
        <f t="shared" si="2"/>
        <v>0</v>
      </c>
      <c r="J29" s="45">
        <f>SUM(J7:J28)</f>
        <v>185630</v>
      </c>
      <c r="K29" s="46">
        <f>SUM(K7:K28)</f>
        <v>0</v>
      </c>
      <c r="L29" s="45">
        <f>SUM(L7:L28)</f>
        <v>0</v>
      </c>
      <c r="M29" s="46">
        <f t="shared" si="2"/>
        <v>0</v>
      </c>
      <c r="N29" s="45">
        <f t="shared" si="2"/>
        <v>312190</v>
      </c>
      <c r="O29" s="47">
        <f t="shared" si="2"/>
        <v>0</v>
      </c>
    </row>
    <row r="30" spans="9:10" ht="13.5">
      <c r="I30" s="3"/>
      <c r="J30" s="6"/>
    </row>
    <row r="33" ht="13.5">
      <c r="G33" s="6"/>
    </row>
    <row r="41" ht="13.5">
      <c r="G41" s="94"/>
    </row>
  </sheetData>
  <sheetProtection/>
  <mergeCells count="3">
    <mergeCell ref="I2:J2"/>
    <mergeCell ref="A2:C2"/>
    <mergeCell ref="D2:F2"/>
  </mergeCells>
  <printOptions horizontalCentered="1"/>
  <pageMargins left="1.1811023622047245" right="0.5905511811023623" top="0.8267716535433072" bottom="0.4330708661417323" header="0.5118110236220472" footer="0.11811023622047245"/>
  <pageSetup fitToHeight="1" fitToWidth="1" horizontalDpi="600" verticalDpi="600" orientation="landscape" paperSize="12" scale="77" r:id="rId2"/>
  <headerFooter alignWithMargins="0">
    <oddHeader>&amp;L&amp;"ＭＳ Ｐ明朝,太字"&amp;16　　　　  長崎県　市郡別集計表 （03.04）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2020-10-23T05:52:55Z</cp:lastPrinted>
  <dcterms:created xsi:type="dcterms:W3CDTF">1997-07-07T18:03:09Z</dcterms:created>
  <dcterms:modified xsi:type="dcterms:W3CDTF">2021-04-15T06:30:14Z</dcterms:modified>
  <cp:category/>
  <cp:version/>
  <cp:contentType/>
  <cp:contentStatus/>
</cp:coreProperties>
</file>