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550" tabRatio="930" activeTab="0"/>
  </bookViews>
  <sheets>
    <sheet name="長崎・西彼杵・西海" sheetId="1" r:id="rId1"/>
    <sheet name="諫早・大村・島原・雲仙・南島原" sheetId="2" r:id="rId2"/>
    <sheet name="佐世保・北松・東彼杵・松浦" sheetId="3" r:id="rId3"/>
    <sheet name="平戸・五島・南松北松・壱岐・対馬" sheetId="4" r:id="rId4"/>
    <sheet name="市郡集計表" sheetId="5" r:id="rId5"/>
  </sheets>
  <definedNames>
    <definedName name="_xlnm.Print_Area" localSheetId="2">'佐世保・北松・東彼杵・松浦'!$A$1:$S$86</definedName>
    <definedName name="_xlnm.Print_Area" localSheetId="4">'市郡集計表'!$A$1:$P$29</definedName>
    <definedName name="_xlnm.Print_Area" localSheetId="0">'長崎・西彼杵・西海'!$A$1:$S$78</definedName>
    <definedName name="_xlnm.Print_Area" localSheetId="3">'平戸・五島・南松北松・壱岐・対馬'!$A$1:$S$76</definedName>
    <definedName name="_xlnm.Print_Area" localSheetId="1">'諫早・大村・島原・雲仙・南島原'!$A$1:$S$83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MNOC_USER7</author>
    <author>荒尾日出夫</author>
    <author>PC-222_k-fujisao</author>
  </authors>
  <commentList>
    <comment ref="D11" authorId="0">
      <text>
        <r>
          <rPr>
            <sz val="9"/>
            <color indexed="10"/>
            <rFont val="ＭＳ Ｐゴシック"/>
            <family val="3"/>
          </rPr>
          <t>Ｈ２０．５．１５より　上町、山手、梅ヶ崎、大浦を統合して、南部に店名変更
Ｈ２４，１１，１３より分割して大浦を新設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Ｈ２０．５．１５より、上町、山手の一部を吸収</t>
        </r>
      </text>
    </comment>
    <comment ref="D16" authorId="0">
      <text>
        <r>
          <rPr>
            <sz val="9"/>
            <color indexed="10"/>
            <rFont val="ＭＳ Ｐゴシック"/>
            <family val="3"/>
          </rPr>
          <t>Ｈ２０．１１より　本原を統合して、浦上・浜口から店名変更</t>
        </r>
      </text>
    </comment>
    <comment ref="D18" authorId="0">
      <text>
        <r>
          <rPr>
            <sz val="9"/>
            <color indexed="10"/>
            <rFont val="ＭＳ Ｐゴシック"/>
            <family val="3"/>
          </rPr>
          <t>Ｈ２０．１１より、昭和を統合して、住吉から店名変更
Ｈ２０．１１．２６より、昭和販売店へ分割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 xml:space="preserve">Ｈ27：8月～諫早喜々津販売店エリアを一部を吸収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>MNOC_USER:</t>
        </r>
        <r>
          <rPr>
            <sz val="9"/>
            <rFont val="ＭＳ Ｐゴシック"/>
            <family val="3"/>
          </rPr>
          <t xml:space="preserve">
H20・11より岩屋が西町を吸収。
</t>
        </r>
      </text>
    </comment>
    <comment ref="D19" authorId="0">
      <text>
        <r>
          <rPr>
            <sz val="9"/>
            <color indexed="10"/>
            <rFont val="ＭＳ Ｐゴシック"/>
            <family val="3"/>
          </rPr>
          <t>Ｈ２０．１１．２６より、住吉より分割して、昭和販売店とする</t>
        </r>
        <r>
          <rPr>
            <sz val="9"/>
            <rFont val="ＭＳ Ｐゴシック"/>
            <family val="3"/>
          </rPr>
          <t xml:space="preserve">
</t>
        </r>
      </text>
    </comment>
    <comment ref="P42" authorId="0">
      <text>
        <r>
          <rPr>
            <sz val="9"/>
            <color indexed="10"/>
            <rFont val="ＭＳ Ｐゴシック"/>
            <family val="3"/>
          </rPr>
          <t>2017.4～読売西より黒崎地区を吸収統合</t>
        </r>
      </text>
    </comment>
    <comment ref="A26" authorId="0">
      <text>
        <r>
          <rPr>
            <sz val="9"/>
            <color indexed="10"/>
            <rFont val="ＭＳ Ｐゴシック"/>
            <family val="3"/>
          </rPr>
          <t>Ｈ２１．６より、一部を長与へ譲渡</t>
        </r>
      </text>
    </comment>
    <comment ref="A58" authorId="0">
      <text>
        <r>
          <rPr>
            <sz val="9"/>
            <color indexed="10"/>
            <rFont val="ＭＳ Ｐゴシック"/>
            <family val="3"/>
          </rPr>
          <t xml:space="preserve">Ｈ２１．６より、住吉の一部を吸収
</t>
        </r>
      </text>
    </comment>
    <comment ref="J45" authorId="0">
      <text>
        <r>
          <rPr>
            <sz val="9"/>
            <color indexed="10"/>
            <rFont val="ＭＳ Ｐゴシック"/>
            <family val="3"/>
          </rPr>
          <t>H２１．５より、出津外海を統合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 xml:space="preserve">
Ｈ２８．４.１より
滑石高田Ｎから長崎北部Ａへ店名変更</t>
        </r>
      </text>
    </comment>
    <comment ref="J58" authorId="1">
      <text>
        <r>
          <rPr>
            <sz val="9"/>
            <color indexed="10"/>
            <rFont val="ＭＳ Ｐゴシック"/>
            <family val="3"/>
          </rPr>
          <t xml:space="preserve">2016.4　店名・エリア変更
長与女の都から長与へ店名変更　一部を分割
吸収
</t>
        </r>
      </text>
    </comment>
    <comment ref="P73" authorId="1">
      <text>
        <r>
          <rPr>
            <sz val="9"/>
            <rFont val="ＭＳ Ｐゴシック"/>
            <family val="3"/>
          </rPr>
          <t>Ｈ２３．９より、朝日新聞扱い</t>
        </r>
      </text>
    </comment>
    <comment ref="D13" authorId="2">
      <text>
        <r>
          <rPr>
            <sz val="9"/>
            <rFont val="ＭＳ Ｐゴシック"/>
            <family val="3"/>
          </rPr>
          <t xml:space="preserve">平成24年5月深堀を吸収
2017.2～戸町から小菅・南長崎へ販売店名変更
</t>
        </r>
      </text>
    </comment>
    <comment ref="D22" authorId="2">
      <text>
        <r>
          <rPr>
            <sz val="9"/>
            <rFont val="ＭＳ Ｐゴシック"/>
            <family val="3"/>
          </rPr>
          <t xml:space="preserve">平成24年5月三重販売店を吸収
</t>
        </r>
      </text>
    </comment>
    <comment ref="D12" authorId="1">
      <text>
        <r>
          <rPr>
            <sz val="9"/>
            <rFont val="ＭＳ Ｐゴシック"/>
            <family val="3"/>
          </rPr>
          <t>Ｈ２４．１１．１３より、長崎南部から分割して新店</t>
        </r>
      </text>
    </comment>
    <comment ref="P11" authorId="1">
      <text>
        <r>
          <rPr>
            <sz val="9"/>
            <rFont val="ＭＳ Ｐゴシック"/>
            <family val="3"/>
          </rPr>
          <t xml:space="preserve">Ｈ25.2より、神の島を含む
</t>
        </r>
        <r>
          <rPr>
            <b/>
            <sz val="9"/>
            <rFont val="ＭＳ Ｐゴシック"/>
            <family val="3"/>
          </rPr>
          <t>Ｈ30.7.1～
毎日 稲佐・城山の一部を吸収</t>
        </r>
      </text>
    </comment>
    <comment ref="M60" authorId="2">
      <text>
        <r>
          <rPr>
            <sz val="9"/>
            <rFont val="ＭＳ Ｐゴシック"/>
            <family val="3"/>
          </rPr>
          <t xml:space="preserve">2013年5月より
長与団地から長与南に名称変更.
</t>
        </r>
      </text>
    </comment>
    <comment ref="J43" authorId="2">
      <text>
        <r>
          <rPr>
            <sz val="9"/>
            <rFont val="ＭＳ Ｐゴシック"/>
            <family val="3"/>
          </rPr>
          <t xml:space="preserve">2013年11から新販売店。
</t>
        </r>
      </text>
    </comment>
    <comment ref="D43" authorId="2">
      <text>
        <r>
          <rPr>
            <sz val="9"/>
            <rFont val="ＭＳ Ｐゴシック"/>
            <family val="3"/>
          </rPr>
          <t xml:space="preserve">2013年11月　旧本原Nの一部を吸収
</t>
        </r>
      </text>
    </comment>
    <comment ref="A46" authorId="2">
      <text>
        <r>
          <rPr>
            <sz val="9"/>
            <rFont val="ＭＳ Ｐゴシック"/>
            <family val="3"/>
          </rPr>
          <t xml:space="preserve">2015年5～銅座A→浦上Aへ販売店名変更
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2013年11月から旧住吉Nの一部を吸収して新店
</t>
        </r>
      </text>
    </comment>
    <comment ref="A43" authorId="0">
      <text>
        <r>
          <rPr>
            <sz val="9"/>
            <rFont val="ＭＳ Ｐゴシック"/>
            <family val="3"/>
          </rPr>
          <t xml:space="preserve">26年5月　新店
</t>
        </r>
      </text>
    </comment>
    <comment ref="P60" authorId="0">
      <text>
        <r>
          <rPr>
            <sz val="9"/>
            <rFont val="ＭＳ Ｐゴシック"/>
            <family val="3"/>
          </rPr>
          <t xml:space="preserve">２６年5月　新店
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26年5月　西山販売店が廃店になり、西山販売店の一部を吸収
</t>
        </r>
      </text>
    </comment>
    <comment ref="A24" authorId="0">
      <text>
        <r>
          <rPr>
            <sz val="9"/>
            <rFont val="ＭＳ Ｐゴシック"/>
            <family val="3"/>
          </rPr>
          <t xml:space="preserve">26年5月　西山販売店が廃店になり、一部を本原販売店が吸収し販売店名も(本原・西山）販売店へ変更
</t>
        </r>
      </text>
    </comment>
    <comment ref="G17" authorId="0">
      <text>
        <r>
          <rPr>
            <sz val="9"/>
            <rFont val="ＭＳ Ｐゴシック"/>
            <family val="3"/>
          </rPr>
          <t>26年4月　旧稲佐・小江原・式見販売店が統合して、（稲佐・小江原）販売店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26年4月　旧（住吉・本原）と浦上販売店が統合して浦上販売店へ
2017.10～店名変更・旧浦上→【浦上・本原】へ
【住吉・女の都】へ一部エリアを移動
</t>
        </r>
      </text>
    </comment>
    <comment ref="G23" authorId="0">
      <text>
        <r>
          <rPr>
            <sz val="9"/>
            <rFont val="ＭＳ Ｐゴシック"/>
            <family val="3"/>
          </rPr>
          <t>26年5月　旧滑石西と三重販売店が統合して、滑石西販売店へ
2017.4～黒崎地区を長崎新聞黒崎へ渡す
2017.5～神の浦</t>
        </r>
      </text>
    </comment>
    <comment ref="G69" authorId="0">
      <text>
        <r>
          <rPr>
            <sz val="9"/>
            <rFont val="ＭＳ Ｐゴシック"/>
            <family val="3"/>
          </rPr>
          <t xml:space="preserve">26年5月　旧亀岳と大瀬戸を統合して、西彼大瀬戸販売店へ変更
</t>
        </r>
      </text>
    </comment>
    <comment ref="G70" authorId="0">
      <text>
        <r>
          <rPr>
            <sz val="9"/>
            <rFont val="ＭＳ Ｐゴシック"/>
            <family val="3"/>
          </rPr>
          <t xml:space="preserve">26年5月　旧西海・大島・埼戸を統合して、西海大島販売店へ変更
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2015年7月　矢上Nから東長崎A扱いに変更
</t>
        </r>
      </text>
    </comment>
    <comment ref="P30" authorId="0">
      <text>
        <r>
          <rPr>
            <sz val="9"/>
            <rFont val="ＭＳ Ｐゴシック"/>
            <family val="3"/>
          </rPr>
          <t xml:space="preserve">26年11月　旧　日見販売店から、東長崎店へ店名変更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26年11月　旧　戸石販売店から、矢上南に店名変更
</t>
        </r>
      </text>
    </comment>
    <comment ref="P34" authorId="0">
      <text>
        <r>
          <rPr>
            <sz val="9"/>
            <rFont val="ＭＳ Ｐゴシック"/>
            <family val="3"/>
          </rPr>
          <t>新湊から三重へ変更</t>
        </r>
        <r>
          <rPr>
            <b/>
            <sz val="9"/>
            <rFont val="ＭＳ Ｐゴシック"/>
            <family val="3"/>
          </rPr>
          <t xml:space="preserve">
H30.7.1～
毎日と合販</t>
        </r>
      </text>
    </comment>
    <comment ref="D46" authorId="0">
      <text>
        <r>
          <rPr>
            <sz val="9"/>
            <rFont val="ＭＳ Ｐゴシック"/>
            <family val="3"/>
          </rPr>
          <t xml:space="preserve">26年11月　新店　喜々津販売店より分割
</t>
        </r>
      </text>
    </comment>
    <comment ref="P33" authorId="0">
      <text>
        <r>
          <rPr>
            <b/>
            <sz val="9"/>
            <rFont val="ＭＳ Ｐゴシック"/>
            <family val="3"/>
          </rPr>
          <t>26年11月　新店　　　　喜々津販売店より
分割
:</t>
        </r>
        <r>
          <rPr>
            <sz val="9"/>
            <rFont val="ＭＳ Ｐゴシック"/>
            <family val="3"/>
          </rPr>
          <t xml:space="preserve">
</t>
        </r>
      </text>
    </comment>
    <comment ref="D40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19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P58" authorId="0">
      <text>
        <r>
          <rPr>
            <sz val="9"/>
            <rFont val="ＭＳ Ｐゴシック"/>
            <family val="3"/>
          </rPr>
          <t>2015年5月
長与N→長与女の都Nへ店名変更
Ｈ２８．４.１より
長与女の都Ｎから長与Ａへ
店名変更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2016.5 店名・エリア変更
東部から新大工へ店名変更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2016.5 店名変更・エリア変更
西山から西山片淵へ店名変更
</t>
        </r>
      </text>
    </comment>
    <comment ref="G41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Ｈ28.7.1より
新大工を吸収して
長崎中央から店名変更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2016.11 店名変更
戸町→新戸町へ店名変更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2016.11　店名変更
深堀→南長崎へ
</t>
        </r>
      </text>
    </comment>
    <comment ref="A41" authorId="0">
      <text>
        <r>
          <rPr>
            <sz val="9"/>
            <rFont val="ＭＳ Ｐゴシック"/>
            <family val="3"/>
          </rPr>
          <t xml:space="preserve">2016.11　店名変更
戸町大浦→大浦新戸町へ
</t>
        </r>
      </text>
    </comment>
    <comment ref="P37" authorId="0">
      <text>
        <r>
          <rPr>
            <sz val="9"/>
            <rFont val="ＭＳ Ｐゴシック"/>
            <family val="3"/>
          </rPr>
          <t xml:space="preserve">2016年12月より　長崎新聞三和蚊焼に70枚移動・飯香の浦へ70枚移動
</t>
        </r>
      </text>
    </comment>
    <comment ref="M43" authorId="0">
      <text>
        <r>
          <rPr>
            <b/>
            <sz val="9"/>
            <rFont val="ＭＳ Ｐゴシック"/>
            <family val="3"/>
          </rPr>
          <t xml:space="preserve">2016年12月より　長崎新聞茂木販売店から70枚吸収
</t>
        </r>
      </text>
    </comment>
    <comment ref="A28" authorId="0">
      <text>
        <r>
          <rPr>
            <sz val="9"/>
            <rFont val="ＭＳ Ｐゴシック"/>
            <family val="3"/>
          </rPr>
          <t xml:space="preserve">2017.3～旧滑石から一部を道ノ尾へ渡し、店名を滑石から滑石西へ店名変更
</t>
        </r>
        <r>
          <rPr>
            <b/>
            <sz val="9"/>
            <rFont val="ＭＳ Ｐゴシック"/>
            <family val="3"/>
          </rPr>
          <t xml:space="preserve">
Ｈ30.7.1～
長崎新聞 滑石西へ</t>
        </r>
      </text>
    </comment>
    <comment ref="A30" authorId="0">
      <text>
        <r>
          <rPr>
            <sz val="9"/>
            <rFont val="ＭＳ Ｐゴシック"/>
            <family val="3"/>
          </rPr>
          <t xml:space="preserve">2017.3～旧【滑石東・三重】を分割して三重販売店
</t>
        </r>
        <r>
          <rPr>
            <b/>
            <sz val="9"/>
            <rFont val="ＭＳ Ｐゴシック"/>
            <family val="3"/>
          </rPr>
          <t>Ｈ30.7.1～
長崎新聞 三重へ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2017.4～柳谷販売店へ統合
</t>
        </r>
      </text>
    </comment>
    <comment ref="P18" authorId="0">
      <text>
        <r>
          <rPr>
            <sz val="9"/>
            <rFont val="ＭＳ Ｐゴシック"/>
            <family val="3"/>
          </rPr>
          <t xml:space="preserve">2017.4月～白鳥販売店を吸収して柳谷・白鳥販売店へ店名変更
</t>
        </r>
      </text>
    </comment>
    <comment ref="J11" authorId="3">
      <text>
        <r>
          <rPr>
            <b/>
            <sz val="9"/>
            <rFont val="ＭＳ Ｐゴシック"/>
            <family val="3"/>
          </rPr>
          <t>Ｈ28.7.1より
田上を吸収して
八坂から店名変更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0">
      <text>
        <r>
          <rPr>
            <sz val="9"/>
            <rFont val="ＭＳ Ｐゴシック"/>
            <family val="3"/>
          </rPr>
          <t>H27年5月～
深堀販売店と統合
Ｈ29年.2月～
戸町から小菅・南長崎販売店へ
販売店名変更
Ｈ30年6月～
60部を長崎新聞香焼に統合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2016.4 店名変更・エリア変更　旧住吉から住吉女の都へ、店名変更　　　旧滑石高田・長与女ノ都エリアから一部を吸収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2016.4　エリア変更　旧滑石高田から一部を吸収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2016.4　店名変更・エリア変更　旧滑石高田から滑石へ店名変更　一部を長与・西町へ分割
</t>
        </r>
      </text>
    </comment>
    <comment ref="J25" authorId="0">
      <text>
        <r>
          <rPr>
            <b/>
            <sz val="9"/>
            <rFont val="ＭＳ Ｐゴシック"/>
            <family val="3"/>
          </rPr>
          <t>H25.5.１より
矢上南を吸収</t>
        </r>
      </text>
    </comment>
    <comment ref="P20" authorId="0">
      <text>
        <r>
          <rPr>
            <b/>
            <sz val="9"/>
            <rFont val="ＭＳ Ｐゴシック"/>
            <family val="3"/>
          </rPr>
          <t>H２６．１１より
浜口の一部を吸収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2016.5　店名変更・エリア変更
天神から宝町天神へ店名変更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2016.5　店名変更・エリア変更
立山から立山桜町へ店名変更
</t>
        </r>
      </text>
    </comment>
    <comment ref="M13" authorId="0">
      <text>
        <r>
          <rPr>
            <b/>
            <sz val="9"/>
            <rFont val="ＭＳ Ｐゴシック"/>
            <family val="3"/>
          </rPr>
          <t>2017.2～八幡890枚・長崎南部650枚エリアを統合し販売店名、八幡・浜町へ変更
八幡一部330枚を田上へ移動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2015.5　店名変更・エリア変更
中川から桜馬場へ店名変更
</t>
        </r>
      </text>
    </comment>
    <comment ref="M20" authorId="0">
      <text>
        <r>
          <rPr>
            <b/>
            <sz val="9"/>
            <color indexed="8"/>
            <rFont val="ＭＳ Ｐゴシック"/>
            <family val="3"/>
          </rPr>
          <t xml:space="preserve">2017.2～長崎南部から一部270枚を吸収
</t>
        </r>
      </text>
    </comment>
    <comment ref="M21" authorId="3">
      <text>
        <r>
          <rPr>
            <b/>
            <sz val="9"/>
            <rFont val="ＭＳ Ｐゴシック"/>
            <family val="3"/>
          </rPr>
          <t xml:space="preserve">2017.2～田上一部230枚・南部一部70枚エリアを吸収
2017.8～
上小島3・4・5丁目を小島へ渡す
</t>
        </r>
      </text>
    </comment>
    <comment ref="M19" authorId="0">
      <text>
        <r>
          <rPr>
            <b/>
            <sz val="9"/>
            <color indexed="8"/>
            <rFont val="ＭＳ Ｐゴシック"/>
            <family val="3"/>
          </rPr>
          <t>2017.2～田上950枚・小島750枚・八幡330枚エリアを統合して田上販売店、田上一部10枚を小島販売店へ230枚を南ヶ丘・出雲販売店へ移動</t>
        </r>
        <r>
          <rPr>
            <sz val="9"/>
            <rFont val="ＭＳ Ｐゴシック"/>
            <family val="3"/>
          </rPr>
          <t xml:space="preserve">
</t>
        </r>
      </text>
    </comment>
    <comment ref="M18" authorId="0">
      <text>
        <r>
          <rPr>
            <b/>
            <sz val="9"/>
            <color indexed="8"/>
            <rFont val="ＭＳ Ｐゴシック"/>
            <family val="3"/>
          </rPr>
          <t>2017.2～小島一部450枚・南部240枚・田上10枚エリア統合
小島一部エリア750枚を田上へ移動
2017.8～
（南ヶ丘・出雲）から上小島を吸収</t>
        </r>
      </text>
    </comment>
    <comment ref="G40" authorId="3">
      <text>
        <r>
          <rPr>
            <sz val="9"/>
            <rFont val="ＭＳ Ｐゴシック"/>
            <family val="3"/>
          </rPr>
          <t xml:space="preserve">Ｈ２８．７.１より
出雲を吸収して
南ヶ丘から店名変更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H２６．１１より
浜口の一部を吸収
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三重から店名変更</t>
        </r>
      </text>
    </comment>
    <comment ref="D71" authorId="1">
      <text>
        <r>
          <rPr>
            <sz val="9"/>
            <rFont val="ＭＳ Ｐゴシック"/>
            <family val="3"/>
          </rPr>
          <t>Ｈ２３．９．１より、西日本・毎日を吸収</t>
        </r>
      </text>
    </comment>
    <comment ref="P43" authorId="0">
      <text>
        <r>
          <rPr>
            <sz val="9"/>
            <rFont val="ＭＳ Ｐゴシック"/>
            <family val="3"/>
          </rPr>
          <t xml:space="preserve">2017.5～読売滑石西から、上大野・下大野を10部吸収
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2017.6～村松から時津子々川郷を90枚吸収
</t>
        </r>
      </text>
    </comment>
    <comment ref="P46" authorId="0">
      <text>
        <r>
          <rPr>
            <sz val="9"/>
            <rFont val="ＭＳ Ｐゴシック"/>
            <family val="3"/>
          </rPr>
          <t xml:space="preserve">2017.6～時津子々川郷90枚をNS時津に渡す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2017.6～旭町販売店へ統合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2017.6～飽の浦販売店を吸収
</t>
        </r>
        <r>
          <rPr>
            <b/>
            <sz val="9"/>
            <rFont val="ＭＳ Ｐゴシック"/>
            <family val="3"/>
          </rPr>
          <t xml:space="preserve">
Ｈ30.7.1～
毎日 稲佐・城山の一部を吸収</t>
        </r>
      </text>
    </comment>
    <comment ref="P59" authorId="0">
      <text>
        <r>
          <rPr>
            <sz val="9"/>
            <rFont val="ＭＳ Ｐゴシック"/>
            <family val="3"/>
          </rPr>
          <t xml:space="preserve">2017.7～時津ＮＳから時津Ａ扱いに変更
</t>
        </r>
      </text>
    </comment>
    <comment ref="P38" authorId="0">
      <text>
        <r>
          <rPr>
            <sz val="9"/>
            <rFont val="ＭＳ Ｐゴシック"/>
            <family val="3"/>
          </rPr>
          <t>2016年12月より　長崎新聞三和蚊焼に70枚移動・飯香の浦へ70枚移動
2017.8～伊香の浦販売店から日吉販売店へ店名変更</t>
        </r>
      </text>
    </comment>
    <comment ref="A19" authorId="0">
      <text>
        <r>
          <rPr>
            <sz val="9"/>
            <rFont val="ＭＳ Ｐゴシック"/>
            <family val="3"/>
          </rPr>
          <t xml:space="preserve">2017.10～城山販売店へ渡す
</t>
        </r>
      </text>
    </comment>
    <comment ref="A20" authorId="0">
      <text>
        <r>
          <rPr>
            <sz val="9"/>
            <rFont val="ＭＳ Ｐゴシック"/>
            <family val="3"/>
          </rPr>
          <t xml:space="preserve">2017.10～稲佐と統合し【稲佐・城山】販売店へ店名変更
</t>
        </r>
        <r>
          <rPr>
            <b/>
            <sz val="9"/>
            <rFont val="ＭＳ Ｐゴシック"/>
            <family val="3"/>
          </rPr>
          <t>Ｈ30.7.1～
毎日 城栄
長崎 福田・大浜
長崎 小榊
長崎 旭町
長崎 稲佐　へ統合</t>
        </r>
      </text>
    </comment>
    <comment ref="A45" authorId="0">
      <text>
        <r>
          <rPr>
            <sz val="9"/>
            <rFont val="ＭＳ Ｐゴシック"/>
            <family val="3"/>
          </rPr>
          <t xml:space="preserve">2017.10～伊良林ＮＳを吸収
</t>
        </r>
      </text>
    </comment>
    <comment ref="D41" authorId="0">
      <text>
        <r>
          <rPr>
            <sz val="9"/>
            <rFont val="ＭＳ Ｐゴシック"/>
            <family val="3"/>
          </rPr>
          <t xml:space="preserve">2017.10～長崎第一ＮＳへ渡す
</t>
        </r>
      </text>
    </comment>
    <comment ref="A42" authorId="0">
      <text>
        <r>
          <rPr>
            <sz val="9"/>
            <rFont val="ＭＳ Ｐゴシック"/>
            <family val="3"/>
          </rPr>
          <t xml:space="preserve">2017.10～店名変更
旧（浦上幸町）→【浦上・本原】へ
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2017.10～店名変更
旧（女の都）→【住吉・女の都】へ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2017.10～店名変更
旧女の都→【住吉・女の都】へ
＊【浦上・本原】エリアから一部エリアを吸収
</t>
        </r>
      </text>
    </comment>
    <comment ref="M42" authorId="4">
      <text>
        <r>
          <rPr>
            <sz val="9"/>
            <rFont val="ＭＳ Ｐゴシック"/>
            <family val="3"/>
          </rPr>
          <t>Ｈ30年6月～
西日本新聞 小菅・南長崎エリアから60部吸収</t>
        </r>
      </text>
    </comment>
    <comment ref="J22" authorId="4">
      <text>
        <r>
          <rPr>
            <b/>
            <sz val="9"/>
            <rFont val="ＭＳ Ｐゴシック"/>
            <family val="3"/>
          </rPr>
          <t>Ｈ30.6.1～
時津（旧）の長崎市エリアの一部を吸収（新店</t>
        </r>
        <r>
          <rPr>
            <sz val="9"/>
            <rFont val="ＭＳ Ｐゴシック"/>
            <family val="3"/>
          </rPr>
          <t>）</t>
        </r>
      </text>
    </comment>
    <comment ref="J23" authorId="4">
      <text>
        <r>
          <rPr>
            <sz val="9"/>
            <rFont val="ＭＳ Ｐゴシック"/>
            <family val="3"/>
          </rPr>
          <t xml:space="preserve">Ｈ30.6.1～
時津（旧）の長崎市エリアの一部を吸収（新店）
</t>
        </r>
        <r>
          <rPr>
            <b/>
            <sz val="9"/>
            <rFont val="ＭＳ Ｐゴシック"/>
            <family val="3"/>
          </rPr>
          <t xml:space="preserve">
H30.7.1～
読売 時津販売店と統合</t>
        </r>
      </text>
    </comment>
    <comment ref="J60" authorId="4">
      <text>
        <r>
          <rPr>
            <b/>
            <sz val="9"/>
            <rFont val="ＭＳ Ｐゴシック"/>
            <family val="3"/>
          </rPr>
          <t>Ｈ30.6.1～
長崎市エリアを、
北部、村松に譲渡</t>
        </r>
      </text>
    </comment>
    <comment ref="G59" authorId="4">
      <text>
        <r>
          <rPr>
            <b/>
            <sz val="9"/>
            <rFont val="ＭＳ Ｐゴシック"/>
            <family val="3"/>
          </rPr>
          <t>Ｈ30.7.1～
西日本 村松販売店と統合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4">
      <text>
        <r>
          <rPr>
            <b/>
            <sz val="9"/>
            <rFont val="ＭＳ Ｐゴシック"/>
            <family val="3"/>
          </rPr>
          <t>Ｈ30.7.1～
稲佐・城山を一部吸収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P10" authorId="4">
      <text>
        <r>
          <rPr>
            <b/>
            <sz val="9"/>
            <rFont val="ＭＳ Ｐゴシック"/>
            <family val="3"/>
          </rPr>
          <t>Ｈ30.7.1～
毎日 稲佐・城山の一部を吸収</t>
        </r>
      </text>
    </comment>
    <comment ref="P14" authorId="4">
      <text>
        <r>
          <rPr>
            <b/>
            <sz val="9"/>
            <rFont val="ＭＳ Ｐゴシック"/>
            <family val="3"/>
          </rPr>
          <t>Ｈ30.7.1～
毎日 稲佐・城山の一部を吸収</t>
        </r>
      </text>
    </comment>
    <comment ref="A29" authorId="0">
      <text>
        <r>
          <rPr>
            <sz val="9"/>
            <rFont val="ＭＳ Ｐゴシック"/>
            <family val="3"/>
          </rPr>
          <t xml:space="preserve">2017.3～旧滑石から一部を道ノ尾へ渡し、店名を滑石から滑石西へ店名変更
</t>
        </r>
        <r>
          <rPr>
            <b/>
            <sz val="9"/>
            <rFont val="ＭＳ Ｐゴシック"/>
            <family val="3"/>
          </rPr>
          <t>Ｈ30.7.1～
長崎新聞 道ノ尾へ</t>
        </r>
      </text>
    </comment>
    <comment ref="P26" authorId="4">
      <text>
        <r>
          <rPr>
            <b/>
            <sz val="9"/>
            <rFont val="ＭＳ Ｐゴシック"/>
            <family val="3"/>
          </rPr>
          <t>H30.7.1～
毎日と合販</t>
        </r>
      </text>
    </comment>
    <comment ref="P27" authorId="4">
      <text>
        <r>
          <rPr>
            <b/>
            <sz val="9"/>
            <rFont val="ＭＳ Ｐゴシック"/>
            <family val="3"/>
          </rPr>
          <t>H30.7.1～
毎日と合販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MNOC_USER7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H18年5月1日より
古場を吸収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P11" authorId="0">
      <text>
        <r>
          <rPr>
            <sz val="9"/>
            <color indexed="10"/>
            <rFont val="ＭＳ Ｐゴシック"/>
            <family val="3"/>
          </rPr>
          <t>Ｈ20.5.1より　諫早中央を吸収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2016.4　　竹松廃店に伴い竹松を吸収し更にエリア変更
</t>
        </r>
      </text>
    </comment>
    <comment ref="J32" authorId="1">
      <text>
        <r>
          <rPr>
            <sz val="9"/>
            <rFont val="ＭＳ Ｐゴシック"/>
            <family val="3"/>
          </rPr>
          <t xml:space="preserve">2016.5　西部一部を吸収
</t>
        </r>
      </text>
    </comment>
    <comment ref="P31" authorId="1">
      <text>
        <r>
          <rPr>
            <sz val="9"/>
            <rFont val="ＭＳ Ｐゴシック"/>
            <family val="3"/>
          </rPr>
          <t xml:space="preserve">2016.4　　竹松廃店に伴い竹松を吸収し更にエリア変更
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2016.5　西部一部を吸収
</t>
        </r>
      </text>
    </comment>
    <comment ref="M61" authorId="1">
      <text>
        <r>
          <rPr>
            <sz val="9"/>
            <rFont val="ＭＳ Ｐゴシック"/>
            <family val="3"/>
          </rPr>
          <t xml:space="preserve">平成24年11月　朝日新聞　多比良販売店の廃店の為　70枚を吸収
</t>
        </r>
      </text>
    </comment>
    <comment ref="M60" authorId="1">
      <text>
        <r>
          <rPr>
            <sz val="9"/>
            <rFont val="ＭＳ Ｐゴシック"/>
            <family val="3"/>
          </rPr>
          <t xml:space="preserve">28年9月～西日本神代を吸収
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27年10月～朝日の旧諫早団地から一部エリアを分割・西日本飯盛へ部数移動
60枚　西日本新聞合販店扱いとなった。
</t>
        </r>
      </text>
    </comment>
    <comment ref="G58" authorId="0">
      <text>
        <r>
          <rPr>
            <sz val="9"/>
            <rFont val="ＭＳ Ｐゴシック"/>
            <family val="3"/>
          </rPr>
          <t xml:space="preserve">26年5月　有明～（国見・有明）に名称変更
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26年5月　旧江の浦～飯盛販売店へ店名変更
</t>
        </r>
      </text>
    </comment>
    <comment ref="J78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J74" authorId="0">
      <text>
        <r>
          <rPr>
            <b/>
            <sz val="9"/>
            <rFont val="ＭＳ Ｐゴシック"/>
            <family val="3"/>
          </rPr>
          <t>H26.8.1より
布津を吸収して深江から店名変更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26年11月　旧　森山販売店から、東諫早販売店へ店名変更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26年11月　新店古賀・つつじヶ丘へ一部を分割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26年11月　旧　江の浦販売店から、南諫早販売店へ店名変更
</t>
        </r>
      </text>
    </comment>
    <comment ref="P80" authorId="0">
      <text>
        <r>
          <rPr>
            <sz val="9"/>
            <rFont val="ＭＳ Ｐゴシック"/>
            <family val="3"/>
          </rPr>
          <t xml:space="preserve">26年2月　旧口の津と加津佐が統合して、口加販売店へ販売店名変更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H27年10月～旧諫早団地から一部エリア統合。20部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H27年10月～諫早西部から一部エリアを分割.
380枚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H27年10月～旧諫早西部から一部を分割統合
50部
旧諫早団地から一部を分割統合470部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H27年10月から新店　旧諫早西部から一部エリアを分割統合400枚
旧諫早団地から一部エリアを分割統合190枚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H27年10月～
旧諫早団地から一部エリアを分割統合140枚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2016.5　店名変更　　松尾→島原松尾へ変更
</t>
        </r>
      </text>
    </comment>
    <comment ref="D75" authorId="0">
      <text>
        <r>
          <rPr>
            <sz val="9"/>
            <rFont val="ＭＳ Ｐゴシック"/>
            <family val="3"/>
          </rPr>
          <t xml:space="preserve">2016年12月より　長崎新聞北有馬へ10部移動
</t>
        </r>
      </text>
    </comment>
    <comment ref="M78" authorId="0">
      <text>
        <r>
          <rPr>
            <sz val="9"/>
            <rFont val="ＭＳ Ｐゴシック"/>
            <family val="3"/>
          </rPr>
          <t xml:space="preserve">2016年12月より　朝日有馬販売店より10部吸収
</t>
        </r>
      </text>
    </comment>
    <comment ref="M76" authorId="0">
      <text>
        <r>
          <rPr>
            <sz val="9"/>
            <rFont val="ＭＳ Ｐゴシック"/>
            <family val="3"/>
          </rPr>
          <t xml:space="preserve">2016年12月より　読売有家から10部を吸収
</t>
        </r>
      </text>
    </comment>
    <comment ref="M77" authorId="0">
      <text>
        <r>
          <rPr>
            <sz val="9"/>
            <rFont val="ＭＳ Ｐゴシック"/>
            <family val="3"/>
          </rPr>
          <t xml:space="preserve">2016年12月より　読売有家から60枚を吸収
2017.7月～朝日有家40枚を吸収
</t>
        </r>
      </text>
    </comment>
    <comment ref="D74" authorId="0">
      <text>
        <r>
          <rPr>
            <sz val="9"/>
            <rFont val="ＭＳ Ｐゴシック"/>
            <family val="3"/>
          </rPr>
          <t xml:space="preserve">2017.7月～NS【有家・西有家】へ統合
</t>
        </r>
      </text>
    </comment>
    <comment ref="J59" authorId="0">
      <text>
        <r>
          <rPr>
            <sz val="9"/>
            <rFont val="ＭＳ Ｐゴシック"/>
            <family val="3"/>
          </rPr>
          <t xml:space="preserve">30.4～（西朝毎・小浜）がNS小浜へ統合
</t>
        </r>
      </text>
    </comment>
    <comment ref="M63" authorId="0">
      <text>
        <r>
          <rPr>
            <sz val="9"/>
            <rFont val="ＭＳ Ｐゴシック"/>
            <family val="3"/>
          </rPr>
          <t xml:space="preserve">30.4～（西朝毎・小浜）を吸収
</t>
        </r>
      </text>
    </comment>
    <comment ref="P64" authorId="0">
      <text>
        <r>
          <rPr>
            <sz val="9"/>
            <rFont val="ＭＳ Ｐゴシック"/>
            <family val="3"/>
          </rPr>
          <t xml:space="preserve">30.4～N(西日本）扱いからG（長崎新聞）扱いに変更
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MNOC_USER7</author>
    <author>PC-222_k-fujisao</author>
  </authors>
  <commentList>
    <comment ref="J24" authorId="0">
      <text>
        <r>
          <rPr>
            <sz val="9"/>
            <rFont val="ＭＳ Ｐゴシック"/>
            <family val="3"/>
          </rPr>
          <t>2015年7月～朝日（佐世保東）から120枚を吸収して（朝日・西日本合販店）へ</t>
        </r>
      </text>
    </comment>
    <comment ref="J21" authorId="0">
      <text>
        <r>
          <rPr>
            <sz val="9"/>
            <color indexed="8"/>
            <rFont val="ＭＳ Ｐゴシック"/>
            <family val="3"/>
          </rPr>
          <t xml:space="preserve">2015年7月～朝日（日野赤崎）から80枚を吸収して（朝日・西日本合販店）へ
</t>
        </r>
      </text>
    </comment>
    <comment ref="J25" authorId="0">
      <text>
        <r>
          <rPr>
            <sz val="9"/>
            <color indexed="10"/>
            <rFont val="ＭＳ Ｐゴシック"/>
            <family val="3"/>
          </rPr>
          <t>Ｈ１９．１より　日野販売店から　３１０枚吸収</t>
        </r>
        <r>
          <rPr>
            <sz val="9"/>
            <rFont val="ＭＳ Ｐゴシック"/>
            <family val="3"/>
          </rPr>
          <t xml:space="preserve">
Ｈ２６．６より
日野の一部を吸収</t>
        </r>
      </text>
    </comment>
    <comment ref="J40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Ｈ２６．１２より
毎日の佐々･臼ノ浦一部を吸収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Ｈ１８．１１より北松浦郡（Ⅰ）から移動</t>
        </r>
        <r>
          <rPr>
            <sz val="9"/>
            <rFont val="ＭＳ Ｐゴシック"/>
            <family val="3"/>
          </rPr>
          <t xml:space="preserve">
</t>
        </r>
      </text>
    </comment>
    <comment ref="M76" authorId="0">
      <text>
        <r>
          <rPr>
            <sz val="9"/>
            <color indexed="10"/>
            <rFont val="ＭＳ Ｐゴシック"/>
            <family val="3"/>
          </rPr>
          <t>Ｈ２２．４より、朝日の御厨を統合</t>
        </r>
      </text>
    </comment>
    <comment ref="J20" authorId="0">
      <text>
        <r>
          <rPr>
            <sz val="9"/>
            <color indexed="10"/>
            <rFont val="ＭＳ Ｐゴシック"/>
            <family val="3"/>
          </rPr>
          <t xml:space="preserve">26年4月　西部の一部を日野販売店へ移動
</t>
        </r>
      </text>
    </comment>
    <comment ref="M63" authorId="0">
      <text>
        <r>
          <rPr>
            <sz val="9"/>
            <color indexed="10"/>
            <rFont val="ＭＳ Ｐゴシック"/>
            <family val="3"/>
          </rPr>
          <t>Ｈ２２．１１より、朝日の川棚３００枚含む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 xml:space="preserve">Ｈ２３．４より、大和の一部を吸収
</t>
        </r>
        <r>
          <rPr>
            <b/>
            <sz val="9"/>
            <rFont val="ＭＳ Ｐゴシック"/>
            <family val="3"/>
          </rPr>
          <t>Ｈ30.7月～
毎日新聞黒髪販売店から一部エリアを吸収</t>
        </r>
      </text>
    </comment>
    <comment ref="M12" authorId="1">
      <text>
        <r>
          <rPr>
            <sz val="9"/>
            <color indexed="10"/>
            <rFont val="ＭＳ Ｐゴシック"/>
            <family val="3"/>
          </rPr>
          <t>Ｈ２３．４より、大和の一部を吸収</t>
        </r>
      </text>
    </comment>
    <comment ref="A19" authorId="2">
      <text>
        <r>
          <rPr>
            <sz val="9"/>
            <rFont val="ＭＳ Ｐゴシック"/>
            <family val="3"/>
          </rPr>
          <t xml:space="preserve">2013年11月　旧相ノ浦・日野・赤崎販売店が統合し、新店　西部・相ノ浦販売店
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26年　3月よりＧ～Ｎ
変更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H26年4月から南風埼を吸収
</t>
        </r>
        <r>
          <rPr>
            <b/>
            <sz val="10"/>
            <rFont val="ＭＳ Ｐゴシック"/>
            <family val="3"/>
          </rPr>
          <t xml:space="preserve">
H30年6月から
毎日新聞６０部含む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2016.5　朝日新聞 早岐から一部100部を吸収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26年5月　相浦販売店から分店して新店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26年11月　旧 早岐黒髪販売店から、分割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26年5月　旧吉井・潜龍が統合して、吉井へ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26年5月　ＮＳ～Ｇに変更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26年11月　旧 早岐黒髪販売店から、分割
もみじヶ丘含む。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26年5月　旧相浦と皆瀬が統合して、相浦皆瀬販売店へ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26年5月　旧御船と福田が統合して、御船福田販売店へ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26年5月　旧大宮・汐見が統合して、大宮汐見販売店へ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26年11月　旧　早岐黒髪
販売店から分割
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27年2月　旧御船と福田が統合して、御船福田販売店へ
</t>
        </r>
      </text>
    </comment>
    <comment ref="A12" authorId="0">
      <text>
        <r>
          <rPr>
            <sz val="9"/>
            <rFont val="ＭＳ Ｐゴシック"/>
            <family val="3"/>
          </rPr>
          <t xml:space="preserve">H27年5月　天神販売店と日宇販売店が統合して　（天神・日宇）販売店
</t>
        </r>
      </text>
    </comment>
    <comment ref="G65" authorId="0">
      <text>
        <r>
          <rPr>
            <sz val="9"/>
            <rFont val="ＭＳ Ｐゴシック"/>
            <family val="3"/>
          </rPr>
          <t xml:space="preserve">H27年5月　旧彼杵から東彼杵へ販売店名変更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H27年5月　江迎→江鹿販売店へ店名変更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H27年2月　西日本扱いから長崎新聞扱いに変更
</t>
        </r>
      </text>
    </comment>
    <comment ref="J14" authorId="0">
      <text>
        <r>
          <rPr>
            <sz val="9"/>
            <rFont val="ＭＳ Ｐゴシック"/>
            <family val="3"/>
          </rPr>
          <t>2015年7月～朝日（天神大宮）から130枚を吸収して、（朝日・西日本合販店）へ
2016.5　朝日新聞の黒髪から一部390枚を吸収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2015年7月～朝日（天神大宮）から400枚を吸収して（朝日・西日本合販店）へ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2015年7月～朝日（天神大宮）から20枚を吸収して（朝日・西日本合販店）へ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2015年7月～朝日（佐世保西部）から50枚を吸収して（朝日・西日本合販店）へ
</t>
        </r>
        <r>
          <rPr>
            <b/>
            <sz val="9"/>
            <rFont val="ＭＳ Ｐゴシック"/>
            <family val="3"/>
          </rPr>
          <t>Ｈ30.7.1～
大野*へ移譲。</t>
        </r>
      </text>
    </comment>
    <comment ref="P55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朝日新聞 早岐一部340枚を吸収
</t>
        </r>
      </text>
    </comment>
    <comment ref="J11" authorId="0">
      <text>
        <r>
          <rPr>
            <sz val="9"/>
            <rFont val="ＭＳ Ｐゴシック"/>
            <family val="3"/>
          </rPr>
          <t xml:space="preserve">2016.5　朝日新聞の早岐から一部430部を吸収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2015.5　朝日新聞の早岐から一部260部を吸収
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2016.5　朝日新聞の黒髪から一部520部を吸収
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26年11月　旧　万徳から佐世保西部へ店名変更
</t>
        </r>
      </text>
    </comment>
    <comment ref="P17" authorId="0">
      <text>
        <r>
          <rPr>
            <sz val="9"/>
            <color indexed="10"/>
            <rFont val="ＭＳ Ｐゴシック"/>
            <family val="3"/>
          </rPr>
          <t>Ｈ１９．１より　日野から３０部吸収</t>
        </r>
        <r>
          <rPr>
            <sz val="9"/>
            <rFont val="ＭＳ Ｐゴシック"/>
            <family val="3"/>
          </rPr>
          <t xml:space="preserve">
</t>
        </r>
      </text>
    </comment>
    <comment ref="P16" authorId="0">
      <text>
        <r>
          <rPr>
            <sz val="9"/>
            <color indexed="10"/>
            <rFont val="ＭＳ Ｐゴシック"/>
            <family val="3"/>
          </rPr>
          <t>Ｈ18年5月1日より
矢峰店名変更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28年10月～60枚を日野Ｙへ分割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28年10月～佐世保Ｙから60枚を吸収し新たに新設
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 xml:space="preserve">2015年7月～西日本（中里皆瀬）へ50枚を移行
</t>
        </r>
      </text>
    </comment>
    <comment ref="D12" authorId="2">
      <text>
        <r>
          <rPr>
            <sz val="9"/>
            <rFont val="ＭＳ Ｐゴシック"/>
            <family val="3"/>
          </rPr>
          <t xml:space="preserve">2015年7月～西日本（大野東）へ120枚を移行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2015年7月～西日本（日野）へ80枚を移行
</t>
        </r>
      </text>
    </comment>
    <comment ref="D10" authorId="2">
      <text>
        <r>
          <rPr>
            <sz val="10"/>
            <rFont val="ＭＳ Ｐゴシック"/>
            <family val="3"/>
          </rPr>
          <t>2015年7月～朝日（天神大宮）の510枚を吸収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2">
      <text>
        <r>
          <rPr>
            <sz val="9"/>
            <rFont val="ＭＳ Ｐゴシック"/>
            <family val="3"/>
          </rPr>
          <t xml:space="preserve">2013年11月　旧相ノ浦・日野・赤崎販売店が統合し、新店　西部・相ノ浦販売店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2013年11月　旧大野・中里皆瀬販売店が統合し新店　大野・中里販売店
</t>
        </r>
      </text>
    </comment>
    <comment ref="A15" authorId="2">
      <text>
        <r>
          <rPr>
            <sz val="9"/>
            <rFont val="ＭＳ Ｐゴシック"/>
            <family val="3"/>
          </rPr>
          <t xml:space="preserve">2013年11月　旧春日・俵町・須佐販売店が統合して新店　春日・俵町販売店。
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2016.5　朝日新聞 早岐から一部100部を吸収
</t>
        </r>
      </text>
    </comment>
    <comment ref="J54" authorId="0">
      <text>
        <r>
          <rPr>
            <b/>
            <sz val="9"/>
            <rFont val="ＭＳ Ｐゴシック"/>
            <family val="3"/>
          </rPr>
          <t xml:space="preserve">Ｈ27.6　佐々南を吸収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H27.6　佐々南を吸収
</t>
        </r>
      </text>
    </comment>
    <comment ref="J46" authorId="0">
      <text>
        <r>
          <rPr>
            <sz val="9"/>
            <rFont val="ＭＳ Ｐゴシック"/>
            <family val="3"/>
          </rPr>
          <t xml:space="preserve">2018年2月から
朝日・毎日・西日本の合販店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2018年2月から
長崎新聞・読売の合販店
</t>
        </r>
      </text>
    </comment>
    <comment ref="P46" authorId="0">
      <text>
        <r>
          <rPr>
            <sz val="9"/>
            <rFont val="ＭＳ Ｐゴシック"/>
            <family val="3"/>
          </rPr>
          <t xml:space="preserve">2018年2月から
G扱いがN（西日本扱いに変更）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2018.3江迎Mから一部80枚を吸収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2018.3潜龍Mへ一部80枚を渡す
</t>
        </r>
      </text>
    </comment>
    <comment ref="A10" authorId="3">
      <text>
        <r>
          <rPr>
            <b/>
            <sz val="9"/>
            <rFont val="ＭＳ Ｐゴシック"/>
            <family val="3"/>
          </rPr>
          <t>H30.7月～
毎日新聞黒髪販売店から
一部エリアを吸収</t>
        </r>
      </text>
    </comment>
    <comment ref="A11" authorId="3">
      <text>
        <r>
          <rPr>
            <b/>
            <sz val="9"/>
            <rFont val="ＭＳ Ｐゴシック"/>
            <family val="3"/>
          </rPr>
          <t>H30.7月～
長崎新聞日宇販売店と毎日新聞早岐販売店に分割し、廃店。</t>
        </r>
      </text>
    </comment>
    <comment ref="J23" authorId="3">
      <text>
        <r>
          <rPr>
            <b/>
            <sz val="9"/>
            <rFont val="ＭＳ Ｐゴシック"/>
            <family val="3"/>
          </rPr>
          <t>Ｈ30.7.1～
中里皆瀬*の一部を吸収。
朝日との合販店へ。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MNOC_USER7</author>
    <author>MNOC_USER</author>
    <author>PC-222_k-fujisao</author>
  </authors>
  <commentList>
    <comment ref="M70" authorId="0">
      <text>
        <r>
          <rPr>
            <sz val="9"/>
            <rFont val="ＭＳ Ｐゴシック"/>
            <family val="3"/>
          </rPr>
          <t xml:space="preserve">平成24年5月～読売厳原販売店を吸収
</t>
        </r>
      </text>
    </comment>
    <comment ref="G42" authorId="1">
      <text>
        <r>
          <rPr>
            <sz val="9"/>
            <rFont val="ＭＳ Ｐゴシック"/>
            <family val="3"/>
          </rPr>
          <t xml:space="preserve">26年5月　旧有川と上五島を統合して、上五島販売店
</t>
        </r>
      </text>
    </comment>
    <comment ref="G10" authorId="1">
      <text>
        <r>
          <rPr>
            <sz val="9"/>
            <rFont val="ＭＳ Ｐゴシック"/>
            <family val="3"/>
          </rPr>
          <t xml:space="preserve">26年5月　旧平戸・生月館浦・生月一部・北松大島を統合して、平戸生月販売店へ変更
</t>
        </r>
      </text>
    </comment>
    <comment ref="M14" authorId="1">
      <text>
        <r>
          <rPr>
            <sz val="9"/>
            <rFont val="ＭＳ Ｐゴシック"/>
            <family val="3"/>
          </rPr>
          <t>26年5月　生月白石から生月館浦に販売店名変更
Ｈ28.2.1より
生月一部を吸収して生月館浦から
生月へ店名変更
Ｈ28.3.1より
読売生月エリアを吸収</t>
        </r>
      </text>
    </comment>
    <comment ref="P32" authorId="1">
      <text>
        <r>
          <rPr>
            <sz val="9"/>
            <rFont val="ＭＳ Ｐゴシック"/>
            <family val="3"/>
          </rPr>
          <t xml:space="preserve">27年5月　ＧからNに変更
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Ｈ２３．２より、毎日１００枚含む</t>
        </r>
      </text>
    </comment>
    <comment ref="D26" authorId="2">
      <text>
        <r>
          <rPr>
            <sz val="9"/>
            <rFont val="ＭＳ Ｐゴシック"/>
            <family val="3"/>
          </rPr>
          <t>H28.10より
西日本-福江120部
を吸収540→660</t>
        </r>
      </text>
    </comment>
    <comment ref="M26" authorId="2">
      <text>
        <r>
          <rPr>
            <sz val="9"/>
            <rFont val="ＭＳ Ｐゴシック"/>
            <family val="3"/>
          </rPr>
          <t>Ｈ28.10より
毎日-福江から
360部を吸収</t>
        </r>
      </text>
    </comment>
    <comment ref="M27" authorId="2">
      <text>
        <r>
          <rPr>
            <sz val="9"/>
            <rFont val="ＭＳ Ｐゴシック"/>
            <family val="3"/>
          </rPr>
          <t>Ｈ28.10より
毎日-福江から
10部を吸収</t>
        </r>
      </text>
    </comment>
    <comment ref="P26" authorId="2">
      <text>
        <r>
          <rPr>
            <sz val="9"/>
            <rFont val="ＭＳ Ｐゴシック"/>
            <family val="3"/>
          </rPr>
          <t>Ｈ28.10より
毎日から朝日へ
親媒体を変更</t>
        </r>
      </text>
    </comment>
    <comment ref="J70" authorId="1">
      <text>
        <r>
          <rPr>
            <sz val="9"/>
            <color indexed="10"/>
            <rFont val="ＭＳ Ｐゴシック"/>
            <family val="3"/>
          </rPr>
          <t>Ｈ２２．４より、読売の比田勝販売店を統合</t>
        </r>
      </text>
    </comment>
    <comment ref="M13" authorId="2">
      <text>
        <r>
          <rPr>
            <b/>
            <sz val="9"/>
            <rFont val="ＭＳ Ｐゴシック"/>
            <family val="3"/>
          </rPr>
          <t>H30.6.1～
朝日新聞との合売店
から専売店へ変更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2">
      <text>
        <r>
          <rPr>
            <b/>
            <sz val="9"/>
            <rFont val="ＭＳ Ｐゴシック"/>
            <family val="3"/>
          </rPr>
          <t>Ｈ30.6.1～
毎日との合売から
毎日・朝日との合売へ</t>
        </r>
      </text>
    </comment>
  </commentList>
</comments>
</file>

<file path=xl/sharedStrings.xml><?xml version="1.0" encoding="utf-8"?>
<sst xmlns="http://schemas.openxmlformats.org/spreadsheetml/2006/main" count="1358" uniqueCount="590">
  <si>
    <t>サイズ</t>
  </si>
  <si>
    <t>長崎市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</si>
  <si>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</si>
  <si>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</si>
  <si>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</si>
  <si>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</si>
  <si>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</si>
  <si>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</si>
  <si>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ＮＳ　長崎新聞</t>
  </si>
  <si>
    <t>販売店名</t>
  </si>
  <si>
    <t>中川</t>
  </si>
  <si>
    <t>西山</t>
  </si>
  <si>
    <t>長崎駅前</t>
  </si>
  <si>
    <t>愛宕</t>
  </si>
  <si>
    <t>小島</t>
  </si>
  <si>
    <t>大浦</t>
  </si>
  <si>
    <t>本河内</t>
  </si>
  <si>
    <t>戸町</t>
  </si>
  <si>
    <t>深堀</t>
  </si>
  <si>
    <t>天神</t>
  </si>
  <si>
    <t>稲佐</t>
  </si>
  <si>
    <t>城山</t>
  </si>
  <si>
    <t>飽の浦</t>
  </si>
  <si>
    <t>城栄</t>
  </si>
  <si>
    <t>浦上</t>
  </si>
  <si>
    <t>浜口</t>
  </si>
  <si>
    <t>本原</t>
  </si>
  <si>
    <t>住吉</t>
  </si>
  <si>
    <t>西町</t>
  </si>
  <si>
    <t>小ヶ倉</t>
  </si>
  <si>
    <t>滑石東</t>
  </si>
  <si>
    <t>川平</t>
  </si>
  <si>
    <t>滑石西</t>
  </si>
  <si>
    <t>平山</t>
  </si>
  <si>
    <t>岩屋</t>
  </si>
  <si>
    <t>白鳥</t>
  </si>
  <si>
    <t>みどり</t>
  </si>
  <si>
    <t>三原</t>
  </si>
  <si>
    <t>大手</t>
  </si>
  <si>
    <t>地区合計</t>
  </si>
  <si>
    <t>ＮＳ   長崎新聞</t>
  </si>
  <si>
    <t>矢上</t>
  </si>
  <si>
    <t>日見</t>
  </si>
  <si>
    <t>長与</t>
  </si>
  <si>
    <t>時津</t>
  </si>
  <si>
    <t>喜々津</t>
  </si>
  <si>
    <t>西彼杵郡</t>
  </si>
  <si>
    <t>諫早中央</t>
  </si>
  <si>
    <t>諫早東部</t>
  </si>
  <si>
    <t>本諫早</t>
  </si>
  <si>
    <t>諫早西部</t>
  </si>
  <si>
    <t>諫早南部</t>
  </si>
  <si>
    <t>西諫早</t>
  </si>
  <si>
    <t>諫早駅前</t>
  </si>
  <si>
    <t>諫早北部</t>
  </si>
  <si>
    <t>諫早北</t>
  </si>
  <si>
    <t>諫早南</t>
  </si>
  <si>
    <t>大村市</t>
  </si>
  <si>
    <t>大村</t>
  </si>
  <si>
    <t>大村東部</t>
  </si>
  <si>
    <t>大村西部</t>
  </si>
  <si>
    <t>竹松</t>
  </si>
  <si>
    <t>島原市</t>
  </si>
  <si>
    <t>島原</t>
  </si>
  <si>
    <t>島原南部</t>
  </si>
  <si>
    <t>島原北部</t>
  </si>
  <si>
    <t>多比良</t>
  </si>
  <si>
    <t>吾妻</t>
  </si>
  <si>
    <t>愛野</t>
  </si>
  <si>
    <t>有家</t>
  </si>
  <si>
    <t>小浜</t>
  </si>
  <si>
    <t>加津佐</t>
  </si>
  <si>
    <t>西有家</t>
  </si>
  <si>
    <t>早岐</t>
  </si>
  <si>
    <t>黒髪</t>
  </si>
  <si>
    <t>早岐西</t>
  </si>
  <si>
    <t>日宇</t>
  </si>
  <si>
    <t>大宮</t>
  </si>
  <si>
    <t>稲荷</t>
  </si>
  <si>
    <t>佐世保中央</t>
  </si>
  <si>
    <t>潮見</t>
  </si>
  <si>
    <t>俵町</t>
  </si>
  <si>
    <t>佐世保西部</t>
  </si>
  <si>
    <t>藤原</t>
  </si>
  <si>
    <t>山ノ田</t>
  </si>
  <si>
    <t>春日</t>
  </si>
  <si>
    <t>大野</t>
  </si>
  <si>
    <t>勝富</t>
  </si>
  <si>
    <t>日野</t>
  </si>
  <si>
    <t>高梨</t>
  </si>
  <si>
    <t>相ノ浦</t>
  </si>
  <si>
    <t>中里皆瀬</t>
  </si>
  <si>
    <t>東彼杵郡</t>
  </si>
  <si>
    <t>川棚</t>
  </si>
  <si>
    <t>波佐見</t>
  </si>
  <si>
    <t>松浦市</t>
  </si>
  <si>
    <t>御厨</t>
  </si>
  <si>
    <t>今福</t>
  </si>
  <si>
    <t>平戸</t>
  </si>
  <si>
    <t>北松浦郡(Ⅰ）</t>
  </si>
  <si>
    <t>佐々</t>
  </si>
  <si>
    <t>世知原</t>
  </si>
  <si>
    <t>吉井</t>
  </si>
  <si>
    <t>小佐々</t>
  </si>
  <si>
    <t>田平</t>
  </si>
  <si>
    <t>福江</t>
  </si>
  <si>
    <t>奈良尾</t>
  </si>
  <si>
    <t>小値賀</t>
  </si>
  <si>
    <t>壱岐</t>
  </si>
  <si>
    <t>平戸市</t>
  </si>
  <si>
    <t>ﾍﾟｰｼﾞ計</t>
  </si>
  <si>
    <t>４２２０４</t>
  </si>
  <si>
    <t>４２２０５</t>
  </si>
  <si>
    <t>４２２０３</t>
  </si>
  <si>
    <t>４２２０２</t>
  </si>
  <si>
    <t>４２３２０</t>
  </si>
  <si>
    <t>４２２０８</t>
  </si>
  <si>
    <t>４２２０７</t>
  </si>
  <si>
    <t>４２３８０</t>
  </si>
  <si>
    <t>４２４００</t>
  </si>
  <si>
    <t>広 　　告　 　主</t>
  </si>
  <si>
    <t>備　　考</t>
  </si>
  <si>
    <t>毎日新聞</t>
  </si>
  <si>
    <t>朝日新聞</t>
  </si>
  <si>
    <t>読売新聞</t>
  </si>
  <si>
    <t>西日本新聞</t>
  </si>
  <si>
    <t>合　　計</t>
  </si>
  <si>
    <t>三川内*</t>
  </si>
  <si>
    <t>　平戸市</t>
  </si>
  <si>
    <t>　北松浦郡</t>
  </si>
  <si>
    <t>　南・北松浦郡</t>
  </si>
  <si>
    <t>昭和</t>
  </si>
  <si>
    <t>田上</t>
  </si>
  <si>
    <t>式見*</t>
  </si>
  <si>
    <t>手熊*</t>
  </si>
  <si>
    <t>茂木*</t>
  </si>
  <si>
    <t>大草*</t>
  </si>
  <si>
    <t>鷹島*</t>
  </si>
  <si>
    <t>北松・大島*</t>
  </si>
  <si>
    <t>諌早駅前Ｎ</t>
  </si>
  <si>
    <t>大野Ｎ</t>
  </si>
  <si>
    <t>黒髪Ｎ</t>
  </si>
  <si>
    <t>長崎中央</t>
  </si>
  <si>
    <t>亀岳*</t>
  </si>
  <si>
    <t>大串*</t>
  </si>
  <si>
    <t>池島*</t>
  </si>
  <si>
    <t>中浦*</t>
  </si>
  <si>
    <t>西海*</t>
  </si>
  <si>
    <t>西彼大島</t>
  </si>
  <si>
    <t>長与高田</t>
  </si>
  <si>
    <t>諌早北部Ｎ</t>
  </si>
  <si>
    <t>諌早南部Ｎ</t>
  </si>
  <si>
    <t>本諫早Ｎ</t>
  </si>
  <si>
    <t>西諌早Ｎ</t>
  </si>
  <si>
    <t>ＮＫ　日経新聞</t>
  </si>
  <si>
    <t>大村</t>
  </si>
  <si>
    <t>福重*</t>
  </si>
  <si>
    <t>松原*</t>
  </si>
  <si>
    <t>大村西部Ｎ</t>
  </si>
  <si>
    <t>口の津</t>
  </si>
  <si>
    <t>南有馬Ｍ*</t>
  </si>
  <si>
    <t>小浜*</t>
  </si>
  <si>
    <t>愛野*</t>
  </si>
  <si>
    <t>吾妻*</t>
  </si>
  <si>
    <t>西郷*</t>
  </si>
  <si>
    <t>神代*</t>
  </si>
  <si>
    <t>大三東*</t>
  </si>
  <si>
    <t>深江*</t>
  </si>
  <si>
    <t>布津Ｍ*</t>
  </si>
  <si>
    <t>堂崎*</t>
  </si>
  <si>
    <t>北有馬Ｍ*</t>
  </si>
  <si>
    <t>南有馬Ｙ*</t>
  </si>
  <si>
    <t>加津佐Ａ*</t>
  </si>
  <si>
    <t>南串山*</t>
  </si>
  <si>
    <t>雲仙*</t>
  </si>
  <si>
    <t>千々石*</t>
  </si>
  <si>
    <t>ＮＫ　日経新聞</t>
  </si>
  <si>
    <t>佐世保市</t>
  </si>
  <si>
    <t>ＮＫ　日経新聞</t>
  </si>
  <si>
    <t>針尾*</t>
  </si>
  <si>
    <t>佐世保東部</t>
  </si>
  <si>
    <t>相ノ浦Ｎ</t>
  </si>
  <si>
    <t>早岐中央Ｎ</t>
  </si>
  <si>
    <t>早岐東Ｎ</t>
  </si>
  <si>
    <t>早岐南Ｎ</t>
  </si>
  <si>
    <t>川棚*</t>
  </si>
  <si>
    <t>上波佐見*</t>
  </si>
  <si>
    <t>下波佐見*</t>
  </si>
  <si>
    <t>彼杵*</t>
  </si>
  <si>
    <t>千綿*</t>
  </si>
  <si>
    <t>志佐Ｍ*</t>
  </si>
  <si>
    <t>志佐Ａ*</t>
  </si>
  <si>
    <t>御厨*</t>
  </si>
  <si>
    <t>調川*</t>
  </si>
  <si>
    <t>今福*</t>
  </si>
  <si>
    <t>青島</t>
  </si>
  <si>
    <t>ＮＫ　日経新聞</t>
  </si>
  <si>
    <t>佐々*</t>
  </si>
  <si>
    <t>世知原*</t>
  </si>
  <si>
    <t>吉井*</t>
  </si>
  <si>
    <t>臼ノ浦*</t>
  </si>
  <si>
    <t>江迎Ａ*</t>
  </si>
  <si>
    <t>潜龍Ａ*</t>
  </si>
  <si>
    <t>楠泊*</t>
  </si>
  <si>
    <t>鹿町*</t>
  </si>
  <si>
    <t>大加勢*</t>
  </si>
  <si>
    <t>潜龍Ｍ*</t>
  </si>
  <si>
    <t>江迎Ｍ*</t>
  </si>
  <si>
    <t>ＮＫ　日経新聞</t>
  </si>
  <si>
    <t>若松*</t>
  </si>
  <si>
    <t>奈良尾*</t>
  </si>
  <si>
    <t>有川*</t>
  </si>
  <si>
    <t>青方*</t>
  </si>
  <si>
    <t>浜ノ浦*</t>
  </si>
  <si>
    <t>魚目*</t>
  </si>
  <si>
    <t>北魚目*</t>
  </si>
  <si>
    <t>小値賀*</t>
  </si>
  <si>
    <t>宇久*</t>
  </si>
  <si>
    <t>奈良尾</t>
  </si>
  <si>
    <t>ＮＫ　日経新聞</t>
  </si>
  <si>
    <t>ＮＫ　日経新聞</t>
  </si>
  <si>
    <t>厳原町*</t>
  </si>
  <si>
    <t>比田勝*</t>
  </si>
  <si>
    <t>佐須奈*</t>
  </si>
  <si>
    <t>ＮＫ　日経新聞</t>
  </si>
  <si>
    <t>４２２０１</t>
  </si>
  <si>
    <t>ﾍﾟｰｼﾞ計</t>
  </si>
  <si>
    <t>長崎新聞</t>
  </si>
  <si>
    <t>ＮＫ　日経新聞</t>
  </si>
  <si>
    <t>４２３００</t>
  </si>
  <si>
    <t>　大村市</t>
  </si>
  <si>
    <t>　島原市</t>
  </si>
  <si>
    <t>　佐世保市</t>
  </si>
  <si>
    <t>　松浦市</t>
  </si>
  <si>
    <t>崎戸</t>
  </si>
  <si>
    <t>西海</t>
  </si>
  <si>
    <t>大瀬戸*</t>
  </si>
  <si>
    <t>喜々津</t>
  </si>
  <si>
    <t>壱岐</t>
  </si>
  <si>
    <t>壱岐*</t>
  </si>
  <si>
    <t>上五島</t>
  </si>
  <si>
    <t>天神ＮＳ</t>
  </si>
  <si>
    <t>香焼*</t>
  </si>
  <si>
    <t>三和蚊焼*</t>
  </si>
  <si>
    <t>高浜*</t>
  </si>
  <si>
    <t>野母崎*</t>
  </si>
  <si>
    <t>脇岬*</t>
  </si>
  <si>
    <t>高島*</t>
  </si>
  <si>
    <t>伊王島*</t>
  </si>
  <si>
    <t>琴海村松*</t>
  </si>
  <si>
    <t>琴海長浦*</t>
  </si>
  <si>
    <t>　東彼杵郡</t>
  </si>
  <si>
    <t>日経新聞</t>
  </si>
  <si>
    <t>東部</t>
  </si>
  <si>
    <t>崎戸*</t>
  </si>
  <si>
    <t>伊良林</t>
  </si>
  <si>
    <t>昭和</t>
  </si>
  <si>
    <t>北松・大島</t>
  </si>
  <si>
    <t>東長崎</t>
  </si>
  <si>
    <t>勝本*</t>
  </si>
  <si>
    <t>壱岐市</t>
  </si>
  <si>
    <t>対馬市</t>
  </si>
  <si>
    <t>　対馬市</t>
  </si>
  <si>
    <t>　壱岐市</t>
  </si>
  <si>
    <t>城山</t>
  </si>
  <si>
    <t>配布数</t>
  </si>
  <si>
    <t>部　 数</t>
  </si>
  <si>
    <t>サイズ</t>
  </si>
  <si>
    <t>島原南部</t>
  </si>
  <si>
    <t>島原北部</t>
  </si>
  <si>
    <t>北諫早</t>
  </si>
  <si>
    <t>諫早久山</t>
  </si>
  <si>
    <t>南松浦・北松浦Ⅱ</t>
  </si>
  <si>
    <t>ＮＳ  長崎新聞</t>
  </si>
  <si>
    <t>ＮＳ 　長崎新聞</t>
  </si>
  <si>
    <t>　五島市</t>
  </si>
  <si>
    <t>富江*</t>
  </si>
  <si>
    <t>三井楽*</t>
  </si>
  <si>
    <t>富江*</t>
  </si>
  <si>
    <t>奈留島*</t>
  </si>
  <si>
    <t>五島市</t>
  </si>
  <si>
    <t>諫早市</t>
  </si>
  <si>
    <t>西海市</t>
  </si>
  <si>
    <t>地区合計</t>
  </si>
  <si>
    <t>　西彼杵郡</t>
  </si>
  <si>
    <t>　西海市</t>
  </si>
  <si>
    <t>　諫早市</t>
  </si>
  <si>
    <t>　長崎市</t>
  </si>
  <si>
    <t>地区部数</t>
  </si>
  <si>
    <t>松浦(志佐)</t>
  </si>
  <si>
    <t>黒崎・外海*</t>
  </si>
  <si>
    <t>神ノ浦外海*</t>
  </si>
  <si>
    <t>佐々</t>
  </si>
  <si>
    <t>臼ノ浦</t>
  </si>
  <si>
    <t>湯江小長井*</t>
  </si>
  <si>
    <t>中里皆瀬ＮＳ</t>
  </si>
  <si>
    <t>俵町Ｎ</t>
  </si>
  <si>
    <t>佐世保Ｙ</t>
  </si>
  <si>
    <t>ＮＳ　 長崎新聞</t>
  </si>
  <si>
    <t>部　 数</t>
  </si>
  <si>
    <t>配布数</t>
  </si>
  <si>
    <t>折込総部数</t>
  </si>
  <si>
    <t>広　　　告　　　主</t>
  </si>
  <si>
    <t>折　込　日</t>
  </si>
  <si>
    <t>折　　込　　日</t>
  </si>
  <si>
    <t>備　　考</t>
  </si>
  <si>
    <t>サイズ</t>
  </si>
  <si>
    <t>市　　郡</t>
  </si>
  <si>
    <t>合　　計</t>
  </si>
  <si>
    <t>　【旧西彼杵郡】</t>
  </si>
  <si>
    <t>４２２１２</t>
  </si>
  <si>
    <t>小　計</t>
  </si>
  <si>
    <t>４２２１０</t>
  </si>
  <si>
    <t>４２２０９</t>
  </si>
  <si>
    <t>４２２１１</t>
  </si>
  <si>
    <t>【旧北高来郡】</t>
  </si>
  <si>
    <t>４２２１３</t>
  </si>
  <si>
    <t>雲仙市</t>
  </si>
  <si>
    <t>　雲仙市</t>
  </si>
  <si>
    <t>　【旧南高来郡】</t>
  </si>
  <si>
    <t>【旧諫早市】</t>
  </si>
  <si>
    <t>【旧西彼杵郡】</t>
  </si>
  <si>
    <t>【旧北高来郡】</t>
  </si>
  <si>
    <t>【旧島原市】</t>
  </si>
  <si>
    <t>【旧南高来郡】</t>
  </si>
  <si>
    <t>南島原市</t>
  </si>
  <si>
    <t>【旧北松浦郡Ⅰ】</t>
  </si>
  <si>
    <t>【旧北松浦郡Ⅱ】</t>
  </si>
  <si>
    <t>【旧佐世保市】</t>
  </si>
  <si>
    <t>【旧松浦市】</t>
  </si>
  <si>
    <t>　南島原市</t>
  </si>
  <si>
    <t>【旧長崎市】</t>
  </si>
  <si>
    <t>４２２１４</t>
  </si>
  <si>
    <t>【旧平戸市】</t>
  </si>
  <si>
    <t>【旧北松浦郡】</t>
  </si>
  <si>
    <t>大野東Ｎ</t>
  </si>
  <si>
    <t>西有家</t>
  </si>
  <si>
    <t>松川ＮＳ</t>
  </si>
  <si>
    <t>長崎第一ＮＳ</t>
  </si>
  <si>
    <t>伊良林ＮＳ</t>
  </si>
  <si>
    <t>本河内ＮＳ</t>
  </si>
  <si>
    <t>緑町ＮＳ</t>
  </si>
  <si>
    <t>浦上平和ＮS</t>
  </si>
  <si>
    <t>松川</t>
  </si>
  <si>
    <t>南部</t>
  </si>
  <si>
    <t>北部</t>
  </si>
  <si>
    <t>東長崎</t>
  </si>
  <si>
    <t>浦上</t>
  </si>
  <si>
    <t>折込総部数</t>
  </si>
  <si>
    <t>住吉</t>
  </si>
  <si>
    <t>佐世保西部</t>
  </si>
  <si>
    <t>日宇Ｙ</t>
  </si>
  <si>
    <t>壱岐Ｎ</t>
  </si>
  <si>
    <t>勝本Ｎ</t>
  </si>
  <si>
    <t>平戸Ｍ</t>
  </si>
  <si>
    <t>田平Ｎ</t>
  </si>
  <si>
    <t>北松福島ＮＳ</t>
  </si>
  <si>
    <t>吉井ＮＳ</t>
  </si>
  <si>
    <t>臼ノ浦ＮＳ</t>
  </si>
  <si>
    <t>布津ＮＳ</t>
  </si>
  <si>
    <t>有家Ｎ</t>
  </si>
  <si>
    <t>西有家Ｎ</t>
  </si>
  <si>
    <t>南有馬Ｎ</t>
  </si>
  <si>
    <t>多比良Ｎ</t>
  </si>
  <si>
    <t>諫早久山ＮＳ</t>
  </si>
  <si>
    <t>喜々津ＮＳ</t>
  </si>
  <si>
    <t>大瀬戸Ａ</t>
  </si>
  <si>
    <t>崎戸Ａ</t>
  </si>
  <si>
    <t>式見Ｇ</t>
  </si>
  <si>
    <t>手熊Ｇ</t>
  </si>
  <si>
    <t>茂木Ｇ</t>
  </si>
  <si>
    <t>村松Ｇ</t>
  </si>
  <si>
    <t>長浦Ｇ</t>
  </si>
  <si>
    <t>池島Ｇ</t>
  </si>
  <si>
    <t>黒崎Ｇ</t>
  </si>
  <si>
    <t>神ノ浦Ｇ</t>
  </si>
  <si>
    <t>高浜Ｇ</t>
  </si>
  <si>
    <t>脇岬Ｇ</t>
  </si>
  <si>
    <t>伊王島Ｇ</t>
  </si>
  <si>
    <t>野母Ｇ</t>
  </si>
  <si>
    <t>西海Ｎ</t>
  </si>
  <si>
    <t>亀岳Ｇ</t>
  </si>
  <si>
    <t>大串Ｇ</t>
  </si>
  <si>
    <t>松島Ｇ</t>
  </si>
  <si>
    <t>中浦Ｇ</t>
  </si>
  <si>
    <t>大草Ｇ</t>
  </si>
  <si>
    <t>湯江小長井Ｇ</t>
  </si>
  <si>
    <t>福重G</t>
  </si>
  <si>
    <t>松原Ｇ</t>
  </si>
  <si>
    <t>島原南部Ｎ</t>
  </si>
  <si>
    <t>島原北部Ｎ</t>
  </si>
  <si>
    <t>大三東Ｇ</t>
  </si>
  <si>
    <t>森山愛野Ｎ</t>
  </si>
  <si>
    <t>愛野Ｇ</t>
  </si>
  <si>
    <t>吾妻Ｇ</t>
  </si>
  <si>
    <t>西郷Ｇ</t>
  </si>
  <si>
    <t>南串山Ｇ</t>
  </si>
  <si>
    <t>雲仙Ｇ</t>
  </si>
  <si>
    <t>千々石Ｇ</t>
  </si>
  <si>
    <t>深江Ｇ</t>
  </si>
  <si>
    <t>北有馬Ｇ</t>
  </si>
  <si>
    <t>楠泊Ｇ</t>
  </si>
  <si>
    <t>大加瀬Ｇ</t>
  </si>
  <si>
    <t>江迎Ｎ</t>
  </si>
  <si>
    <t>上波佐見Ｇ</t>
  </si>
  <si>
    <t>下波佐見Ｇ</t>
  </si>
  <si>
    <t>彼杵Ｇ</t>
  </si>
  <si>
    <t>千綿Ｇ</t>
  </si>
  <si>
    <t>御厨Ｇ</t>
  </si>
  <si>
    <t>調川Ｇ</t>
  </si>
  <si>
    <t>今福Ｇ</t>
  </si>
  <si>
    <t>鷹島Ｇ</t>
  </si>
  <si>
    <t>岐宿Ｇ</t>
  </si>
  <si>
    <t>三井楽Ｇ</t>
  </si>
  <si>
    <t>奈留島Ｇ</t>
  </si>
  <si>
    <t>若松Ｇ</t>
  </si>
  <si>
    <t>奈良尾Ｇ</t>
  </si>
  <si>
    <t>有川Ｇ</t>
  </si>
  <si>
    <t>青方Ｇ</t>
  </si>
  <si>
    <t>魚目Ｇ</t>
  </si>
  <si>
    <t>小値賀Ｇ</t>
  </si>
  <si>
    <t>厳原Ｇ</t>
  </si>
  <si>
    <t>西山Ｙ</t>
  </si>
  <si>
    <t>中川Ｙ</t>
  </si>
  <si>
    <t>佐々Ｎ</t>
  </si>
  <si>
    <t>蚊焼Ｇ</t>
  </si>
  <si>
    <t>小　島ＮＳ</t>
  </si>
  <si>
    <t>田　上ＮＳ</t>
  </si>
  <si>
    <t>長崎戸町ＮＳ</t>
  </si>
  <si>
    <t>大　浦ＮＳ</t>
  </si>
  <si>
    <t>小ヶ倉ＮＳ</t>
  </si>
  <si>
    <t>新港ＮＳ</t>
  </si>
  <si>
    <t>皆瀬   西 Ｎ</t>
  </si>
  <si>
    <t>日野赤崎</t>
  </si>
  <si>
    <t>西彼大島*</t>
  </si>
  <si>
    <t>大島Ａ</t>
  </si>
  <si>
    <t>佐世保東部</t>
  </si>
  <si>
    <t>道ノ尾</t>
  </si>
  <si>
    <t>大村東部</t>
  </si>
  <si>
    <t>大村東部Ｎ</t>
  </si>
  <si>
    <t>大浦</t>
  </si>
  <si>
    <t>浦上・平和</t>
  </si>
  <si>
    <t>長与南</t>
  </si>
  <si>
    <t>春日・俵町</t>
  </si>
  <si>
    <t>大久保</t>
  </si>
  <si>
    <t>大野・中里</t>
  </si>
  <si>
    <t>西部・相ノ浦</t>
  </si>
  <si>
    <t>深堀A</t>
  </si>
  <si>
    <t>香焼NS</t>
  </si>
  <si>
    <t>稲佐A</t>
  </si>
  <si>
    <t>城山A</t>
  </si>
  <si>
    <t>住吉A</t>
  </si>
  <si>
    <t>岩屋　A</t>
  </si>
  <si>
    <t>志佐NS</t>
  </si>
  <si>
    <t>有馬*</t>
  </si>
  <si>
    <t>滑石西部Ｙ</t>
  </si>
  <si>
    <t>長与Ｙ</t>
  </si>
  <si>
    <t>本原・西山</t>
  </si>
  <si>
    <t>有家・西有家*</t>
  </si>
  <si>
    <t>黒島</t>
  </si>
  <si>
    <t>稲佐・小江原</t>
  </si>
  <si>
    <t>城山</t>
  </si>
  <si>
    <t>西町</t>
  </si>
  <si>
    <t>西彼大瀬戸</t>
  </si>
  <si>
    <t>西海大島</t>
  </si>
  <si>
    <t>大宮汐見</t>
  </si>
  <si>
    <t>御船福田</t>
  </si>
  <si>
    <t>相浦皆瀬</t>
  </si>
  <si>
    <t>日宇</t>
  </si>
  <si>
    <t>南風崎N</t>
  </si>
  <si>
    <t>平戸生月</t>
  </si>
  <si>
    <t>口加＊</t>
  </si>
  <si>
    <t>三川内Ｇ</t>
  </si>
  <si>
    <t>飯盛Ｎ</t>
  </si>
  <si>
    <t>岩瀬浦＊</t>
  </si>
  <si>
    <t>潮見</t>
  </si>
  <si>
    <t>国見・有明</t>
  </si>
  <si>
    <t>矢上南</t>
  </si>
  <si>
    <t>古賀・つつじヶ丘</t>
  </si>
  <si>
    <t>東諫早</t>
  </si>
  <si>
    <t>南諫早</t>
  </si>
  <si>
    <t>深江布津＊</t>
  </si>
  <si>
    <t>早岐中央</t>
  </si>
  <si>
    <t>早岐東</t>
  </si>
  <si>
    <t>黒髪</t>
  </si>
  <si>
    <t>口加N</t>
  </si>
  <si>
    <t>古賀・つつじヶ丘NS</t>
  </si>
  <si>
    <t>佐世保西部A</t>
  </si>
  <si>
    <t>御船福田Ｙ</t>
  </si>
  <si>
    <t>福島*</t>
  </si>
  <si>
    <t>東彼杵</t>
  </si>
  <si>
    <t>江鹿</t>
  </si>
  <si>
    <t>日宇・天神</t>
  </si>
  <si>
    <t>浦上A</t>
  </si>
  <si>
    <t>針尾NS</t>
  </si>
  <si>
    <t>富江N</t>
  </si>
  <si>
    <t>日宇＊</t>
  </si>
  <si>
    <t>天神・十郎＊</t>
  </si>
  <si>
    <t>佐世保中央＊</t>
  </si>
  <si>
    <t>日野＊</t>
  </si>
  <si>
    <t>大野東＊</t>
  </si>
  <si>
    <t>中里皆瀬＊</t>
  </si>
  <si>
    <t>諫早北</t>
  </si>
  <si>
    <t>西諌早</t>
  </si>
  <si>
    <t>諫早駅前</t>
  </si>
  <si>
    <t>飯盛ＡＮ</t>
  </si>
  <si>
    <t>東長崎A</t>
  </si>
  <si>
    <t>　　　   TＥL　092-471-1122</t>
  </si>
  <si>
    <t>　　　   FAX　092-474-6466</t>
  </si>
  <si>
    <t>生月*</t>
  </si>
  <si>
    <t>住吉女ノ都</t>
  </si>
  <si>
    <t>滑石</t>
  </si>
  <si>
    <t>長与</t>
  </si>
  <si>
    <t>長崎北部Ａ</t>
  </si>
  <si>
    <t>長与Ａ</t>
  </si>
  <si>
    <t>西山片淵</t>
  </si>
  <si>
    <t>立山桜町</t>
  </si>
  <si>
    <t>宝町天神</t>
  </si>
  <si>
    <t>島原松尾*</t>
  </si>
  <si>
    <t>早岐東＊</t>
  </si>
  <si>
    <t>早岐南＊</t>
  </si>
  <si>
    <t>早岐＊</t>
  </si>
  <si>
    <t>黒髪＊</t>
  </si>
  <si>
    <t>南風埼＊</t>
  </si>
  <si>
    <t>島原松尾Ｇ</t>
  </si>
  <si>
    <t>新大工</t>
  </si>
  <si>
    <t>桜馬場</t>
  </si>
  <si>
    <t>南ヶ丘･出雲</t>
  </si>
  <si>
    <t>南ヶ丘･出雲ＮＳ</t>
  </si>
  <si>
    <t>東部</t>
  </si>
  <si>
    <t>竹松*</t>
  </si>
  <si>
    <t>福江AN</t>
  </si>
  <si>
    <t>玉之浦*</t>
  </si>
  <si>
    <t>岐宿*</t>
  </si>
  <si>
    <t>崎山*</t>
  </si>
  <si>
    <t>久賀島*</t>
  </si>
  <si>
    <t>五島中央*</t>
  </si>
  <si>
    <t>(　　)</t>
  </si>
  <si>
    <t>平成     年     月     日</t>
  </si>
  <si>
    <t>福江Ａ</t>
  </si>
  <si>
    <t>日野Ｙ</t>
  </si>
  <si>
    <t>川棚NS</t>
  </si>
  <si>
    <t>神代G</t>
  </si>
  <si>
    <t>新戸町</t>
  </si>
  <si>
    <t>南長崎</t>
  </si>
  <si>
    <t>大浦新戸町Ｙ</t>
  </si>
  <si>
    <t>八幡・浜町</t>
  </si>
  <si>
    <t>小菅・南長崎</t>
  </si>
  <si>
    <t>滑石西</t>
  </si>
  <si>
    <t>三重</t>
  </si>
  <si>
    <t>多比良＊</t>
  </si>
  <si>
    <t>柳谷・白鳥</t>
  </si>
  <si>
    <t>時津Ａ</t>
  </si>
  <si>
    <t>日吉*</t>
  </si>
  <si>
    <t>浦上・本原</t>
  </si>
  <si>
    <t>住吉・女の都</t>
  </si>
  <si>
    <t>稲佐・城山</t>
  </si>
  <si>
    <t>浦上・本原Ｙ</t>
  </si>
  <si>
    <t>住吉女の都Ｙ</t>
  </si>
  <si>
    <t>宇久神浦N</t>
  </si>
  <si>
    <t>宇久*</t>
  </si>
  <si>
    <t>(30.4)</t>
  </si>
  <si>
    <t>小浜＊</t>
  </si>
  <si>
    <t>小浜G</t>
  </si>
  <si>
    <t xml:space="preserve"> TＥL　092-471-1122</t>
  </si>
  <si>
    <t xml:space="preserve"> TＥL　092-471-1122</t>
  </si>
  <si>
    <t xml:space="preserve"> FAX　092-474-6466</t>
  </si>
  <si>
    <t>TＥL　092-471-1122</t>
  </si>
  <si>
    <t>FAX　092-474-6466</t>
  </si>
  <si>
    <t>(30.6)</t>
  </si>
  <si>
    <t>早岐*</t>
  </si>
  <si>
    <t>時   津(新)</t>
  </si>
  <si>
    <t>村松</t>
  </si>
  <si>
    <r>
      <t>時   津(</t>
    </r>
    <r>
      <rPr>
        <sz val="9"/>
        <color indexed="10"/>
        <rFont val="ＭＳ Ｐ明朝"/>
        <family val="1"/>
      </rPr>
      <t>旧</t>
    </r>
    <r>
      <rPr>
        <sz val="9"/>
        <rFont val="ＭＳ Ｐ明朝"/>
        <family val="1"/>
      </rPr>
      <t>)</t>
    </r>
  </si>
  <si>
    <t>田平*NMA</t>
  </si>
  <si>
    <t>田平</t>
  </si>
  <si>
    <t>(30.7)</t>
  </si>
  <si>
    <t>福田・大浜*</t>
  </si>
  <si>
    <t>小榊*</t>
  </si>
  <si>
    <t>旭町*</t>
  </si>
  <si>
    <t>稲佐*</t>
  </si>
  <si>
    <t>道ノ尾*</t>
  </si>
  <si>
    <t>滑石西*</t>
  </si>
  <si>
    <t>三重*</t>
  </si>
  <si>
    <t>大野*</t>
  </si>
  <si>
    <t>大瀬戸Ｇ</t>
  </si>
  <si>
    <t>大瀬戸*</t>
  </si>
  <si>
    <t>(30.8)</t>
  </si>
  <si>
    <t>(30.9)</t>
  </si>
  <si>
    <t>松島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</si>
</sst>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</numFmts>
  <fonts count="8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color indexed="48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0"/>
      <name val="HG丸ｺﾞｼｯｸM-PRO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8"/>
      <color indexed="10"/>
      <name val="ＭＳ Ｐ明朝"/>
      <family val="1"/>
    </font>
    <font>
      <sz val="8"/>
      <color indexed="10"/>
      <name val="ＭＳ 明朝"/>
      <family val="1"/>
    </font>
    <font>
      <b/>
      <sz val="8"/>
      <color indexed="10"/>
      <name val="ＭＳ Ｐ明朝"/>
      <family val="1"/>
    </font>
    <font>
      <sz val="8"/>
      <name val="ＭＳ 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11"/>
      <color theme="1"/>
      <name val="ＭＳ Ｐ明朝"/>
      <family val="1"/>
    </font>
    <font>
      <sz val="8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medium"/>
      <top style="hair"/>
      <bottom style="dashed"/>
    </border>
    <border>
      <left style="thin"/>
      <right style="thin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185" fontId="14" fillId="0" borderId="1">
      <alignment horizontal="distributed"/>
      <protection/>
    </xf>
    <xf numFmtId="0" fontId="67" fillId="0" borderId="0" applyNumberFormat="0" applyFill="0" applyBorder="0" applyAlignment="0" applyProtection="0"/>
    <xf numFmtId="0" fontId="68" fillId="26" borderId="2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70" fillId="0" borderId="4" applyNumberFormat="0" applyFill="0" applyAlignment="0" applyProtection="0"/>
    <xf numFmtId="0" fontId="71" fillId="29" borderId="0" applyNumberFormat="0" applyBorder="0" applyAlignment="0" applyProtection="0"/>
    <xf numFmtId="0" fontId="72" fillId="30" borderId="5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0" borderId="10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5" applyNumberFormat="0" applyAlignment="0" applyProtection="0"/>
    <xf numFmtId="0" fontId="81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 horizontal="centerContinuous" vertical="center"/>
    </xf>
    <xf numFmtId="185" fontId="13" fillId="0" borderId="12" xfId="0" applyNumberFormat="1" applyFont="1" applyFill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185" fontId="13" fillId="0" borderId="13" xfId="49" applyNumberFormat="1" applyFont="1" applyFill="1" applyBorder="1" applyAlignment="1">
      <alignment horizontal="left"/>
    </xf>
    <xf numFmtId="185" fontId="13" fillId="0" borderId="13" xfId="0" applyNumberFormat="1" applyFont="1" applyFill="1" applyBorder="1" applyAlignment="1">
      <alignment/>
    </xf>
    <xf numFmtId="185" fontId="13" fillId="0" borderId="14" xfId="0" applyNumberFormat="1" applyFont="1" applyFill="1" applyBorder="1" applyAlignment="1">
      <alignment/>
    </xf>
    <xf numFmtId="185" fontId="13" fillId="0" borderId="15" xfId="0" applyNumberFormat="1" applyFont="1" applyFill="1" applyBorder="1" applyAlignment="1">
      <alignment/>
    </xf>
    <xf numFmtId="185" fontId="13" fillId="0" borderId="16" xfId="0" applyNumberFormat="1" applyFont="1" applyFill="1" applyBorder="1" applyAlignment="1">
      <alignment horizontal="center" vertical="center"/>
    </xf>
    <xf numFmtId="185" fontId="13" fillId="0" borderId="17" xfId="0" applyNumberFormat="1" applyFont="1" applyFill="1" applyBorder="1" applyAlignment="1">
      <alignment horizontal="centerContinuous" vertical="center"/>
    </xf>
    <xf numFmtId="185" fontId="13" fillId="0" borderId="18" xfId="0" applyNumberFormat="1" applyFont="1" applyFill="1" applyBorder="1" applyAlignment="1">
      <alignment horizontal="centerContinuous" vertical="center"/>
    </xf>
    <xf numFmtId="185" fontId="13" fillId="0" borderId="19" xfId="0" applyNumberFormat="1" applyFont="1" applyFill="1" applyBorder="1" applyAlignment="1">
      <alignment horizontal="center" vertical="center"/>
    </xf>
    <xf numFmtId="185" fontId="13" fillId="0" borderId="20" xfId="0" applyNumberFormat="1" applyFont="1" applyFill="1" applyBorder="1" applyAlignment="1">
      <alignment horizontal="center" vertical="center"/>
    </xf>
    <xf numFmtId="185" fontId="13" fillId="0" borderId="21" xfId="0" applyNumberFormat="1" applyFont="1" applyFill="1" applyBorder="1" applyAlignment="1">
      <alignment horizontal="center" vertical="center"/>
    </xf>
    <xf numFmtId="185" fontId="13" fillId="0" borderId="22" xfId="0" applyNumberFormat="1" applyFont="1" applyFill="1" applyBorder="1" applyAlignment="1">
      <alignment horizontal="center" vertical="center"/>
    </xf>
    <xf numFmtId="185" fontId="13" fillId="0" borderId="23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/>
    </xf>
    <xf numFmtId="185" fontId="13" fillId="0" borderId="25" xfId="0" applyNumberFormat="1" applyFont="1" applyFill="1" applyBorder="1" applyAlignment="1">
      <alignment/>
    </xf>
    <xf numFmtId="185" fontId="13" fillId="0" borderId="26" xfId="0" applyNumberFormat="1" applyFont="1" applyFill="1" applyBorder="1" applyAlignment="1">
      <alignment/>
    </xf>
    <xf numFmtId="185" fontId="13" fillId="0" borderId="27" xfId="0" applyNumberFormat="1" applyFont="1" applyFill="1" applyBorder="1" applyAlignment="1">
      <alignment/>
    </xf>
    <xf numFmtId="185" fontId="13" fillId="0" borderId="28" xfId="0" applyNumberFormat="1" applyFont="1" applyFill="1" applyBorder="1" applyAlignment="1">
      <alignment/>
    </xf>
    <xf numFmtId="185" fontId="13" fillId="0" borderId="29" xfId="0" applyNumberFormat="1" applyFont="1" applyFill="1" applyBorder="1" applyAlignment="1">
      <alignment/>
    </xf>
    <xf numFmtId="185" fontId="8" fillId="0" borderId="18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 horizontal="centerContinuous" vertical="center"/>
    </xf>
    <xf numFmtId="185" fontId="11" fillId="0" borderId="12" xfId="0" applyNumberFormat="1" applyFont="1" applyFill="1" applyBorder="1" applyAlignment="1">
      <alignment horizontal="centerContinuous" vertical="center"/>
    </xf>
    <xf numFmtId="58" fontId="23" fillId="0" borderId="31" xfId="0" applyNumberFormat="1" applyFont="1" applyBorder="1" applyAlignment="1">
      <alignment horizontal="centerContinuous" vertical="center"/>
    </xf>
    <xf numFmtId="185" fontId="24" fillId="0" borderId="31" xfId="0" applyNumberFormat="1" applyFont="1" applyBorder="1" applyAlignment="1">
      <alignment horizontal="center" vertical="center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26" fillId="0" borderId="34" xfId="0" applyNumberFormat="1" applyFont="1" applyFill="1" applyBorder="1" applyAlignment="1">
      <alignment/>
    </xf>
    <xf numFmtId="185" fontId="26" fillId="0" borderId="35" xfId="0" applyNumberFormat="1" applyFont="1" applyFill="1" applyBorder="1" applyAlignment="1">
      <alignment/>
    </xf>
    <xf numFmtId="185" fontId="26" fillId="0" borderId="36" xfId="0" applyNumberFormat="1" applyFont="1" applyFill="1" applyBorder="1" applyAlignment="1">
      <alignment/>
    </xf>
    <xf numFmtId="185" fontId="26" fillId="0" borderId="37" xfId="0" applyNumberFormat="1" applyFont="1" applyFill="1" applyBorder="1" applyAlignment="1">
      <alignment/>
    </xf>
    <xf numFmtId="185" fontId="26" fillId="0" borderId="38" xfId="0" applyNumberFormat="1" applyFont="1" applyFill="1" applyBorder="1" applyAlignment="1">
      <alignment/>
    </xf>
    <xf numFmtId="185" fontId="26" fillId="0" borderId="39" xfId="0" applyNumberFormat="1" applyFont="1" applyFill="1" applyBorder="1" applyAlignment="1">
      <alignment/>
    </xf>
    <xf numFmtId="185" fontId="0" fillId="33" borderId="0" xfId="49" applyNumberFormat="1" applyFill="1" applyAlignment="1">
      <alignment/>
    </xf>
    <xf numFmtId="185" fontId="0" fillId="33" borderId="0" xfId="0" applyNumberFormat="1" applyFill="1" applyAlignment="1">
      <alignment/>
    </xf>
    <xf numFmtId="185" fontId="13" fillId="0" borderId="40" xfId="0" applyNumberFormat="1" applyFont="1" applyFill="1" applyBorder="1" applyAlignment="1">
      <alignment horizontal="center"/>
    </xf>
    <xf numFmtId="185" fontId="13" fillId="0" borderId="41" xfId="0" applyNumberFormat="1" applyFont="1" applyFill="1" applyBorder="1" applyAlignment="1">
      <alignment/>
    </xf>
    <xf numFmtId="185" fontId="26" fillId="0" borderId="42" xfId="0" applyNumberFormat="1" applyFont="1" applyFill="1" applyBorder="1" applyAlignment="1">
      <alignment/>
    </xf>
    <xf numFmtId="185" fontId="26" fillId="0" borderId="43" xfId="0" applyNumberFormat="1" applyFont="1" applyFill="1" applyBorder="1" applyAlignment="1">
      <alignment/>
    </xf>
    <xf numFmtId="185" fontId="8" fillId="0" borderId="44" xfId="0" applyNumberFormat="1" applyFont="1" applyFill="1" applyBorder="1" applyAlignment="1">
      <alignment horizontal="centerContinuous" vertical="center"/>
    </xf>
    <xf numFmtId="185" fontId="8" fillId="0" borderId="30" xfId="0" applyNumberFormat="1" applyFont="1" applyFill="1" applyBorder="1" applyAlignment="1">
      <alignment horizontal="centerContinuous" vertical="center"/>
    </xf>
    <xf numFmtId="185" fontId="8" fillId="0" borderId="11" xfId="0" applyNumberFormat="1" applyFont="1" applyFill="1" applyBorder="1" applyAlignment="1">
      <alignment horizontal="centerContinuous" vertical="center"/>
    </xf>
    <xf numFmtId="185" fontId="26" fillId="0" borderId="45" xfId="0" applyNumberFormat="1" applyFont="1" applyFill="1" applyBorder="1" applyAlignment="1">
      <alignment/>
    </xf>
    <xf numFmtId="185" fontId="26" fillId="0" borderId="46" xfId="0" applyNumberFormat="1" applyFont="1" applyFill="1" applyBorder="1" applyAlignment="1">
      <alignment/>
    </xf>
    <xf numFmtId="185" fontId="13" fillId="0" borderId="47" xfId="0" applyNumberFormat="1" applyFont="1" applyFill="1" applyBorder="1" applyAlignment="1">
      <alignment/>
    </xf>
    <xf numFmtId="185" fontId="13" fillId="0" borderId="48" xfId="0" applyNumberFormat="1" applyFont="1" applyFill="1" applyBorder="1" applyAlignment="1">
      <alignment/>
    </xf>
    <xf numFmtId="185" fontId="4" fillId="33" borderId="0" xfId="49" applyNumberFormat="1" applyFont="1" applyFill="1" applyAlignment="1" quotePrefix="1">
      <alignment horizontal="left" vertical="center"/>
    </xf>
    <xf numFmtId="185" fontId="0" fillId="33" borderId="0" xfId="49" applyNumberFormat="1" applyFont="1" applyFill="1" applyAlignment="1">
      <alignment/>
    </xf>
    <xf numFmtId="185" fontId="1" fillId="33" borderId="0" xfId="49" applyNumberFormat="1" applyFont="1" applyFill="1" applyAlignment="1">
      <alignment/>
    </xf>
    <xf numFmtId="185" fontId="0" fillId="33" borderId="0" xfId="49" applyNumberFormat="1" applyFont="1" applyFill="1" applyAlignment="1">
      <alignment/>
    </xf>
    <xf numFmtId="185" fontId="5" fillId="33" borderId="44" xfId="49" applyNumberFormat="1" applyFont="1" applyFill="1" applyBorder="1" applyAlignment="1">
      <alignment horizontal="centerContinuous" vertical="center"/>
    </xf>
    <xf numFmtId="185" fontId="7" fillId="33" borderId="30" xfId="49" applyNumberFormat="1" applyFont="1" applyFill="1" applyBorder="1" applyAlignment="1">
      <alignment horizontal="centerContinuous" vertical="center"/>
    </xf>
    <xf numFmtId="185" fontId="1" fillId="33" borderId="30" xfId="0" applyNumberFormat="1" applyFont="1" applyFill="1" applyBorder="1" applyAlignment="1">
      <alignment horizontal="centerContinuous" vertical="center"/>
    </xf>
    <xf numFmtId="185" fontId="7" fillId="33" borderId="11" xfId="49" applyNumberFormat="1" applyFont="1" applyFill="1" applyBorder="1" applyAlignment="1">
      <alignment horizontal="centerContinuous" vertical="center"/>
    </xf>
    <xf numFmtId="185" fontId="5" fillId="33" borderId="18" xfId="49" applyNumberFormat="1" applyFont="1" applyFill="1" applyBorder="1" applyAlignment="1">
      <alignment horizontal="centerContinuous" vertical="center"/>
    </xf>
    <xf numFmtId="185" fontId="5" fillId="33" borderId="30" xfId="49" applyNumberFormat="1" applyFont="1" applyFill="1" applyBorder="1" applyAlignment="1">
      <alignment horizontal="centerContinuous" vertical="center"/>
    </xf>
    <xf numFmtId="185" fontId="5" fillId="33" borderId="11" xfId="49" applyNumberFormat="1" applyFont="1" applyFill="1" applyBorder="1" applyAlignment="1">
      <alignment horizontal="centerContinuous" vertical="center"/>
    </xf>
    <xf numFmtId="185" fontId="1" fillId="33" borderId="11" xfId="49" applyNumberFormat="1" applyFont="1" applyFill="1" applyBorder="1" applyAlignment="1">
      <alignment horizontal="centerContinuous" vertical="center"/>
    </xf>
    <xf numFmtId="185" fontId="5" fillId="33" borderId="18" xfId="49" applyNumberFormat="1" applyFont="1" applyFill="1" applyBorder="1" applyAlignment="1">
      <alignment horizontal="centerContinuous" vertical="center"/>
    </xf>
    <xf numFmtId="185" fontId="1" fillId="33" borderId="12" xfId="0" applyNumberFormat="1" applyFont="1" applyFill="1" applyBorder="1" applyAlignment="1">
      <alignment horizontal="centerContinuous" vertical="center"/>
    </xf>
    <xf numFmtId="0" fontId="12" fillId="33" borderId="49" xfId="0" applyFont="1" applyFill="1" applyBorder="1" applyAlignment="1">
      <alignment horizontal="center"/>
    </xf>
    <xf numFmtId="185" fontId="8" fillId="33" borderId="0" xfId="49" applyNumberFormat="1" applyFont="1" applyFill="1" applyAlignment="1">
      <alignment/>
    </xf>
    <xf numFmtId="185" fontId="0" fillId="33" borderId="0" xfId="49" applyNumberFormat="1" applyFill="1" applyAlignment="1">
      <alignment vertical="center"/>
    </xf>
    <xf numFmtId="185" fontId="8" fillId="33" borderId="31" xfId="49" applyNumberFormat="1" applyFont="1" applyFill="1" applyBorder="1" applyAlignment="1">
      <alignment horizontal="center" vertical="center"/>
    </xf>
    <xf numFmtId="185" fontId="22" fillId="33" borderId="32" xfId="49" applyNumberFormat="1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vertical="center"/>
    </xf>
    <xf numFmtId="185" fontId="12" fillId="33" borderId="0" xfId="49" applyNumberFormat="1" applyFont="1" applyFill="1" applyAlignment="1">
      <alignment/>
    </xf>
    <xf numFmtId="185" fontId="0" fillId="33" borderId="0" xfId="49" applyNumberFormat="1" applyFill="1" applyBorder="1" applyAlignment="1">
      <alignment/>
    </xf>
    <xf numFmtId="185" fontId="19" fillId="0" borderId="50" xfId="49" applyNumberFormat="1" applyFont="1" applyFill="1" applyBorder="1" applyAlignment="1">
      <alignment/>
    </xf>
    <xf numFmtId="185" fontId="14" fillId="0" borderId="51" xfId="49" applyNumberFormat="1" applyFont="1" applyFill="1" applyBorder="1" applyAlignment="1">
      <alignment horizontal="distributed"/>
    </xf>
    <xf numFmtId="185" fontId="0" fillId="0" borderId="0" xfId="49" applyNumberFormat="1" applyFont="1" applyFill="1" applyAlignment="1" quotePrefix="1">
      <alignment horizontal="center" vertical="center"/>
    </xf>
    <xf numFmtId="49" fontId="1" fillId="0" borderId="52" xfId="49" applyNumberFormat="1" applyFont="1" applyFill="1" applyBorder="1" applyAlignment="1">
      <alignment horizontal="center" vertical="center"/>
    </xf>
    <xf numFmtId="185" fontId="14" fillId="0" borderId="20" xfId="49" applyNumberFormat="1" applyFont="1" applyFill="1" applyBorder="1" applyAlignment="1">
      <alignment horizontal="center" vertical="center"/>
    </xf>
    <xf numFmtId="185" fontId="1" fillId="0" borderId="53" xfId="49" applyNumberFormat="1" applyFont="1" applyFill="1" applyBorder="1" applyAlignment="1">
      <alignment horizontal="center" vertical="center"/>
    </xf>
    <xf numFmtId="185" fontId="7" fillId="0" borderId="54" xfId="49" applyNumberFormat="1" applyFont="1" applyFill="1" applyBorder="1" applyAlignment="1">
      <alignment horizontal="center" vertical="center"/>
    </xf>
    <xf numFmtId="185" fontId="32" fillId="0" borderId="55" xfId="49" applyNumberFormat="1" applyFont="1" applyFill="1" applyBorder="1" applyAlignment="1">
      <alignment vertical="center"/>
    </xf>
    <xf numFmtId="185" fontId="0" fillId="0" borderId="0" xfId="49" applyNumberFormat="1" applyFill="1" applyAlignment="1">
      <alignment/>
    </xf>
    <xf numFmtId="185" fontId="33" fillId="0" borderId="55" xfId="49" applyNumberFormat="1" applyFont="1" applyFill="1" applyBorder="1" applyAlignment="1" quotePrefix="1">
      <alignment vertical="center"/>
    </xf>
    <xf numFmtId="185" fontId="0" fillId="0" borderId="56" xfId="49" applyNumberFormat="1" applyFill="1" applyBorder="1" applyAlignment="1">
      <alignment/>
    </xf>
    <xf numFmtId="185" fontId="6" fillId="0" borderId="0" xfId="49" applyNumberFormat="1" applyFont="1" applyFill="1" applyAlignment="1" quotePrefix="1">
      <alignment horizontal="left" vertical="top"/>
    </xf>
    <xf numFmtId="185" fontId="6" fillId="0" borderId="0" xfId="49" applyNumberFormat="1" applyFont="1" applyFill="1" applyBorder="1" applyAlignment="1" quotePrefix="1">
      <alignment horizontal="left" vertical="center"/>
    </xf>
    <xf numFmtId="185" fontId="1" fillId="0" borderId="55" xfId="49" applyNumberFormat="1" applyFont="1" applyFill="1" applyBorder="1" applyAlignment="1">
      <alignment vertical="center"/>
    </xf>
    <xf numFmtId="49" fontId="1" fillId="0" borderId="52" xfId="49" applyNumberFormat="1" applyFont="1" applyFill="1" applyBorder="1" applyAlignment="1">
      <alignment vertical="center"/>
    </xf>
    <xf numFmtId="185" fontId="17" fillId="0" borderId="0" xfId="49" applyNumberFormat="1" applyFont="1" applyFill="1" applyAlignment="1">
      <alignment vertical="top"/>
    </xf>
    <xf numFmtId="185" fontId="12" fillId="0" borderId="0" xfId="49" applyNumberFormat="1" applyFont="1" applyFill="1" applyAlignment="1">
      <alignment/>
    </xf>
    <xf numFmtId="185" fontId="0" fillId="0" borderId="0" xfId="49" applyNumberFormat="1" applyFill="1" applyBorder="1" applyAlignment="1">
      <alignment/>
    </xf>
    <xf numFmtId="185" fontId="1" fillId="0" borderId="55" xfId="49" applyNumberFormat="1" applyFont="1" applyFill="1" applyBorder="1" applyAlignment="1" quotePrefix="1">
      <alignment vertical="center"/>
    </xf>
    <xf numFmtId="185" fontId="18" fillId="0" borderId="0" xfId="49" applyNumberFormat="1" applyFont="1" applyFill="1" applyAlignment="1">
      <alignment/>
    </xf>
    <xf numFmtId="185" fontId="5" fillId="0" borderId="0" xfId="49" applyNumberFormat="1" applyFont="1" applyFill="1" applyBorder="1" applyAlignment="1">
      <alignment/>
    </xf>
    <xf numFmtId="185" fontId="0" fillId="0" borderId="0" xfId="49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0" fillId="0" borderId="0" xfId="49" applyNumberFormat="1" applyFont="1" applyFill="1" applyBorder="1" applyAlignment="1">
      <alignment horizontal="center"/>
    </xf>
    <xf numFmtId="185" fontId="6" fillId="0" borderId="0" xfId="49" applyNumberFormat="1" applyFont="1" applyFill="1" applyBorder="1" applyAlignment="1">
      <alignment/>
    </xf>
    <xf numFmtId="185" fontId="1" fillId="0" borderId="0" xfId="49" applyNumberFormat="1" applyFont="1" applyFill="1" applyBorder="1" applyAlignment="1">
      <alignment/>
    </xf>
    <xf numFmtId="185" fontId="0" fillId="0" borderId="0" xfId="49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185" fontId="7" fillId="0" borderId="0" xfId="49" applyNumberFormat="1" applyFont="1" applyFill="1" applyBorder="1" applyAlignment="1">
      <alignment/>
    </xf>
    <xf numFmtId="185" fontId="5" fillId="0" borderId="0" xfId="49" applyNumberFormat="1" applyFont="1" applyFill="1" applyBorder="1" applyAlignment="1" quotePrefix="1">
      <alignment vertical="center"/>
    </xf>
    <xf numFmtId="185" fontId="6" fillId="0" borderId="0" xfId="49" applyNumberFormat="1" applyFont="1" applyFill="1" applyAlignment="1">
      <alignment vertical="top"/>
    </xf>
    <xf numFmtId="185" fontId="5" fillId="0" borderId="44" xfId="49" applyNumberFormat="1" applyFont="1" applyFill="1" applyBorder="1" applyAlignment="1">
      <alignment horizontal="centerContinuous" vertical="center"/>
    </xf>
    <xf numFmtId="185" fontId="7" fillId="0" borderId="30" xfId="49" applyNumberFormat="1" applyFont="1" applyFill="1" applyBorder="1" applyAlignment="1">
      <alignment horizontal="centerContinuous" vertical="center"/>
    </xf>
    <xf numFmtId="185" fontId="1" fillId="0" borderId="30" xfId="0" applyNumberFormat="1" applyFont="1" applyFill="1" applyBorder="1" applyAlignment="1">
      <alignment horizontal="centerContinuous" vertical="center"/>
    </xf>
    <xf numFmtId="185" fontId="7" fillId="0" borderId="11" xfId="49" applyNumberFormat="1" applyFont="1" applyFill="1" applyBorder="1" applyAlignment="1">
      <alignment horizontal="centerContinuous" vertical="center"/>
    </xf>
    <xf numFmtId="185" fontId="5" fillId="0" borderId="18" xfId="49" applyNumberFormat="1" applyFont="1" applyFill="1" applyBorder="1" applyAlignment="1">
      <alignment horizontal="centerContinuous" vertical="center"/>
    </xf>
    <xf numFmtId="185" fontId="5" fillId="0" borderId="30" xfId="49" applyNumberFormat="1" applyFont="1" applyFill="1" applyBorder="1" applyAlignment="1">
      <alignment horizontal="centerContinuous" vertical="center"/>
    </xf>
    <xf numFmtId="185" fontId="5" fillId="0" borderId="11" xfId="49" applyNumberFormat="1" applyFont="1" applyFill="1" applyBorder="1" applyAlignment="1">
      <alignment horizontal="centerContinuous" vertical="center"/>
    </xf>
    <xf numFmtId="185" fontId="1" fillId="0" borderId="11" xfId="49" applyNumberFormat="1" applyFont="1" applyFill="1" applyBorder="1" applyAlignment="1">
      <alignment horizontal="centerContinuous" vertical="center"/>
    </xf>
    <xf numFmtId="185" fontId="5" fillId="0" borderId="18" xfId="49" applyNumberFormat="1" applyFont="1" applyFill="1" applyBorder="1" applyAlignment="1">
      <alignment horizontal="centerContinuous" vertical="center"/>
    </xf>
    <xf numFmtId="185" fontId="1" fillId="0" borderId="12" xfId="0" applyNumberFormat="1" applyFont="1" applyFill="1" applyBorder="1" applyAlignment="1">
      <alignment horizontal="centerContinuous" vertical="center"/>
    </xf>
    <xf numFmtId="0" fontId="12" fillId="0" borderId="49" xfId="0" applyFont="1" applyFill="1" applyBorder="1" applyAlignment="1">
      <alignment horizontal="center"/>
    </xf>
    <xf numFmtId="185" fontId="8" fillId="0" borderId="0" xfId="49" applyNumberFormat="1" applyFont="1" applyFill="1" applyAlignment="1">
      <alignment/>
    </xf>
    <xf numFmtId="185" fontId="0" fillId="0" borderId="0" xfId="49" applyNumberFormat="1" applyFill="1" applyAlignment="1">
      <alignment vertical="center"/>
    </xf>
    <xf numFmtId="185" fontId="8" fillId="0" borderId="31" xfId="49" applyNumberFormat="1" applyFont="1" applyFill="1" applyBorder="1" applyAlignment="1">
      <alignment horizontal="center" vertical="center"/>
    </xf>
    <xf numFmtId="185" fontId="22" fillId="0" borderId="32" xfId="49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185" fontId="17" fillId="0" borderId="0" xfId="49" applyNumberFormat="1" applyFont="1" applyFill="1" applyAlignment="1">
      <alignment/>
    </xf>
    <xf numFmtId="185" fontId="0" fillId="0" borderId="0" xfId="49" applyNumberFormat="1" applyFont="1" applyFill="1" applyAlignment="1">
      <alignment/>
    </xf>
    <xf numFmtId="185" fontId="13" fillId="0" borderId="0" xfId="49" applyNumberFormat="1" applyFont="1" applyFill="1" applyAlignment="1">
      <alignment horizontal="left" vertical="top"/>
    </xf>
    <xf numFmtId="38" fontId="26" fillId="0" borderId="0" xfId="49" applyFont="1" applyFill="1" applyBorder="1" applyAlignment="1">
      <alignment vertical="top"/>
    </xf>
    <xf numFmtId="38" fontId="26" fillId="0" borderId="0" xfId="49" applyFont="1" applyFill="1" applyAlignment="1">
      <alignment vertical="top"/>
    </xf>
    <xf numFmtId="185" fontId="6" fillId="0" borderId="0" xfId="49" applyNumberFormat="1" applyFont="1" applyFill="1" applyAlignment="1">
      <alignment/>
    </xf>
    <xf numFmtId="185" fontId="1" fillId="0" borderId="55" xfId="49" applyNumberFormat="1" applyFont="1" applyFill="1" applyBorder="1" applyAlignment="1">
      <alignment vertical="center" shrinkToFit="1"/>
    </xf>
    <xf numFmtId="185" fontId="13" fillId="0" borderId="0" xfId="0" applyNumberFormat="1" applyFont="1" applyFill="1" applyAlignment="1">
      <alignment/>
    </xf>
    <xf numFmtId="185" fontId="1" fillId="0" borderId="44" xfId="49" applyNumberFormat="1" applyFont="1" applyFill="1" applyBorder="1" applyAlignment="1">
      <alignment horizontal="centerContinuous" vertical="center"/>
    </xf>
    <xf numFmtId="185" fontId="0" fillId="0" borderId="30" xfId="49" applyNumberFormat="1" applyFont="1" applyFill="1" applyBorder="1" applyAlignment="1">
      <alignment horizontal="centerContinuous" vertical="center"/>
    </xf>
    <xf numFmtId="185" fontId="0" fillId="0" borderId="12" xfId="49" applyNumberFormat="1" applyFont="1" applyFill="1" applyBorder="1" applyAlignment="1">
      <alignment horizontal="centerContinuous" vertical="center"/>
    </xf>
    <xf numFmtId="185" fontId="1" fillId="0" borderId="30" xfId="49" applyNumberFormat="1" applyFont="1" applyFill="1" applyBorder="1" applyAlignment="1">
      <alignment horizontal="centerContinuous" vertical="center"/>
    </xf>
    <xf numFmtId="185" fontId="0" fillId="0" borderId="30" xfId="49" applyNumberFormat="1" applyFont="1" applyFill="1" applyBorder="1" applyAlignment="1">
      <alignment horizontal="centerContinuous" vertical="center"/>
    </xf>
    <xf numFmtId="185" fontId="0" fillId="0" borderId="12" xfId="49" applyNumberFormat="1" applyFont="1" applyFill="1" applyBorder="1" applyAlignment="1">
      <alignment horizontal="centerContinuous" vertical="center"/>
    </xf>
    <xf numFmtId="185" fontId="0" fillId="0" borderId="30" xfId="49" applyNumberFormat="1" applyFont="1" applyFill="1" applyBorder="1" applyAlignment="1">
      <alignment horizontal="centerContinuous"/>
    </xf>
    <xf numFmtId="185" fontId="0" fillId="0" borderId="12" xfId="49" applyNumberFormat="1" applyFont="1" applyFill="1" applyBorder="1" applyAlignment="1">
      <alignment horizontal="centerContinuous"/>
    </xf>
    <xf numFmtId="185" fontId="6" fillId="0" borderId="57" xfId="49" applyNumberFormat="1" applyFont="1" applyFill="1" applyBorder="1" applyAlignment="1">
      <alignment horizontal="center" vertical="center"/>
    </xf>
    <xf numFmtId="185" fontId="6" fillId="0" borderId="58" xfId="49" applyNumberFormat="1" applyFont="1" applyFill="1" applyBorder="1" applyAlignment="1">
      <alignment horizontal="center" vertical="center"/>
    </xf>
    <xf numFmtId="185" fontId="6" fillId="0" borderId="59" xfId="49" applyNumberFormat="1" applyFont="1" applyFill="1" applyBorder="1" applyAlignment="1">
      <alignment horizontal="center" vertical="center"/>
    </xf>
    <xf numFmtId="185" fontId="6" fillId="0" borderId="60" xfId="49" applyNumberFormat="1" applyFont="1" applyFill="1" applyBorder="1" applyAlignment="1">
      <alignment horizontal="center" vertical="center"/>
    </xf>
    <xf numFmtId="185" fontId="1" fillId="0" borderId="61" xfId="49" applyNumberFormat="1" applyFont="1" applyFill="1" applyBorder="1" applyAlignment="1">
      <alignment horizontal="center" vertical="center"/>
    </xf>
    <xf numFmtId="185" fontId="14" fillId="0" borderId="62" xfId="49" applyNumberFormat="1" applyFont="1" applyFill="1" applyBorder="1" applyAlignment="1">
      <alignment horizontal="distributed"/>
    </xf>
    <xf numFmtId="185" fontId="19" fillId="0" borderId="50" xfId="49" applyNumberFormat="1" applyFont="1" applyFill="1" applyBorder="1" applyAlignment="1" applyProtection="1">
      <alignment/>
      <protection/>
    </xf>
    <xf numFmtId="185" fontId="6" fillId="0" borderId="40" xfId="49" applyNumberFormat="1" applyFont="1" applyFill="1" applyBorder="1" applyAlignment="1">
      <alignment horizontal="center" vertical="center"/>
    </xf>
    <xf numFmtId="185" fontId="19" fillId="0" borderId="63" xfId="49" applyNumberFormat="1" applyFont="1" applyFill="1" applyBorder="1" applyAlignment="1">
      <alignment/>
    </xf>
    <xf numFmtId="185" fontId="19" fillId="0" borderId="41" xfId="49" applyNumberFormat="1" applyFont="1" applyFill="1" applyBorder="1" applyAlignment="1">
      <alignment horizontal="right" vertical="center"/>
    </xf>
    <xf numFmtId="185" fontId="19" fillId="0" borderId="64" xfId="49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distributed"/>
    </xf>
    <xf numFmtId="185" fontId="1" fillId="0" borderId="65" xfId="0" applyNumberFormat="1" applyFont="1" applyFill="1" applyBorder="1" applyAlignment="1">
      <alignment/>
    </xf>
    <xf numFmtId="185" fontId="1" fillId="0" borderId="33" xfId="49" applyNumberFormat="1" applyFont="1" applyFill="1" applyBorder="1" applyAlignment="1">
      <alignment/>
    </xf>
    <xf numFmtId="185" fontId="1" fillId="0" borderId="66" xfId="49" applyNumberFormat="1" applyFont="1" applyFill="1" applyBorder="1" applyAlignment="1">
      <alignment/>
    </xf>
    <xf numFmtId="185" fontId="21" fillId="0" borderId="40" xfId="49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left"/>
    </xf>
    <xf numFmtId="185" fontId="1" fillId="0" borderId="67" xfId="0" applyNumberFormat="1" applyFont="1" applyFill="1" applyBorder="1" applyAlignment="1">
      <alignment/>
    </xf>
    <xf numFmtId="185" fontId="14" fillId="0" borderId="14" xfId="49" applyNumberFormat="1" applyFont="1" applyFill="1" applyBorder="1" applyAlignment="1">
      <alignment horizontal="distributed"/>
    </xf>
    <xf numFmtId="185" fontId="19" fillId="0" borderId="24" xfId="49" applyNumberFormat="1" applyFont="1" applyFill="1" applyBorder="1" applyAlignment="1">
      <alignment/>
    </xf>
    <xf numFmtId="185" fontId="19" fillId="0" borderId="48" xfId="49" applyNumberFormat="1" applyFont="1" applyFill="1" applyBorder="1" applyAlignment="1">
      <alignment/>
    </xf>
    <xf numFmtId="185" fontId="19" fillId="0" borderId="47" xfId="49" applyNumberFormat="1" applyFont="1" applyFill="1" applyBorder="1" applyAlignment="1">
      <alignment/>
    </xf>
    <xf numFmtId="185" fontId="14" fillId="0" borderId="46" xfId="49" applyNumberFormat="1" applyFont="1" applyFill="1" applyBorder="1" applyAlignment="1">
      <alignment horizontal="distributed"/>
    </xf>
    <xf numFmtId="185" fontId="14" fillId="0" borderId="13" xfId="49" applyNumberFormat="1" applyFont="1" applyFill="1" applyBorder="1" applyAlignment="1">
      <alignment horizontal="distributed"/>
    </xf>
    <xf numFmtId="185" fontId="30" fillId="0" borderId="14" xfId="49" applyNumberFormat="1" applyFont="1" applyFill="1" applyBorder="1" applyAlignment="1">
      <alignment/>
    </xf>
    <xf numFmtId="185" fontId="14" fillId="0" borderId="45" xfId="49" applyNumberFormat="1" applyFont="1" applyFill="1" applyBorder="1" applyAlignment="1">
      <alignment horizontal="distributed"/>
    </xf>
    <xf numFmtId="185" fontId="19" fillId="0" borderId="25" xfId="49" applyNumberFormat="1" applyFont="1" applyFill="1" applyBorder="1" applyAlignment="1">
      <alignment/>
    </xf>
    <xf numFmtId="185" fontId="19" fillId="0" borderId="26" xfId="49" applyNumberFormat="1" applyFont="1" applyFill="1" applyBorder="1" applyAlignment="1">
      <alignment/>
    </xf>
    <xf numFmtId="185" fontId="19" fillId="0" borderId="68" xfId="49" applyNumberFormat="1" applyFont="1" applyFill="1" applyBorder="1" applyAlignment="1">
      <alignment/>
    </xf>
    <xf numFmtId="185" fontId="19" fillId="0" borderId="69" xfId="49" applyNumberFormat="1" applyFont="1" applyFill="1" applyBorder="1" applyAlignment="1">
      <alignment/>
    </xf>
    <xf numFmtId="185" fontId="1" fillId="0" borderId="70" xfId="0" applyNumberFormat="1" applyFont="1" applyFill="1" applyBorder="1" applyAlignment="1">
      <alignment/>
    </xf>
    <xf numFmtId="185" fontId="19" fillId="0" borderId="24" xfId="49" applyNumberFormat="1" applyFont="1" applyFill="1" applyBorder="1" applyAlignment="1" applyProtection="1">
      <alignment/>
      <protection/>
    </xf>
    <xf numFmtId="185" fontId="82" fillId="0" borderId="14" xfId="49" applyNumberFormat="1" applyFont="1" applyFill="1" applyBorder="1" applyAlignment="1">
      <alignment horizontal="distributed"/>
    </xf>
    <xf numFmtId="0" fontId="0" fillId="0" borderId="49" xfId="0" applyFont="1" applyFill="1" applyBorder="1" applyAlignment="1">
      <alignment vertical="center"/>
    </xf>
    <xf numFmtId="185" fontId="14" fillId="0" borderId="14" xfId="49" applyNumberFormat="1" applyFont="1" applyFill="1" applyBorder="1" applyAlignment="1">
      <alignment horizontal="center"/>
    </xf>
    <xf numFmtId="185" fontId="6" fillId="0" borderId="71" xfId="49" applyNumberFormat="1" applyFont="1" applyFill="1" applyBorder="1" applyAlignment="1">
      <alignment horizontal="center"/>
    </xf>
    <xf numFmtId="185" fontId="19" fillId="0" borderId="69" xfId="49" applyNumberFormat="1" applyFont="1" applyFill="1" applyBorder="1" applyAlignment="1" applyProtection="1">
      <alignment/>
      <protection/>
    </xf>
    <xf numFmtId="185" fontId="19" fillId="0" borderId="72" xfId="49" applyNumberFormat="1" applyFont="1" applyFill="1" applyBorder="1" applyAlignment="1">
      <alignment/>
    </xf>
    <xf numFmtId="185" fontId="14" fillId="0" borderId="15" xfId="49" applyNumberFormat="1" applyFont="1" applyFill="1" applyBorder="1" applyAlignment="1">
      <alignment horizontal="distributed"/>
    </xf>
    <xf numFmtId="185" fontId="19" fillId="0" borderId="25" xfId="49" applyNumberFormat="1" applyFont="1" applyFill="1" applyBorder="1" applyAlignment="1" applyProtection="1">
      <alignment/>
      <protection/>
    </xf>
    <xf numFmtId="185" fontId="19" fillId="0" borderId="26" xfId="49" applyNumberFormat="1" applyFont="1" applyFill="1" applyBorder="1" applyAlignment="1" applyProtection="1">
      <alignment/>
      <protection/>
    </xf>
    <xf numFmtId="185" fontId="6" fillId="0" borderId="15" xfId="49" applyNumberFormat="1" applyFont="1" applyFill="1" applyBorder="1" applyAlignment="1">
      <alignment horizontal="center"/>
    </xf>
    <xf numFmtId="185" fontId="19" fillId="0" borderId="73" xfId="49" applyNumberFormat="1" applyFont="1" applyFill="1" applyBorder="1" applyAlignment="1">
      <alignment horizontal="center" vertical="center"/>
    </xf>
    <xf numFmtId="185" fontId="19" fillId="0" borderId="74" xfId="49" applyNumberFormat="1" applyFont="1" applyFill="1" applyBorder="1" applyAlignment="1">
      <alignment horizontal="center" vertical="center"/>
    </xf>
    <xf numFmtId="185" fontId="14" fillId="0" borderId="67" xfId="49" applyNumberFormat="1" applyFont="1" applyFill="1" applyBorder="1" applyAlignment="1">
      <alignment horizontal="distributed"/>
    </xf>
    <xf numFmtId="185" fontId="14" fillId="0" borderId="75" xfId="49" applyNumberFormat="1" applyFont="1" applyFill="1" applyBorder="1" applyAlignment="1">
      <alignment horizontal="distributed"/>
    </xf>
    <xf numFmtId="185" fontId="6" fillId="0" borderId="76" xfId="49" applyNumberFormat="1" applyFont="1" applyFill="1" applyBorder="1" applyAlignment="1">
      <alignment horizontal="center" vertical="center"/>
    </xf>
    <xf numFmtId="185" fontId="19" fillId="0" borderId="48" xfId="49" applyNumberFormat="1" applyFont="1" applyFill="1" applyBorder="1" applyAlignment="1" applyProtection="1">
      <alignment/>
      <protection/>
    </xf>
    <xf numFmtId="185" fontId="1" fillId="0" borderId="44" xfId="49" applyNumberFormat="1" applyFont="1" applyFill="1" applyBorder="1" applyAlignment="1">
      <alignment horizontal="centerContinuous" vertical="center"/>
    </xf>
    <xf numFmtId="185" fontId="1" fillId="0" borderId="30" xfId="49" applyNumberFormat="1" applyFont="1" applyFill="1" applyBorder="1" applyAlignment="1">
      <alignment horizontal="centerContinuous" vertical="center"/>
    </xf>
    <xf numFmtId="185" fontId="19" fillId="0" borderId="25" xfId="49" applyNumberFormat="1" applyFont="1" applyFill="1" applyBorder="1" applyAlignment="1">
      <alignment/>
    </xf>
    <xf numFmtId="185" fontId="1" fillId="0" borderId="77" xfId="49" applyNumberFormat="1" applyFont="1" applyFill="1" applyBorder="1" applyAlignment="1">
      <alignment/>
    </xf>
    <xf numFmtId="185" fontId="19" fillId="0" borderId="24" xfId="49" applyNumberFormat="1" applyFont="1" applyFill="1" applyBorder="1" applyAlignment="1">
      <alignment/>
    </xf>
    <xf numFmtId="185" fontId="44" fillId="0" borderId="14" xfId="49" applyNumberFormat="1" applyFont="1" applyFill="1" applyBorder="1" applyAlignment="1">
      <alignment/>
    </xf>
    <xf numFmtId="185" fontId="9" fillId="0" borderId="14" xfId="49" applyNumberFormat="1" applyFont="1" applyFill="1" applyBorder="1" applyAlignment="1">
      <alignment horizontal="distributed"/>
    </xf>
    <xf numFmtId="185" fontId="14" fillId="0" borderId="46" xfId="49" applyNumberFormat="1" applyFont="1" applyFill="1" applyBorder="1" applyAlignment="1">
      <alignment horizontal="center"/>
    </xf>
    <xf numFmtId="185" fontId="9" fillId="0" borderId="14" xfId="49" applyNumberFormat="1" applyFont="1" applyFill="1" applyBorder="1" applyAlignment="1">
      <alignment horizontal="center"/>
    </xf>
    <xf numFmtId="0" fontId="14" fillId="0" borderId="14" xfId="49" applyNumberFormat="1" applyFont="1" applyFill="1" applyBorder="1" applyAlignment="1">
      <alignment horizontal="centerContinuous" shrinkToFit="1"/>
    </xf>
    <xf numFmtId="185" fontId="14" fillId="0" borderId="14" xfId="49" applyNumberFormat="1" applyFont="1" applyFill="1" applyBorder="1" applyAlignment="1">
      <alignment horizontal="center" shrinkToFit="1"/>
    </xf>
    <xf numFmtId="185" fontId="14" fillId="0" borderId="13" xfId="49" applyNumberFormat="1" applyFont="1" applyFill="1" applyBorder="1" applyAlignment="1">
      <alignment horizontal="center" shrinkToFit="1"/>
    </xf>
    <xf numFmtId="185" fontId="1" fillId="0" borderId="78" xfId="49" applyNumberFormat="1" applyFont="1" applyFill="1" applyBorder="1" applyAlignment="1">
      <alignment/>
    </xf>
    <xf numFmtId="185" fontId="1" fillId="0" borderId="79" xfId="49" applyNumberFormat="1" applyFont="1" applyFill="1" applyBorder="1" applyAlignment="1">
      <alignment/>
    </xf>
    <xf numFmtId="185" fontId="1" fillId="0" borderId="80" xfId="49" applyNumberFormat="1" applyFont="1" applyFill="1" applyBorder="1" applyAlignment="1">
      <alignment/>
    </xf>
    <xf numFmtId="185" fontId="14" fillId="0" borderId="65" xfId="49" applyNumberFormat="1" applyFont="1" applyFill="1" applyBorder="1" applyAlignment="1">
      <alignment horizontal="distributed"/>
    </xf>
    <xf numFmtId="185" fontId="6" fillId="0" borderId="14" xfId="49" applyNumberFormat="1" applyFont="1" applyFill="1" applyBorder="1" applyAlignment="1">
      <alignment horizontal="center"/>
    </xf>
    <xf numFmtId="185" fontId="6" fillId="0" borderId="62" xfId="49" applyNumberFormat="1" applyFont="1" applyFill="1" applyBorder="1" applyAlignment="1">
      <alignment horizontal="center"/>
    </xf>
    <xf numFmtId="185" fontId="30" fillId="0" borderId="13" xfId="49" applyNumberFormat="1" applyFont="1" applyFill="1" applyBorder="1" applyAlignment="1">
      <alignment/>
    </xf>
    <xf numFmtId="185" fontId="1" fillId="0" borderId="81" xfId="0" applyNumberFormat="1" applyFont="1" applyFill="1" applyBorder="1" applyAlignment="1">
      <alignment/>
    </xf>
    <xf numFmtId="185" fontId="1" fillId="0" borderId="82" xfId="0" applyNumberFormat="1" applyFont="1" applyFill="1" applyBorder="1" applyAlignment="1">
      <alignment/>
    </xf>
    <xf numFmtId="185" fontId="6" fillId="0" borderId="49" xfId="49" applyNumberFormat="1" applyFont="1" applyFill="1" applyBorder="1" applyAlignment="1">
      <alignment horizontal="center"/>
    </xf>
    <xf numFmtId="185" fontId="19" fillId="0" borderId="63" xfId="49" applyNumberFormat="1" applyFont="1" applyFill="1" applyBorder="1" applyAlignment="1" applyProtection="1">
      <alignment/>
      <protection/>
    </xf>
    <xf numFmtId="185" fontId="1" fillId="0" borderId="83" xfId="0" applyNumberFormat="1" applyFont="1" applyFill="1" applyBorder="1" applyAlignment="1">
      <alignment/>
    </xf>
    <xf numFmtId="185" fontId="19" fillId="0" borderId="84" xfId="49" applyNumberFormat="1" applyFont="1" applyFill="1" applyBorder="1" applyAlignment="1" applyProtection="1">
      <alignment/>
      <protection/>
    </xf>
    <xf numFmtId="185" fontId="1" fillId="0" borderId="85" xfId="49" applyNumberFormat="1" applyFont="1" applyFill="1" applyBorder="1" applyAlignment="1">
      <alignment/>
    </xf>
    <xf numFmtId="185" fontId="14" fillId="0" borderId="86" xfId="49" applyNumberFormat="1" applyFont="1" applyFill="1" applyBorder="1" applyAlignment="1">
      <alignment horizontal="distributed"/>
    </xf>
    <xf numFmtId="185" fontId="19" fillId="0" borderId="84" xfId="49" applyNumberFormat="1" applyFont="1" applyFill="1" applyBorder="1" applyAlignment="1">
      <alignment/>
    </xf>
    <xf numFmtId="185" fontId="19" fillId="0" borderId="87" xfId="49" applyNumberFormat="1" applyFont="1" applyFill="1" applyBorder="1" applyAlignment="1">
      <alignment/>
    </xf>
    <xf numFmtId="185" fontId="9" fillId="0" borderId="67" xfId="49" applyNumberFormat="1" applyFont="1" applyFill="1" applyBorder="1" applyAlignment="1">
      <alignment horizontal="distributed"/>
    </xf>
    <xf numFmtId="185" fontId="14" fillId="0" borderId="67" xfId="49" applyNumberFormat="1" applyFont="1" applyFill="1" applyBorder="1" applyAlignment="1">
      <alignment vertical="top" shrinkToFit="1"/>
    </xf>
    <xf numFmtId="185" fontId="19" fillId="0" borderId="48" xfId="49" applyNumberFormat="1" applyFont="1" applyFill="1" applyBorder="1" applyAlignment="1">
      <alignment/>
    </xf>
    <xf numFmtId="185" fontId="19" fillId="0" borderId="72" xfId="49" applyNumberFormat="1" applyFont="1" applyFill="1" applyBorder="1" applyAlignment="1" applyProtection="1">
      <alignment/>
      <protection/>
    </xf>
    <xf numFmtId="185" fontId="14" fillId="0" borderId="49" xfId="49" applyNumberFormat="1" applyFont="1" applyFill="1" applyBorder="1" applyAlignment="1">
      <alignment horizontal="distributed"/>
    </xf>
    <xf numFmtId="185" fontId="19" fillId="0" borderId="88" xfId="49" applyNumberFormat="1" applyFont="1" applyFill="1" applyBorder="1" applyAlignment="1">
      <alignment/>
    </xf>
    <xf numFmtId="185" fontId="0" fillId="0" borderId="30" xfId="49" applyNumberFormat="1" applyFont="1" applyFill="1" applyBorder="1" applyAlignment="1">
      <alignment horizontal="centerContinuous"/>
    </xf>
    <xf numFmtId="185" fontId="0" fillId="0" borderId="12" xfId="49" applyNumberFormat="1" applyFont="1" applyFill="1" applyBorder="1" applyAlignment="1">
      <alignment horizontal="centerContinuous"/>
    </xf>
    <xf numFmtId="185" fontId="0" fillId="0" borderId="67" xfId="49" applyNumberFormat="1" applyFill="1" applyBorder="1" applyAlignment="1">
      <alignment/>
    </xf>
    <xf numFmtId="185" fontId="19" fillId="0" borderId="50" xfId="49" applyNumberFormat="1" applyFont="1" applyFill="1" applyBorder="1" applyAlignment="1">
      <alignment horizontal="right"/>
    </xf>
    <xf numFmtId="185" fontId="19" fillId="0" borderId="25" xfId="49" applyNumberFormat="1" applyFont="1" applyFill="1" applyBorder="1" applyAlignment="1">
      <alignment horizontal="right"/>
    </xf>
    <xf numFmtId="185" fontId="19" fillId="0" borderId="48" xfId="49" applyNumberFormat="1" applyFont="1" applyFill="1" applyBorder="1" applyAlignment="1">
      <alignment horizontal="right"/>
    </xf>
    <xf numFmtId="185" fontId="31" fillId="0" borderId="25" xfId="49" applyNumberFormat="1" applyFont="1" applyFill="1" applyBorder="1" applyAlignment="1">
      <alignment horizontal="right"/>
    </xf>
    <xf numFmtId="185" fontId="43" fillId="0" borderId="77" xfId="49" applyNumberFormat="1" applyFont="1" applyFill="1" applyBorder="1" applyAlignment="1">
      <alignment/>
    </xf>
    <xf numFmtId="185" fontId="30" fillId="0" borderId="62" xfId="49" applyNumberFormat="1" applyFont="1" applyFill="1" applyBorder="1" applyAlignment="1">
      <alignment vertical="top"/>
    </xf>
    <xf numFmtId="185" fontId="31" fillId="0" borderId="50" xfId="49" applyNumberFormat="1" applyFont="1" applyFill="1" applyBorder="1" applyAlignment="1">
      <alignment horizontal="right"/>
    </xf>
    <xf numFmtId="185" fontId="43" fillId="0" borderId="66" xfId="49" applyNumberFormat="1" applyFont="1" applyFill="1" applyBorder="1" applyAlignment="1">
      <alignment/>
    </xf>
    <xf numFmtId="185" fontId="1" fillId="0" borderId="89" xfId="49" applyNumberFormat="1" applyFont="1" applyFill="1" applyBorder="1" applyAlignment="1">
      <alignment horizontal="centerContinuous" vertical="center"/>
    </xf>
    <xf numFmtId="185" fontId="1" fillId="0" borderId="53" xfId="49" applyNumberFormat="1" applyFont="1" applyFill="1" applyBorder="1" applyAlignment="1">
      <alignment horizontal="centerContinuous" vertical="center"/>
    </xf>
    <xf numFmtId="185" fontId="83" fillId="0" borderId="89" xfId="49" applyNumberFormat="1" applyFont="1" applyFill="1" applyBorder="1" applyAlignment="1">
      <alignment horizontal="centerContinuous" vertical="center"/>
    </xf>
    <xf numFmtId="185" fontId="83" fillId="0" borderId="53" xfId="49" applyNumberFormat="1" applyFont="1" applyFill="1" applyBorder="1" applyAlignment="1">
      <alignment horizontal="centerContinuous" vertical="center"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53" xfId="49" applyNumberFormat="1" applyFont="1" applyFill="1" applyBorder="1" applyAlignment="1">
      <alignment horizontal="centerContinuous"/>
    </xf>
    <xf numFmtId="185" fontId="14" fillId="0" borderId="67" xfId="49" applyNumberFormat="1" applyFont="1" applyFill="1" applyBorder="1" applyAlignment="1">
      <alignment horizontal="centerContinuous" shrinkToFit="1"/>
    </xf>
    <xf numFmtId="185" fontId="20" fillId="0" borderId="53" xfId="49" applyNumberFormat="1" applyFont="1" applyFill="1" applyBorder="1" applyAlignment="1">
      <alignment horizontal="centerContinuous"/>
    </xf>
    <xf numFmtId="185" fontId="5" fillId="0" borderId="20" xfId="49" applyNumberFormat="1" applyFont="1" applyFill="1" applyBorder="1" applyAlignment="1">
      <alignment horizontal="centerContinuous" vertical="center"/>
    </xf>
    <xf numFmtId="185" fontId="0" fillId="0" borderId="53" xfId="49" applyNumberFormat="1" applyFont="1" applyFill="1" applyBorder="1" applyAlignment="1">
      <alignment horizontal="centerContinuous"/>
    </xf>
    <xf numFmtId="185" fontId="6" fillId="0" borderId="23" xfId="49" applyNumberFormat="1" applyFont="1" applyFill="1" applyBorder="1" applyAlignment="1">
      <alignment horizontal="center" vertical="center"/>
    </xf>
    <xf numFmtId="185" fontId="6" fillId="0" borderId="19" xfId="49" applyNumberFormat="1" applyFont="1" applyFill="1" applyBorder="1" applyAlignment="1">
      <alignment horizontal="center" vertical="center"/>
    </xf>
    <xf numFmtId="185" fontId="6" fillId="0" borderId="73" xfId="49" applyNumberFormat="1" applyFont="1" applyFill="1" applyBorder="1" applyAlignment="1">
      <alignment horizontal="center" vertical="center"/>
    </xf>
    <xf numFmtId="185" fontId="1" fillId="0" borderId="90" xfId="0" applyNumberFormat="1" applyFont="1" applyFill="1" applyBorder="1" applyAlignment="1">
      <alignment/>
    </xf>
    <xf numFmtId="185" fontId="1" fillId="0" borderId="91" xfId="49" applyNumberFormat="1" applyFont="1" applyFill="1" applyBorder="1" applyAlignment="1">
      <alignment horizontal="center" vertical="center"/>
    </xf>
    <xf numFmtId="185" fontId="6" fillId="0" borderId="92" xfId="49" applyNumberFormat="1" applyFont="1" applyFill="1" applyBorder="1" applyAlignment="1">
      <alignment horizontal="center" vertical="center"/>
    </xf>
    <xf numFmtId="185" fontId="6" fillId="0" borderId="74" xfId="49" applyNumberFormat="1" applyFont="1" applyFill="1" applyBorder="1" applyAlignment="1">
      <alignment horizontal="center" vertical="center"/>
    </xf>
    <xf numFmtId="185" fontId="1" fillId="0" borderId="79" xfId="49" applyNumberFormat="1" applyFont="1" applyFill="1" applyBorder="1" applyAlignment="1">
      <alignment/>
    </xf>
    <xf numFmtId="185" fontId="14" fillId="0" borderId="1" xfId="49" applyNumberFormat="1" applyFont="1" applyFill="1" applyBorder="1" applyAlignment="1">
      <alignment horizontal="distributed"/>
    </xf>
    <xf numFmtId="185" fontId="35" fillId="0" borderId="46" xfId="49" applyNumberFormat="1" applyFont="1" applyFill="1" applyBorder="1" applyAlignment="1">
      <alignment horizontal="distributed" shrinkToFit="1"/>
    </xf>
    <xf numFmtId="185" fontId="14" fillId="0" borderId="14" xfId="49" applyNumberFormat="1" applyFont="1" applyFill="1" applyBorder="1" applyAlignment="1">
      <alignment horizontal="centerContinuous" shrinkToFit="1"/>
    </xf>
    <xf numFmtId="185" fontId="35" fillId="0" borderId="14" xfId="49" applyNumberFormat="1" applyFont="1" applyFill="1" applyBorder="1" applyAlignment="1">
      <alignment horizontal="distributed"/>
    </xf>
    <xf numFmtId="185" fontId="9" fillId="0" borderId="46" xfId="49" applyNumberFormat="1" applyFont="1" applyFill="1" applyBorder="1" applyAlignment="1">
      <alignment horizontal="distributed"/>
    </xf>
    <xf numFmtId="185" fontId="30" fillId="0" borderId="46" xfId="49" applyNumberFormat="1" applyFont="1" applyFill="1" applyBorder="1" applyAlignment="1">
      <alignment/>
    </xf>
    <xf numFmtId="185" fontId="14" fillId="0" borderId="93" xfId="49" applyNumberFormat="1" applyFont="1" applyFill="1" applyBorder="1" applyAlignment="1">
      <alignment horizontal="distributed"/>
    </xf>
    <xf numFmtId="185" fontId="36" fillId="0" borderId="14" xfId="49" applyNumberFormat="1" applyFont="1" applyFill="1" applyBorder="1" applyAlignment="1">
      <alignment/>
    </xf>
    <xf numFmtId="185" fontId="37" fillId="0" borderId="24" xfId="49" applyNumberFormat="1" applyFont="1" applyFill="1" applyBorder="1" applyAlignment="1">
      <alignment/>
    </xf>
    <xf numFmtId="185" fontId="38" fillId="0" borderId="79" xfId="49" applyNumberFormat="1" applyFont="1" applyFill="1" applyBorder="1" applyAlignment="1">
      <alignment/>
    </xf>
    <xf numFmtId="185" fontId="36" fillId="0" borderId="46" xfId="49" applyNumberFormat="1" applyFont="1" applyFill="1" applyBorder="1" applyAlignment="1">
      <alignment/>
    </xf>
    <xf numFmtId="185" fontId="37" fillId="0" borderId="47" xfId="49" applyNumberFormat="1" applyFont="1" applyFill="1" applyBorder="1" applyAlignment="1">
      <alignment/>
    </xf>
    <xf numFmtId="185" fontId="36" fillId="0" borderId="46" xfId="49" applyNumberFormat="1" applyFont="1" applyFill="1" applyBorder="1" applyAlignment="1">
      <alignment horizontal="left"/>
    </xf>
    <xf numFmtId="185" fontId="37" fillId="0" borderId="24" xfId="49" applyNumberFormat="1" applyFont="1" applyFill="1" applyBorder="1" applyAlignment="1">
      <alignment horizontal="left"/>
    </xf>
    <xf numFmtId="185" fontId="38" fillId="0" borderId="79" xfId="49" applyNumberFormat="1" applyFont="1" applyFill="1" applyBorder="1" applyAlignment="1">
      <alignment horizontal="left"/>
    </xf>
    <xf numFmtId="185" fontId="36" fillId="0" borderId="14" xfId="49" applyNumberFormat="1" applyFont="1" applyFill="1" applyBorder="1" applyAlignment="1">
      <alignment vertical="center"/>
    </xf>
    <xf numFmtId="185" fontId="36" fillId="0" borderId="46" xfId="49" applyNumberFormat="1" applyFont="1" applyFill="1" applyBorder="1" applyAlignment="1">
      <alignment vertical="center"/>
    </xf>
    <xf numFmtId="185" fontId="14" fillId="0" borderId="93" xfId="49" applyNumberFormat="1" applyFont="1" applyFill="1" applyBorder="1" applyAlignment="1">
      <alignment horizontal="centerContinuous" shrinkToFit="1"/>
    </xf>
    <xf numFmtId="185" fontId="1" fillId="0" borderId="66" xfId="49" applyNumberFormat="1" applyFont="1" applyFill="1" applyBorder="1" applyAlignment="1">
      <alignment/>
    </xf>
    <xf numFmtId="185" fontId="9" fillId="0" borderId="51" xfId="49" applyNumberFormat="1" applyFont="1" applyFill="1" applyBorder="1" applyAlignment="1">
      <alignment horizontal="distributed"/>
    </xf>
    <xf numFmtId="185" fontId="39" fillId="0" borderId="50" xfId="49" applyNumberFormat="1" applyFont="1" applyFill="1" applyBorder="1" applyAlignment="1">
      <alignment/>
    </xf>
    <xf numFmtId="185" fontId="40" fillId="0" borderId="66" xfId="49" applyNumberFormat="1" applyFont="1" applyFill="1" applyBorder="1" applyAlignment="1">
      <alignment/>
    </xf>
    <xf numFmtId="185" fontId="39" fillId="0" borderId="47" xfId="49" applyNumberFormat="1" applyFont="1" applyFill="1" applyBorder="1" applyAlignment="1">
      <alignment/>
    </xf>
    <xf numFmtId="185" fontId="40" fillId="0" borderId="79" xfId="49" applyNumberFormat="1" applyFont="1" applyFill="1" applyBorder="1" applyAlignment="1">
      <alignment/>
    </xf>
    <xf numFmtId="185" fontId="19" fillId="0" borderId="41" xfId="49" applyNumberFormat="1" applyFont="1" applyFill="1" applyBorder="1" applyAlignment="1">
      <alignment/>
    </xf>
    <xf numFmtId="185" fontId="1" fillId="0" borderId="33" xfId="49" applyNumberFormat="1" applyFont="1" applyFill="1" applyBorder="1" applyAlignment="1">
      <alignment/>
    </xf>
    <xf numFmtId="185" fontId="1" fillId="0" borderId="76" xfId="49" applyNumberFormat="1" applyFont="1" applyFill="1" applyBorder="1" applyAlignment="1">
      <alignment horizontal="centerContinuous" vertical="center"/>
    </xf>
    <xf numFmtId="185" fontId="1" fillId="0" borderId="94" xfId="49" applyNumberFormat="1" applyFont="1" applyFill="1" applyBorder="1" applyAlignment="1">
      <alignment horizontal="centerContinuous" vertical="center"/>
    </xf>
    <xf numFmtId="185" fontId="1" fillId="0" borderId="59" xfId="49" applyNumberFormat="1" applyFont="1" applyFill="1" applyBorder="1" applyAlignment="1">
      <alignment horizontal="centerContinuous" vertical="center"/>
    </xf>
    <xf numFmtId="185" fontId="0" fillId="0" borderId="51" xfId="49" applyNumberFormat="1" applyFont="1" applyFill="1" applyBorder="1" applyAlignment="1">
      <alignment/>
    </xf>
    <xf numFmtId="185" fontId="15" fillId="0" borderId="50" xfId="49" applyNumberFormat="1" applyFont="1" applyFill="1" applyBorder="1" applyAlignment="1">
      <alignment/>
    </xf>
    <xf numFmtId="185" fontId="6" fillId="0" borderId="94" xfId="49" applyNumberFormat="1" applyFont="1" applyFill="1" applyBorder="1" applyAlignment="1">
      <alignment horizontal="center" vertical="center"/>
    </xf>
    <xf numFmtId="185" fontId="6" fillId="0" borderId="95" xfId="49" applyNumberFormat="1" applyFont="1" applyFill="1" applyBorder="1" applyAlignment="1">
      <alignment horizontal="center" vertical="center"/>
    </xf>
    <xf numFmtId="185" fontId="6" fillId="0" borderId="52" xfId="49" applyNumberFormat="1" applyFont="1" applyFill="1" applyBorder="1" applyAlignment="1">
      <alignment horizontal="center" vertical="center"/>
    </xf>
    <xf numFmtId="185" fontId="1" fillId="0" borderId="13" xfId="0" applyNumberFormat="1" applyFont="1" applyFill="1" applyBorder="1" applyAlignment="1">
      <alignment/>
    </xf>
    <xf numFmtId="185" fontId="0" fillId="0" borderId="47" xfId="49" applyNumberFormat="1" applyFont="1" applyFill="1" applyBorder="1" applyAlignment="1">
      <alignment/>
    </xf>
    <xf numFmtId="185" fontId="1" fillId="0" borderId="70" xfId="49" applyNumberFormat="1" applyFont="1" applyFill="1" applyBorder="1" applyAlignment="1">
      <alignment/>
    </xf>
    <xf numFmtId="185" fontId="1" fillId="0" borderId="77" xfId="49" applyNumberFormat="1" applyFont="1" applyFill="1" applyBorder="1" applyAlignment="1">
      <alignment/>
    </xf>
    <xf numFmtId="185" fontId="1" fillId="0" borderId="45" xfId="0" applyNumberFormat="1" applyFont="1" applyFill="1" applyBorder="1" applyAlignment="1">
      <alignment/>
    </xf>
    <xf numFmtId="185" fontId="1" fillId="0" borderId="25" xfId="49" applyNumberFormat="1" applyFont="1" applyFill="1" applyBorder="1" applyAlignment="1">
      <alignment/>
    </xf>
    <xf numFmtId="185" fontId="14" fillId="0" borderId="14" xfId="49" applyNumberFormat="1" applyFont="1" applyFill="1" applyBorder="1" applyAlignment="1">
      <alignment horizontal="distributed" shrinkToFit="1"/>
    </xf>
    <xf numFmtId="185" fontId="14" fillId="0" borderId="96" xfId="49" applyNumberFormat="1" applyFont="1" applyFill="1" applyBorder="1" applyAlignment="1">
      <alignment horizontal="distributed"/>
    </xf>
    <xf numFmtId="185" fontId="14" fillId="0" borderId="97" xfId="49" applyNumberFormat="1" applyFont="1" applyFill="1" applyBorder="1" applyAlignment="1">
      <alignment horizontal="distributed"/>
    </xf>
    <xf numFmtId="185" fontId="14" fillId="0" borderId="1" xfId="49" applyNumberFormat="1" applyFont="1" applyFill="1" applyBorder="1" applyAlignment="1">
      <alignment horizontal="centerContinuous" shrinkToFit="1"/>
    </xf>
    <xf numFmtId="185" fontId="14" fillId="0" borderId="46" xfId="49" applyNumberFormat="1" applyFont="1" applyFill="1" applyBorder="1" applyAlignment="1">
      <alignment horizontal="centerContinuous" shrinkToFit="1"/>
    </xf>
    <xf numFmtId="185" fontId="14" fillId="0" borderId="71" xfId="49" applyNumberFormat="1" applyFont="1" applyFill="1" applyBorder="1" applyAlignment="1">
      <alignment horizontal="distributed"/>
    </xf>
    <xf numFmtId="185" fontId="1" fillId="0" borderId="78" xfId="49" applyNumberFormat="1" applyFont="1" applyFill="1" applyBorder="1" applyAlignment="1">
      <alignment/>
    </xf>
    <xf numFmtId="185" fontId="6" fillId="0" borderId="98" xfId="49" applyNumberFormat="1" applyFont="1" applyFill="1" applyBorder="1" applyAlignment="1">
      <alignment horizontal="center"/>
    </xf>
    <xf numFmtId="185" fontId="0" fillId="0" borderId="72" xfId="49" applyNumberFormat="1" applyFont="1" applyFill="1" applyBorder="1" applyAlignment="1">
      <alignment/>
    </xf>
    <xf numFmtId="185" fontId="10" fillId="0" borderId="14" xfId="49" applyNumberFormat="1" applyFont="1" applyFill="1" applyBorder="1" applyAlignment="1">
      <alignment horizontal="distributed"/>
    </xf>
    <xf numFmtId="185" fontId="14" fillId="0" borderId="1" xfId="49" applyNumberFormat="1" applyFont="1" applyFill="1" applyBorder="1" applyAlignment="1">
      <alignment horizontal="distributed" shrinkToFit="1"/>
    </xf>
    <xf numFmtId="185" fontId="1" fillId="0" borderId="24" xfId="49" applyNumberFormat="1" applyFont="1" applyFill="1" applyBorder="1" applyAlignment="1">
      <alignment/>
    </xf>
    <xf numFmtId="185" fontId="14" fillId="0" borderId="93" xfId="49" applyNumberFormat="1" applyFont="1" applyFill="1" applyBorder="1" applyAlignment="1">
      <alignment horizontal="center" shrinkToFit="1"/>
    </xf>
    <xf numFmtId="185" fontId="14" fillId="0" borderId="45" xfId="49" applyNumberFormat="1" applyFont="1" applyFill="1" applyBorder="1" applyAlignment="1">
      <alignment horizontal="center" shrinkToFit="1"/>
    </xf>
    <xf numFmtId="185" fontId="47" fillId="0" borderId="14" xfId="49" applyNumberFormat="1" applyFont="1" applyFill="1" applyBorder="1" applyAlignment="1">
      <alignment horizontal="distributed"/>
    </xf>
    <xf numFmtId="185" fontId="14" fillId="0" borderId="45" xfId="49" applyNumberFormat="1" applyFont="1" applyFill="1" applyBorder="1" applyAlignment="1">
      <alignment horizontal="distributed" shrinkToFit="1"/>
    </xf>
    <xf numFmtId="185" fontId="14" fillId="0" borderId="93" xfId="49" applyNumberFormat="1" applyFont="1" applyFill="1" applyBorder="1" applyAlignment="1">
      <alignment horizontal="distributed" shrinkToFit="1"/>
    </xf>
    <xf numFmtId="185" fontId="14" fillId="0" borderId="93" xfId="49" applyNumberFormat="1" applyFont="1" applyFill="1" applyBorder="1" applyAlignment="1">
      <alignment/>
    </xf>
    <xf numFmtId="185" fontId="6" fillId="0" borderId="99" xfId="49" applyNumberFormat="1" applyFont="1" applyFill="1" applyBorder="1" applyAlignment="1">
      <alignment horizontal="center"/>
    </xf>
    <xf numFmtId="185" fontId="19" fillId="0" borderId="100" xfId="49" applyNumberFormat="1" applyFont="1" applyFill="1" applyBorder="1" applyAlignment="1">
      <alignment/>
    </xf>
    <xf numFmtId="185" fontId="1" fillId="0" borderId="101" xfId="49" applyNumberFormat="1" applyFont="1" applyFill="1" applyBorder="1" applyAlignment="1">
      <alignment/>
    </xf>
    <xf numFmtId="185" fontId="14" fillId="0" borderId="15" xfId="49" applyNumberFormat="1" applyFont="1" applyFill="1" applyBorder="1" applyAlignment="1">
      <alignment horizontal="centerContinuous" shrinkToFit="1"/>
    </xf>
    <xf numFmtId="185" fontId="0" fillId="0" borderId="40" xfId="49" applyNumberFormat="1" applyFont="1" applyFill="1" applyBorder="1" applyAlignment="1">
      <alignment/>
    </xf>
    <xf numFmtId="185" fontId="6" fillId="0" borderId="102" xfId="49" applyNumberFormat="1" applyFont="1" applyFill="1" applyBorder="1" applyAlignment="1">
      <alignment horizontal="center" vertical="center"/>
    </xf>
    <xf numFmtId="185" fontId="19" fillId="0" borderId="33" xfId="49" applyNumberFormat="1" applyFont="1" applyFill="1" applyBorder="1" applyAlignment="1">
      <alignment/>
    </xf>
    <xf numFmtId="185" fontId="15" fillId="0" borderId="41" xfId="49" applyNumberFormat="1" applyFont="1" applyFill="1" applyBorder="1" applyAlignment="1">
      <alignment/>
    </xf>
    <xf numFmtId="185" fontId="14" fillId="0" borderId="31" xfId="49" applyNumberFormat="1" applyFont="1" applyFill="1" applyBorder="1" applyAlignment="1">
      <alignment horizontal="distributed"/>
    </xf>
    <xf numFmtId="185" fontId="0" fillId="0" borderId="40" xfId="49" applyNumberFormat="1" applyFont="1" applyFill="1" applyBorder="1" applyAlignment="1">
      <alignment horizontal="right" vertical="center"/>
    </xf>
    <xf numFmtId="185" fontId="15" fillId="0" borderId="103" xfId="49" applyNumberFormat="1" applyFont="1" applyFill="1" applyBorder="1" applyAlignment="1" applyProtection="1">
      <alignment horizontal="centerContinuous" vertical="center"/>
      <protection/>
    </xf>
    <xf numFmtId="185" fontId="1" fillId="0" borderId="12" xfId="49" applyNumberFormat="1" applyFont="1" applyFill="1" applyBorder="1" applyAlignment="1">
      <alignment horizontal="centerContinuous" vertical="center"/>
    </xf>
    <xf numFmtId="185" fontId="19" fillId="0" borderId="41" xfId="49" applyNumberFormat="1" applyFont="1" applyFill="1" applyBorder="1" applyAlignment="1" applyProtection="1">
      <alignment horizontal="right" vertical="center"/>
      <protection/>
    </xf>
    <xf numFmtId="185" fontId="84" fillId="0" borderId="14" xfId="49" applyNumberFormat="1" applyFont="1" applyFill="1" applyBorder="1" applyAlignment="1">
      <alignment horizontal="distributed"/>
    </xf>
    <xf numFmtId="185" fontId="14" fillId="0" borderId="62" xfId="49" applyNumberFormat="1" applyFont="1" applyFill="1" applyBorder="1" applyAlignment="1">
      <alignment/>
    </xf>
    <xf numFmtId="185" fontId="0" fillId="0" borderId="24" xfId="49" applyNumberFormat="1" applyFont="1" applyFill="1" applyBorder="1" applyAlignment="1">
      <alignment/>
    </xf>
    <xf numFmtId="185" fontId="0" fillId="0" borderId="24" xfId="49" applyNumberFormat="1" applyFont="1" applyFill="1" applyBorder="1" applyAlignment="1">
      <alignment/>
    </xf>
    <xf numFmtId="185" fontId="0" fillId="0" borderId="15" xfId="49" applyNumberFormat="1" applyFont="1" applyFill="1" applyBorder="1" applyAlignment="1">
      <alignment horizontal="center"/>
    </xf>
    <xf numFmtId="185" fontId="19" fillId="0" borderId="26" xfId="49" applyNumberFormat="1" applyFont="1" applyFill="1" applyBorder="1" applyAlignment="1">
      <alignment horizontal="center"/>
    </xf>
    <xf numFmtId="185" fontId="0" fillId="0" borderId="15" xfId="49" applyNumberFormat="1" applyFont="1" applyFill="1" applyBorder="1" applyAlignment="1">
      <alignment horizontal="center"/>
    </xf>
    <xf numFmtId="185" fontId="19" fillId="0" borderId="69" xfId="49" applyNumberFormat="1" applyFont="1" applyFill="1" applyBorder="1" applyAlignment="1">
      <alignment/>
    </xf>
    <xf numFmtId="185" fontId="1" fillId="0" borderId="14" xfId="49" applyNumberFormat="1" applyFont="1" applyFill="1" applyBorder="1" applyAlignment="1">
      <alignment horizontal="centerContinuous"/>
    </xf>
    <xf numFmtId="185" fontId="19" fillId="0" borderId="24" xfId="49" applyNumberFormat="1" applyFont="1" applyFill="1" applyBorder="1" applyAlignment="1">
      <alignment horizontal="centerContinuous"/>
    </xf>
    <xf numFmtId="185" fontId="0" fillId="0" borderId="14" xfId="49" applyNumberFormat="1" applyFont="1" applyFill="1" applyBorder="1" applyAlignment="1">
      <alignment horizontal="center"/>
    </xf>
    <xf numFmtId="185" fontId="19" fillId="0" borderId="24" xfId="49" applyNumberFormat="1" applyFont="1" applyFill="1" applyBorder="1" applyAlignment="1">
      <alignment horizontal="center"/>
    </xf>
    <xf numFmtId="185" fontId="1" fillId="0" borderId="14" xfId="49" applyNumberFormat="1" applyFont="1" applyFill="1" applyBorder="1" applyAlignment="1">
      <alignment/>
    </xf>
    <xf numFmtId="185" fontId="0" fillId="0" borderId="24" xfId="49" applyNumberFormat="1" applyFont="1" applyFill="1" applyBorder="1" applyAlignment="1">
      <alignment/>
    </xf>
    <xf numFmtId="185" fontId="14" fillId="0" borderId="97" xfId="49" applyNumberFormat="1" applyFont="1" applyFill="1" applyBorder="1" applyAlignment="1">
      <alignment horizontal="center" shrinkToFit="1"/>
    </xf>
    <xf numFmtId="185" fontId="14" fillId="0" borderId="15" xfId="49" applyNumberFormat="1" applyFont="1" applyFill="1" applyBorder="1" applyAlignment="1">
      <alignment horizontal="center" shrinkToFit="1"/>
    </xf>
    <xf numFmtId="185" fontId="0" fillId="0" borderId="68" xfId="49" applyNumberFormat="1" applyFont="1" applyFill="1" applyBorder="1" applyAlignment="1">
      <alignment/>
    </xf>
    <xf numFmtId="185" fontId="14" fillId="0" borderId="104" xfId="49" applyNumberFormat="1" applyFont="1" applyFill="1" applyBorder="1" applyAlignment="1">
      <alignment horizontal="distributed"/>
    </xf>
    <xf numFmtId="185" fontId="19" fillId="0" borderId="105" xfId="49" applyNumberFormat="1" applyFont="1" applyFill="1" applyBorder="1" applyAlignment="1">
      <alignment/>
    </xf>
    <xf numFmtId="185" fontId="6" fillId="0" borderId="14" xfId="49" applyNumberFormat="1" applyFont="1" applyFill="1" applyBorder="1" applyAlignment="1">
      <alignment horizontal="distributed"/>
    </xf>
    <xf numFmtId="185" fontId="14" fillId="0" borderId="92" xfId="49" applyNumberFormat="1" applyFont="1" applyFill="1" applyBorder="1" applyAlignment="1">
      <alignment horizontal="distributed"/>
    </xf>
    <xf numFmtId="185" fontId="19" fillId="0" borderId="73" xfId="49" applyNumberFormat="1" applyFont="1" applyFill="1" applyBorder="1" applyAlignment="1" applyProtection="1">
      <alignment/>
      <protection/>
    </xf>
    <xf numFmtId="185" fontId="19" fillId="0" borderId="73" xfId="49" applyNumberFormat="1" applyFont="1" applyFill="1" applyBorder="1" applyAlignment="1">
      <alignment/>
    </xf>
    <xf numFmtId="185" fontId="19" fillId="0" borderId="74" xfId="49" applyNumberFormat="1" applyFont="1" applyFill="1" applyBorder="1" applyAlignment="1">
      <alignment/>
    </xf>
    <xf numFmtId="185" fontId="9" fillId="0" borderId="92" xfId="49" applyNumberFormat="1" applyFont="1" applyFill="1" applyBorder="1" applyAlignment="1">
      <alignment horizontal="center" vertical="center"/>
    </xf>
    <xf numFmtId="185" fontId="19" fillId="0" borderId="74" xfId="49" applyNumberFormat="1" applyFont="1" applyFill="1" applyBorder="1" applyAlignment="1">
      <alignment horizontal="right" vertical="center"/>
    </xf>
    <xf numFmtId="185" fontId="6" fillId="0" borderId="13" xfId="49" applyNumberFormat="1" applyFont="1" applyFill="1" applyBorder="1" applyAlignment="1">
      <alignment horizontal="center" vertical="center"/>
    </xf>
    <xf numFmtId="185" fontId="19" fillId="0" borderId="25" xfId="49" applyNumberFormat="1" applyFont="1" applyFill="1" applyBorder="1" applyAlignment="1">
      <alignment horizontal="center" vertical="center"/>
    </xf>
    <xf numFmtId="185" fontId="19" fillId="0" borderId="48" xfId="49" applyNumberFormat="1" applyFont="1" applyFill="1" applyBorder="1" applyAlignment="1">
      <alignment horizontal="right" vertical="center"/>
    </xf>
    <xf numFmtId="185" fontId="19" fillId="0" borderId="106" xfId="49" applyNumberFormat="1" applyFont="1" applyFill="1" applyBorder="1" applyAlignment="1" applyProtection="1">
      <alignment/>
      <protection/>
    </xf>
    <xf numFmtId="185" fontId="1" fillId="0" borderId="107" xfId="49" applyNumberFormat="1" applyFont="1" applyFill="1" applyBorder="1" applyAlignment="1">
      <alignment/>
    </xf>
    <xf numFmtId="185" fontId="19" fillId="0" borderId="106" xfId="49" applyNumberFormat="1" applyFont="1" applyFill="1" applyBorder="1" applyAlignment="1">
      <alignment/>
    </xf>
    <xf numFmtId="185" fontId="14" fillId="0" borderId="108" xfId="49" applyNumberFormat="1" applyFont="1" applyFill="1" applyBorder="1" applyAlignment="1">
      <alignment horizontal="distributed"/>
    </xf>
    <xf numFmtId="185" fontId="1" fillId="0" borderId="109" xfId="49" applyNumberFormat="1" applyFont="1" applyFill="1" applyBorder="1" applyAlignment="1">
      <alignment/>
    </xf>
    <xf numFmtId="185" fontId="42" fillId="0" borderId="33" xfId="49" applyNumberFormat="1" applyFont="1" applyFill="1" applyBorder="1" applyAlignment="1">
      <alignment horizontal="right" vertical="center"/>
    </xf>
    <xf numFmtId="185" fontId="1" fillId="0" borderId="16" xfId="49" applyNumberFormat="1" applyFont="1" applyFill="1" applyBorder="1" applyAlignment="1">
      <alignment horizontal="centerContinuous" vertical="center"/>
    </xf>
    <xf numFmtId="185" fontId="0" fillId="0" borderId="110" xfId="49" applyNumberFormat="1" applyFont="1" applyFill="1" applyBorder="1" applyAlignment="1">
      <alignment horizontal="centerContinuous"/>
    </xf>
    <xf numFmtId="185" fontId="14" fillId="0" borderId="81" xfId="49" applyNumberFormat="1" applyFont="1" applyFill="1" applyBorder="1" applyAlignment="1">
      <alignment horizontal="distributed"/>
    </xf>
    <xf numFmtId="185" fontId="10" fillId="0" borderId="67" xfId="49" applyNumberFormat="1" applyFont="1" applyFill="1" applyBorder="1" applyAlignment="1">
      <alignment horizontal="distributed"/>
    </xf>
    <xf numFmtId="185" fontId="14" fillId="0" borderId="111" xfId="49" applyNumberFormat="1" applyFont="1" applyFill="1" applyBorder="1" applyAlignment="1">
      <alignment horizontal="distributed"/>
    </xf>
    <xf numFmtId="185" fontId="30" fillId="0" borderId="67" xfId="49" applyNumberFormat="1" applyFont="1" applyFill="1" applyBorder="1" applyAlignment="1">
      <alignment/>
    </xf>
    <xf numFmtId="185" fontId="31" fillId="0" borderId="48" xfId="49" applyNumberFormat="1" applyFont="1" applyFill="1" applyBorder="1" applyAlignment="1">
      <alignment/>
    </xf>
    <xf numFmtId="185" fontId="30" fillId="0" borderId="90" xfId="49" applyNumberFormat="1" applyFont="1" applyFill="1" applyBorder="1" applyAlignment="1">
      <alignment horizontal="distributed"/>
    </xf>
    <xf numFmtId="185" fontId="14" fillId="0" borderId="90" xfId="49" applyNumberFormat="1" applyFont="1" applyFill="1" applyBorder="1" applyAlignment="1">
      <alignment horizontal="distributed"/>
    </xf>
    <xf numFmtId="185" fontId="0" fillId="0" borderId="90" xfId="49" applyNumberFormat="1" applyFill="1" applyBorder="1" applyAlignment="1">
      <alignment/>
    </xf>
    <xf numFmtId="185" fontId="19" fillId="0" borderId="68" xfId="49" applyNumberFormat="1" applyFont="1" applyFill="1" applyBorder="1" applyAlignment="1" applyProtection="1">
      <alignment/>
      <protection/>
    </xf>
    <xf numFmtId="185" fontId="14" fillId="0" borderId="112" xfId="49" applyNumberFormat="1" applyFont="1" applyFill="1" applyBorder="1" applyAlignment="1">
      <alignment horizontal="distributed"/>
    </xf>
    <xf numFmtId="185" fontId="0" fillId="0" borderId="112" xfId="49" applyNumberFormat="1" applyFill="1" applyBorder="1" applyAlignment="1">
      <alignment/>
    </xf>
    <xf numFmtId="185" fontId="6" fillId="0" borderId="113" xfId="49" applyNumberFormat="1" applyFont="1" applyFill="1" applyBorder="1" applyAlignment="1">
      <alignment horizontal="center" vertical="center"/>
    </xf>
    <xf numFmtId="185" fontId="14" fillId="0" borderId="81" xfId="49" applyNumberFormat="1" applyFont="1" applyFill="1" applyBorder="1" applyAlignment="1">
      <alignment horizontal="center" shrinkToFit="1"/>
    </xf>
    <xf numFmtId="185" fontId="19" fillId="0" borderId="74" xfId="49" applyNumberFormat="1" applyFont="1" applyFill="1" applyBorder="1" applyAlignment="1" applyProtection="1">
      <alignment/>
      <protection/>
    </xf>
    <xf numFmtId="185" fontId="82" fillId="0" borderId="67" xfId="49" applyNumberFormat="1" applyFont="1" applyFill="1" applyBorder="1" applyAlignment="1">
      <alignment/>
    </xf>
    <xf numFmtId="185" fontId="82" fillId="0" borderId="48" xfId="49" applyNumberFormat="1" applyFont="1" applyFill="1" applyBorder="1" applyAlignment="1">
      <alignment/>
    </xf>
    <xf numFmtId="185" fontId="14" fillId="0" borderId="15" xfId="49" applyNumberFormat="1" applyFont="1" applyFill="1" applyBorder="1" applyAlignment="1">
      <alignment/>
    </xf>
    <xf numFmtId="185" fontId="14" fillId="0" borderId="14" xfId="49" applyNumberFormat="1" applyFont="1" applyFill="1" applyBorder="1" applyAlignment="1">
      <alignment/>
    </xf>
    <xf numFmtId="9" fontId="14" fillId="0" borderId="13" xfId="43" applyFont="1" applyFill="1" applyBorder="1" applyAlignment="1">
      <alignment horizontal="distributed"/>
    </xf>
    <xf numFmtId="185" fontId="9" fillId="0" borderId="75" xfId="49" applyNumberFormat="1" applyFont="1" applyFill="1" applyBorder="1" applyAlignment="1">
      <alignment horizontal="distributed"/>
    </xf>
    <xf numFmtId="185" fontId="14" fillId="0" borderId="14" xfId="49" applyNumberFormat="1" applyFont="1" applyFill="1" applyBorder="1" applyAlignment="1">
      <alignment/>
    </xf>
    <xf numFmtId="185" fontId="19" fillId="0" borderId="26" xfId="49" applyNumberFormat="1" applyFont="1" applyFill="1" applyBorder="1" applyAlignment="1">
      <alignment/>
    </xf>
    <xf numFmtId="0" fontId="19" fillId="0" borderId="50" xfId="49" applyNumberFormat="1" applyFont="1" applyFill="1" applyBorder="1" applyAlignment="1" applyProtection="1">
      <alignment/>
      <protection/>
    </xf>
    <xf numFmtId="185" fontId="14" fillId="0" borderId="114" xfId="49" applyNumberFormat="1" applyFont="1" applyFill="1" applyBorder="1" applyAlignment="1">
      <alignment horizontal="distributed"/>
    </xf>
    <xf numFmtId="185" fontId="19" fillId="0" borderId="115" xfId="49" applyNumberFormat="1" applyFont="1" applyFill="1" applyBorder="1" applyAlignment="1">
      <alignment/>
    </xf>
    <xf numFmtId="185" fontId="1" fillId="0" borderId="91" xfId="49" applyNumberFormat="1" applyFont="1" applyFill="1" applyBorder="1" applyAlignment="1">
      <alignment/>
    </xf>
    <xf numFmtId="185" fontId="1" fillId="0" borderId="38" xfId="49" applyNumberFormat="1" applyFont="1" applyFill="1" applyBorder="1" applyAlignment="1">
      <alignment/>
    </xf>
    <xf numFmtId="185" fontId="14" fillId="0" borderId="13" xfId="49" applyNumberFormat="1" applyFont="1" applyFill="1" applyBorder="1" applyAlignment="1">
      <alignment/>
    </xf>
    <xf numFmtId="185" fontId="14" fillId="0" borderId="57" xfId="49" applyNumberFormat="1" applyFont="1" applyFill="1" applyBorder="1" applyAlignment="1">
      <alignment horizontal="center" vertical="center"/>
    </xf>
    <xf numFmtId="38" fontId="26" fillId="0" borderId="0" xfId="49" applyFont="1" applyFill="1" applyBorder="1" applyAlignment="1">
      <alignment horizontal="right" vertical="top"/>
    </xf>
    <xf numFmtId="38" fontId="26" fillId="0" borderId="0" xfId="49" applyFont="1" applyFill="1" applyAlignment="1">
      <alignment horizontal="right" vertical="top"/>
    </xf>
    <xf numFmtId="185" fontId="82" fillId="0" borderId="13" xfId="49" applyNumberFormat="1" applyFont="1" applyFill="1" applyBorder="1" applyAlignment="1">
      <alignment horizontal="distributed"/>
    </xf>
    <xf numFmtId="185" fontId="82" fillId="0" borderId="93" xfId="49" applyNumberFormat="1" applyFont="1" applyFill="1" applyBorder="1" applyAlignment="1">
      <alignment horizontal="distributed"/>
    </xf>
    <xf numFmtId="0" fontId="19" fillId="0" borderId="24" xfId="49" applyNumberFormat="1" applyFont="1" applyFill="1" applyBorder="1" applyAlignment="1">
      <alignment/>
    </xf>
    <xf numFmtId="0" fontId="19" fillId="0" borderId="25" xfId="49" applyNumberFormat="1" applyFont="1" applyFill="1" applyBorder="1" applyAlignment="1">
      <alignment/>
    </xf>
    <xf numFmtId="0" fontId="19" fillId="0" borderId="47" xfId="49" applyNumberFormat="1" applyFont="1" applyFill="1" applyBorder="1" applyAlignment="1">
      <alignment/>
    </xf>
    <xf numFmtId="185" fontId="14" fillId="0" borderId="13" xfId="49" applyNumberFormat="1" applyFont="1" applyFill="1" applyBorder="1" applyAlignment="1">
      <alignment horizontal="centerContinuous" shrinkToFit="1"/>
    </xf>
    <xf numFmtId="185" fontId="14" fillId="0" borderId="13" xfId="49" applyNumberFormat="1" applyFont="1" applyFill="1" applyBorder="1" applyAlignment="1">
      <alignment horizontal="distributed" shrinkToFit="1"/>
    </xf>
    <xf numFmtId="185" fontId="9" fillId="34" borderId="1" xfId="49" applyNumberFormat="1" applyFont="1" applyFill="1" applyBorder="1" applyAlignment="1">
      <alignment horizontal="distributed"/>
    </xf>
    <xf numFmtId="185" fontId="19" fillId="34" borderId="47" xfId="49" applyNumberFormat="1" applyFont="1" applyFill="1" applyBorder="1" applyAlignment="1">
      <alignment/>
    </xf>
    <xf numFmtId="185" fontId="14" fillId="35" borderId="14" xfId="49" applyNumberFormat="1" applyFont="1" applyFill="1" applyBorder="1" applyAlignment="1">
      <alignment horizontal="distributed"/>
    </xf>
    <xf numFmtId="185" fontId="19" fillId="35" borderId="24" xfId="49" applyNumberFormat="1" applyFont="1" applyFill="1" applyBorder="1" applyAlignment="1">
      <alignment/>
    </xf>
    <xf numFmtId="185" fontId="22" fillId="33" borderId="32" xfId="0" applyNumberFormat="1" applyFont="1" applyFill="1" applyBorder="1" applyAlignment="1">
      <alignment horizontal="center" vertical="center"/>
    </xf>
    <xf numFmtId="185" fontId="22" fillId="33" borderId="31" xfId="0" applyNumberFormat="1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/>
    </xf>
    <xf numFmtId="58" fontId="8" fillId="33" borderId="32" xfId="49" applyNumberFormat="1" applyFont="1" applyFill="1" applyBorder="1" applyAlignment="1">
      <alignment horizontal="distributed" vertical="center"/>
    </xf>
    <xf numFmtId="58" fontId="16" fillId="33" borderId="116" xfId="0" applyNumberFormat="1" applyFont="1" applyFill="1" applyBorder="1" applyAlignment="1">
      <alignment horizontal="distributed" vertical="center"/>
    </xf>
    <xf numFmtId="185" fontId="22" fillId="33" borderId="113" xfId="49" applyNumberFormat="1" applyFont="1" applyFill="1" applyBorder="1" applyAlignment="1">
      <alignment horizontal="center" vertical="center" shrinkToFit="1"/>
    </xf>
    <xf numFmtId="185" fontId="22" fillId="33" borderId="116" xfId="49" applyNumberFormat="1" applyFont="1" applyFill="1" applyBorder="1" applyAlignment="1">
      <alignment horizontal="center" vertical="center" shrinkToFit="1"/>
    </xf>
    <xf numFmtId="185" fontId="22" fillId="33" borderId="31" xfId="49" applyNumberFormat="1" applyFont="1" applyFill="1" applyBorder="1" applyAlignment="1">
      <alignment horizontal="center" vertical="center" shrinkToFit="1"/>
    </xf>
    <xf numFmtId="185" fontId="22" fillId="0" borderId="113" xfId="49" applyNumberFormat="1" applyFont="1" applyFill="1" applyBorder="1" applyAlignment="1">
      <alignment horizontal="center" vertical="center" shrinkToFit="1"/>
    </xf>
    <xf numFmtId="185" fontId="22" fillId="0" borderId="116" xfId="49" applyNumberFormat="1" applyFont="1" applyFill="1" applyBorder="1" applyAlignment="1">
      <alignment horizontal="center" vertical="center" shrinkToFit="1"/>
    </xf>
    <xf numFmtId="185" fontId="22" fillId="0" borderId="31" xfId="49" applyNumberFormat="1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58" fontId="8" fillId="0" borderId="32" xfId="49" applyNumberFormat="1" applyFont="1" applyFill="1" applyBorder="1" applyAlignment="1">
      <alignment horizontal="distributed" vertical="center"/>
    </xf>
    <xf numFmtId="58" fontId="16" fillId="0" borderId="116" xfId="0" applyNumberFormat="1" applyFont="1" applyFill="1" applyBorder="1" applyAlignment="1">
      <alignment horizontal="distributed" vertical="center"/>
    </xf>
    <xf numFmtId="185" fontId="22" fillId="0" borderId="32" xfId="0" applyNumberFormat="1" applyFont="1" applyFill="1" applyBorder="1" applyAlignment="1">
      <alignment horizontal="center" vertical="center"/>
    </xf>
    <xf numFmtId="185" fontId="22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85" fontId="0" fillId="33" borderId="0" xfId="49" applyNumberFormat="1" applyFont="1" applyFill="1" applyAlignment="1">
      <alignment horizontal="center"/>
    </xf>
    <xf numFmtId="185" fontId="0" fillId="33" borderId="0" xfId="49" applyNumberFormat="1" applyFill="1" applyAlignment="1">
      <alignment horizontal="center"/>
    </xf>
    <xf numFmtId="185" fontId="24" fillId="0" borderId="32" xfId="50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85" fontId="23" fillId="0" borderId="113" xfId="49" applyNumberFormat="1" applyFont="1" applyFill="1" applyBorder="1" applyAlignment="1">
      <alignment horizontal="center" vertical="center" shrinkToFit="1"/>
    </xf>
    <xf numFmtId="185" fontId="23" fillId="0" borderId="116" xfId="49" applyNumberFormat="1" applyFont="1" applyFill="1" applyBorder="1" applyAlignment="1">
      <alignment horizontal="center" vertical="center" shrinkToFit="1"/>
    </xf>
    <xf numFmtId="185" fontId="23" fillId="0" borderId="31" xfId="49" applyNumberFormat="1" applyFont="1" applyFill="1" applyBorder="1" applyAlignment="1">
      <alignment horizontal="center" vertical="center" shrinkToFit="1"/>
    </xf>
    <xf numFmtId="58" fontId="23" fillId="0" borderId="32" xfId="0" applyNumberFormat="1" applyFont="1" applyBorder="1" applyAlignment="1">
      <alignment horizontal="distributed" vertical="center"/>
    </xf>
    <xf numFmtId="58" fontId="23" fillId="0" borderId="116" xfId="0" applyNumberFormat="1" applyFont="1" applyBorder="1" applyAlignment="1">
      <alignment horizontal="distributed" vertical="center"/>
    </xf>
    <xf numFmtId="185" fontId="14" fillId="36" borderId="14" xfId="49" applyNumberFormat="1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</xdr:row>
      <xdr:rowOff>114300</xdr:rowOff>
    </xdr:from>
    <xdr:to>
      <xdr:col>17</xdr:col>
      <xdr:colOff>504825</xdr:colOff>
      <xdr:row>2</xdr:row>
      <xdr:rowOff>371475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1</xdr:row>
      <xdr:rowOff>152400</xdr:rowOff>
    </xdr:from>
    <xdr:to>
      <xdr:col>14</xdr:col>
      <xdr:colOff>981075</xdr:colOff>
      <xdr:row>1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409575"/>
          <a:ext cx="2628900" cy="3619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tabSelected="1" zoomScale="90" zoomScaleNormal="90" zoomScaleSheetLayoutView="70" zoomScalePageLayoutView="0" workbookViewId="0" topLeftCell="A1">
      <pane ySplit="3" topLeftCell="A4" activePane="bottomLeft" state="frozen"/>
      <selection pane="topLeft" activeCell="U7" sqref="U7"/>
      <selection pane="bottomLeft" activeCell="U59" sqref="U59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5" ht="3.75" customHeight="1" thickBot="1">
      <c r="A1" s="55"/>
      <c r="B1" s="56"/>
      <c r="C1" s="56"/>
      <c r="D1" s="56"/>
      <c r="E1" s="56"/>
      <c r="F1" s="56"/>
      <c r="G1" s="56"/>
      <c r="H1" s="56"/>
      <c r="I1" s="56"/>
      <c r="J1" s="57"/>
      <c r="K1" s="58"/>
      <c r="L1" s="58"/>
      <c r="M1" s="58"/>
      <c r="N1" s="58"/>
      <c r="O1" s="58"/>
    </row>
    <row r="2" spans="1:18" ht="15" customHeight="1">
      <c r="A2" s="59" t="s">
        <v>302</v>
      </c>
      <c r="B2" s="60"/>
      <c r="C2" s="60"/>
      <c r="D2" s="61"/>
      <c r="E2" s="62"/>
      <c r="F2" s="63" t="s">
        <v>303</v>
      </c>
      <c r="G2" s="64"/>
      <c r="H2" s="64"/>
      <c r="I2" s="65"/>
      <c r="J2" s="64" t="s">
        <v>267</v>
      </c>
      <c r="K2" s="63" t="s">
        <v>301</v>
      </c>
      <c r="L2" s="66"/>
      <c r="M2" s="67" t="s">
        <v>305</v>
      </c>
      <c r="N2" s="68"/>
      <c r="O2" s="69"/>
      <c r="P2" s="70"/>
      <c r="Q2" s="43"/>
      <c r="R2" s="71"/>
    </row>
    <row r="3" spans="1:18" ht="34.5" customHeight="1" thickBot="1">
      <c r="A3" s="408"/>
      <c r="B3" s="409"/>
      <c r="C3" s="409"/>
      <c r="D3" s="409"/>
      <c r="E3" s="410"/>
      <c r="F3" s="406" t="s">
        <v>538</v>
      </c>
      <c r="G3" s="407"/>
      <c r="H3" s="407"/>
      <c r="I3" s="72" t="s">
        <v>537</v>
      </c>
      <c r="J3" s="73"/>
      <c r="K3" s="402">
        <f>M5+'諫早・大村・島原・雲仙・南島原'!M5+'佐世保・北松・東彼杵・松浦'!M5+'平戸・五島・南松北松・壱岐・対馬'!M5</f>
        <v>0</v>
      </c>
      <c r="L3" s="403"/>
      <c r="M3" s="404"/>
      <c r="N3" s="405"/>
      <c r="O3" s="74"/>
      <c r="Q3" s="75"/>
      <c r="R3" s="75"/>
    </row>
    <row r="4" spans="1:18" ht="15" customHeight="1" thickBot="1">
      <c r="A4" s="85"/>
      <c r="B4" s="85"/>
      <c r="C4" s="85"/>
      <c r="D4" s="85"/>
      <c r="E4" s="85"/>
      <c r="F4" s="85"/>
      <c r="G4" s="129"/>
      <c r="H4" s="85"/>
      <c r="I4" s="85"/>
      <c r="J4" s="85"/>
      <c r="K4" s="85"/>
      <c r="L4" s="85"/>
      <c r="M4" s="89"/>
      <c r="N4" s="1"/>
      <c r="O4" s="127" t="s">
        <v>507</v>
      </c>
      <c r="P4" s="127" t="s">
        <v>565</v>
      </c>
      <c r="Q4" s="125"/>
      <c r="R4" s="125"/>
    </row>
    <row r="5" spans="1:18" ht="16.5" customHeight="1" thickBot="1">
      <c r="A5" s="156" t="s">
        <v>587</v>
      </c>
      <c r="B5" s="79"/>
      <c r="C5" s="80" t="s">
        <v>225</v>
      </c>
      <c r="D5" s="234" t="s">
        <v>1</v>
      </c>
      <c r="E5" s="235"/>
      <c r="F5" s="81" t="s">
        <v>288</v>
      </c>
      <c r="G5" s="82">
        <f>SUM(B35,E35,H35,K35,Q52,E52)</f>
        <v>129320</v>
      </c>
      <c r="H5" s="83" t="s">
        <v>3</v>
      </c>
      <c r="I5" s="130">
        <f>SUM(C35,F35,I35,L35,R52,F52)</f>
        <v>0</v>
      </c>
      <c r="J5" s="1"/>
      <c r="K5" s="85"/>
      <c r="L5" s="83" t="s">
        <v>226</v>
      </c>
      <c r="M5" s="95">
        <f>I5+I54+I65</f>
        <v>0</v>
      </c>
      <c r="N5" s="131"/>
      <c r="O5" s="128" t="s">
        <v>508</v>
      </c>
      <c r="P5" s="128" t="s">
        <v>566</v>
      </c>
      <c r="Q5" s="126"/>
      <c r="R5" s="126"/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6.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2" t="s">
        <v>274</v>
      </c>
      <c r="N7" s="133"/>
      <c r="O7" s="133"/>
      <c r="P7" s="135"/>
      <c r="Q7" s="138"/>
      <c r="R7" s="139"/>
    </row>
    <row r="8" spans="1:18" ht="15" customHeight="1">
      <c r="A8" s="140" t="s">
        <v>9</v>
      </c>
      <c r="B8" s="141" t="s">
        <v>299</v>
      </c>
      <c r="C8" s="142" t="s">
        <v>300</v>
      </c>
      <c r="D8" s="140" t="s">
        <v>9</v>
      </c>
      <c r="E8" s="141" t="s">
        <v>299</v>
      </c>
      <c r="F8" s="142" t="s">
        <v>300</v>
      </c>
      <c r="G8" s="140" t="s">
        <v>9</v>
      </c>
      <c r="H8" s="141" t="s">
        <v>299</v>
      </c>
      <c r="I8" s="142" t="s">
        <v>300</v>
      </c>
      <c r="J8" s="140" t="s">
        <v>9</v>
      </c>
      <c r="K8" s="141" t="s">
        <v>299</v>
      </c>
      <c r="L8" s="142" t="s">
        <v>300</v>
      </c>
      <c r="M8" s="140" t="s">
        <v>9</v>
      </c>
      <c r="N8" s="141" t="s">
        <v>299</v>
      </c>
      <c r="O8" s="244" t="s">
        <v>300</v>
      </c>
      <c r="P8" s="245" t="s">
        <v>9</v>
      </c>
      <c r="Q8" s="143" t="s">
        <v>299</v>
      </c>
      <c r="R8" s="142" t="s">
        <v>300</v>
      </c>
    </row>
    <row r="9" spans="1:18" ht="15" customHeight="1">
      <c r="A9" s="157" t="s">
        <v>331</v>
      </c>
      <c r="B9" s="246"/>
      <c r="C9" s="144"/>
      <c r="D9" s="247" t="s">
        <v>331</v>
      </c>
      <c r="E9" s="246"/>
      <c r="F9" s="144"/>
      <c r="G9" s="247" t="s">
        <v>331</v>
      </c>
      <c r="H9" s="246"/>
      <c r="I9" s="144"/>
      <c r="J9" s="247" t="s">
        <v>331</v>
      </c>
      <c r="K9" s="246"/>
      <c r="L9" s="144"/>
      <c r="M9" s="247" t="s">
        <v>331</v>
      </c>
      <c r="N9" s="246"/>
      <c r="O9" s="248"/>
      <c r="P9" s="249"/>
      <c r="Q9" s="250"/>
      <c r="R9" s="144"/>
    </row>
    <row r="10" spans="1:18" ht="15" customHeight="1">
      <c r="A10" s="158" t="s">
        <v>142</v>
      </c>
      <c r="B10" s="159">
        <v>1600</v>
      </c>
      <c r="C10" s="251"/>
      <c r="D10" s="158" t="s">
        <v>253</v>
      </c>
      <c r="E10" s="159">
        <v>2100</v>
      </c>
      <c r="F10" s="251">
        <v>0</v>
      </c>
      <c r="G10" s="158" t="s">
        <v>10</v>
      </c>
      <c r="H10" s="159">
        <v>700</v>
      </c>
      <c r="I10" s="251">
        <v>0</v>
      </c>
      <c r="J10" s="158" t="s">
        <v>529</v>
      </c>
      <c r="K10" s="159">
        <v>900</v>
      </c>
      <c r="L10" s="251">
        <v>0</v>
      </c>
      <c r="M10" s="158" t="s">
        <v>525</v>
      </c>
      <c r="N10" s="160">
        <v>1400</v>
      </c>
      <c r="O10" s="251">
        <v>0</v>
      </c>
      <c r="P10" s="252" t="s">
        <v>577</v>
      </c>
      <c r="Q10" s="161">
        <v>1640</v>
      </c>
      <c r="R10" s="251"/>
    </row>
    <row r="11" spans="1:18" ht="15" customHeight="1">
      <c r="A11" s="158" t="s">
        <v>255</v>
      </c>
      <c r="B11" s="159">
        <v>610</v>
      </c>
      <c r="C11" s="251"/>
      <c r="D11" s="158" t="s">
        <v>344</v>
      </c>
      <c r="E11" s="159">
        <v>1240</v>
      </c>
      <c r="F11" s="251">
        <v>0</v>
      </c>
      <c r="G11" s="158" t="s">
        <v>11</v>
      </c>
      <c r="H11" s="159">
        <v>970</v>
      </c>
      <c r="I11" s="251">
        <v>0</v>
      </c>
      <c r="J11" s="158" t="s">
        <v>344</v>
      </c>
      <c r="K11" s="159">
        <v>400</v>
      </c>
      <c r="L11" s="251">
        <v>0</v>
      </c>
      <c r="M11" s="158" t="s">
        <v>515</v>
      </c>
      <c r="N11" s="161">
        <v>1200</v>
      </c>
      <c r="O11" s="251">
        <v>0</v>
      </c>
      <c r="P11" s="398" t="s">
        <v>578</v>
      </c>
      <c r="Q11" s="399">
        <v>1040</v>
      </c>
      <c r="R11" s="251"/>
    </row>
    <row r="12" spans="1:18" ht="15" customHeight="1">
      <c r="A12" s="158" t="s">
        <v>13</v>
      </c>
      <c r="B12" s="159">
        <v>500</v>
      </c>
      <c r="C12" s="251"/>
      <c r="D12" s="158" t="s">
        <v>440</v>
      </c>
      <c r="E12" s="159">
        <v>700</v>
      </c>
      <c r="F12" s="251">
        <v>0</v>
      </c>
      <c r="G12" s="158" t="s">
        <v>13</v>
      </c>
      <c r="H12" s="159">
        <v>770</v>
      </c>
      <c r="I12" s="251">
        <v>0</v>
      </c>
      <c r="J12" s="158" t="s">
        <v>15</v>
      </c>
      <c r="K12" s="159">
        <v>310</v>
      </c>
      <c r="L12" s="251">
        <v>0</v>
      </c>
      <c r="M12" s="158" t="s">
        <v>526</v>
      </c>
      <c r="N12" s="161">
        <v>1300</v>
      </c>
      <c r="O12" s="251">
        <v>0</v>
      </c>
      <c r="P12" s="252" t="s">
        <v>22</v>
      </c>
      <c r="Q12" s="161">
        <v>0</v>
      </c>
      <c r="R12" s="251"/>
    </row>
    <row r="13" spans="1:18" ht="15" customHeight="1">
      <c r="A13" s="158" t="s">
        <v>14</v>
      </c>
      <c r="B13" s="159">
        <v>320</v>
      </c>
      <c r="C13" s="251"/>
      <c r="D13" s="194" t="s">
        <v>547</v>
      </c>
      <c r="E13" s="159">
        <v>1800</v>
      </c>
      <c r="F13" s="251">
        <v>0</v>
      </c>
      <c r="G13" s="158" t="s">
        <v>15</v>
      </c>
      <c r="H13" s="159">
        <v>690</v>
      </c>
      <c r="I13" s="251">
        <v>0</v>
      </c>
      <c r="J13" s="194" t="s">
        <v>547</v>
      </c>
      <c r="K13" s="159">
        <v>770</v>
      </c>
      <c r="L13" s="251">
        <v>0</v>
      </c>
      <c r="M13" s="158" t="s">
        <v>546</v>
      </c>
      <c r="N13" s="161">
        <v>1750</v>
      </c>
      <c r="O13" s="251">
        <v>0</v>
      </c>
      <c r="P13" s="252" t="s">
        <v>579</v>
      </c>
      <c r="Q13" s="161">
        <v>1580</v>
      </c>
      <c r="R13" s="251"/>
    </row>
    <row r="14" spans="1:18" ht="15" customHeight="1">
      <c r="A14" s="158" t="s">
        <v>15</v>
      </c>
      <c r="B14" s="159">
        <v>720</v>
      </c>
      <c r="C14" s="251"/>
      <c r="D14" s="158"/>
      <c r="E14" s="159"/>
      <c r="F14" s="251"/>
      <c r="G14" s="158" t="s">
        <v>543</v>
      </c>
      <c r="H14" s="159">
        <v>790</v>
      </c>
      <c r="I14" s="251">
        <v>0</v>
      </c>
      <c r="J14" s="158"/>
      <c r="K14" s="159"/>
      <c r="L14" s="251"/>
      <c r="M14" s="158" t="s">
        <v>16</v>
      </c>
      <c r="N14" s="161">
        <v>810</v>
      </c>
      <c r="O14" s="251">
        <v>0</v>
      </c>
      <c r="P14" s="252" t="s">
        <v>580</v>
      </c>
      <c r="Q14" s="161">
        <v>780</v>
      </c>
      <c r="R14" s="251"/>
    </row>
    <row r="15" spans="1:18" ht="15" customHeight="1">
      <c r="A15" s="158" t="s">
        <v>17</v>
      </c>
      <c r="B15" s="159">
        <v>580</v>
      </c>
      <c r="C15" s="251"/>
      <c r="D15" s="158" t="s">
        <v>20</v>
      </c>
      <c r="E15" s="159">
        <v>940</v>
      </c>
      <c r="F15" s="251">
        <v>0</v>
      </c>
      <c r="G15" s="158" t="s">
        <v>544</v>
      </c>
      <c r="H15" s="159">
        <v>1230</v>
      </c>
      <c r="I15" s="251">
        <v>0</v>
      </c>
      <c r="J15" s="158" t="s">
        <v>20</v>
      </c>
      <c r="K15" s="159">
        <v>810</v>
      </c>
      <c r="L15" s="251">
        <v>0</v>
      </c>
      <c r="M15" s="158" t="s">
        <v>516</v>
      </c>
      <c r="N15" s="161">
        <v>1400</v>
      </c>
      <c r="O15" s="251">
        <v>0</v>
      </c>
      <c r="P15" s="252" t="s">
        <v>21</v>
      </c>
      <c r="Q15" s="161">
        <v>1100</v>
      </c>
      <c r="R15" s="251">
        <v>0</v>
      </c>
    </row>
    <row r="16" spans="1:18" ht="15" customHeight="1">
      <c r="A16" s="158" t="s">
        <v>18</v>
      </c>
      <c r="B16" s="159">
        <v>550</v>
      </c>
      <c r="C16" s="251">
        <v>0</v>
      </c>
      <c r="D16" s="253" t="s">
        <v>347</v>
      </c>
      <c r="E16" s="159">
        <v>2100</v>
      </c>
      <c r="F16" s="251">
        <v>0</v>
      </c>
      <c r="G16" s="162"/>
      <c r="H16" s="159"/>
      <c r="I16" s="251"/>
      <c r="J16" s="162" t="s">
        <v>21</v>
      </c>
      <c r="K16" s="159">
        <v>330</v>
      </c>
      <c r="L16" s="251">
        <v>0</v>
      </c>
      <c r="M16" s="158" t="s">
        <v>12</v>
      </c>
      <c r="N16" s="161">
        <v>1150</v>
      </c>
      <c r="O16" s="251">
        <v>0</v>
      </c>
      <c r="P16" s="252" t="s">
        <v>23</v>
      </c>
      <c r="Q16" s="161">
        <v>3720</v>
      </c>
      <c r="R16" s="251">
        <v>0</v>
      </c>
    </row>
    <row r="17" spans="1:18" ht="15" customHeight="1">
      <c r="A17" s="158"/>
      <c r="B17" s="159"/>
      <c r="C17" s="251"/>
      <c r="D17" s="158" t="s">
        <v>264</v>
      </c>
      <c r="E17" s="159">
        <v>2000</v>
      </c>
      <c r="F17" s="251">
        <v>0</v>
      </c>
      <c r="G17" s="254" t="s">
        <v>460</v>
      </c>
      <c r="H17" s="159">
        <v>1440</v>
      </c>
      <c r="I17" s="251">
        <v>0</v>
      </c>
      <c r="J17" s="162" t="s">
        <v>24</v>
      </c>
      <c r="K17" s="159">
        <v>400</v>
      </c>
      <c r="L17" s="251">
        <v>0</v>
      </c>
      <c r="M17" s="158" t="s">
        <v>517</v>
      </c>
      <c r="N17" s="161">
        <v>900</v>
      </c>
      <c r="O17" s="251">
        <v>0</v>
      </c>
      <c r="P17" s="252" t="s">
        <v>35</v>
      </c>
      <c r="Q17" s="161"/>
      <c r="R17" s="251">
        <v>0</v>
      </c>
    </row>
    <row r="18" spans="1:18" ht="15" customHeight="1">
      <c r="A18" s="158"/>
      <c r="B18" s="159"/>
      <c r="C18" s="251"/>
      <c r="D18" s="255" t="s">
        <v>349</v>
      </c>
      <c r="E18" s="159">
        <v>1100</v>
      </c>
      <c r="F18" s="251"/>
      <c r="G18" s="162" t="s">
        <v>461</v>
      </c>
      <c r="H18" s="159">
        <v>880</v>
      </c>
      <c r="I18" s="251">
        <v>0</v>
      </c>
      <c r="J18" s="162" t="s">
        <v>26</v>
      </c>
      <c r="K18" s="159">
        <v>600</v>
      </c>
      <c r="L18" s="251">
        <v>0</v>
      </c>
      <c r="M18" s="162" t="s">
        <v>14</v>
      </c>
      <c r="N18" s="161">
        <v>900</v>
      </c>
      <c r="O18" s="251">
        <v>0</v>
      </c>
      <c r="P18" s="252" t="s">
        <v>551</v>
      </c>
      <c r="Q18" s="161">
        <v>2380</v>
      </c>
      <c r="R18" s="251">
        <v>0</v>
      </c>
    </row>
    <row r="19" spans="1:18" ht="15" customHeight="1">
      <c r="A19" s="158" t="s">
        <v>20</v>
      </c>
      <c r="B19" s="159">
        <v>0</v>
      </c>
      <c r="C19" s="251">
        <v>0</v>
      </c>
      <c r="D19" s="255" t="s">
        <v>256</v>
      </c>
      <c r="E19" s="159">
        <v>800</v>
      </c>
      <c r="F19" s="251">
        <v>0</v>
      </c>
      <c r="G19" s="158" t="s">
        <v>554</v>
      </c>
      <c r="H19" s="159">
        <v>760</v>
      </c>
      <c r="I19" s="251">
        <v>0</v>
      </c>
      <c r="J19" s="162" t="s">
        <v>510</v>
      </c>
      <c r="K19" s="159">
        <v>770</v>
      </c>
      <c r="L19" s="251">
        <v>0</v>
      </c>
      <c r="M19" s="162" t="s">
        <v>132</v>
      </c>
      <c r="N19" s="161">
        <v>1840</v>
      </c>
      <c r="O19" s="251">
        <v>0</v>
      </c>
      <c r="P19" s="252" t="s">
        <v>36</v>
      </c>
      <c r="Q19" s="161">
        <v>1540</v>
      </c>
      <c r="R19" s="251">
        <v>0</v>
      </c>
    </row>
    <row r="20" spans="1:18" ht="15" customHeight="1">
      <c r="A20" s="158" t="s">
        <v>556</v>
      </c>
      <c r="B20" s="393">
        <v>0</v>
      </c>
      <c r="C20" s="251"/>
      <c r="D20" s="163" t="s">
        <v>34</v>
      </c>
      <c r="E20" s="159">
        <v>1330</v>
      </c>
      <c r="F20" s="251">
        <v>0</v>
      </c>
      <c r="G20" s="158" t="s">
        <v>462</v>
      </c>
      <c r="H20" s="159">
        <v>990</v>
      </c>
      <c r="I20" s="251">
        <v>0</v>
      </c>
      <c r="J20" s="162" t="s">
        <v>28</v>
      </c>
      <c r="K20" s="159">
        <v>300</v>
      </c>
      <c r="L20" s="251">
        <v>0</v>
      </c>
      <c r="M20" s="162" t="s">
        <v>15</v>
      </c>
      <c r="N20" s="161">
        <v>2570</v>
      </c>
      <c r="O20" s="251">
        <v>0</v>
      </c>
      <c r="P20" s="252" t="s">
        <v>441</v>
      </c>
      <c r="Q20" s="161">
        <v>2110</v>
      </c>
      <c r="R20" s="251">
        <v>0</v>
      </c>
    </row>
    <row r="21" spans="1:18" ht="15" customHeight="1">
      <c r="A21" s="400" t="s">
        <v>23</v>
      </c>
      <c r="B21" s="401">
        <v>1270</v>
      </c>
      <c r="C21" s="251"/>
      <c r="D21" s="162" t="s">
        <v>437</v>
      </c>
      <c r="E21" s="159">
        <v>520</v>
      </c>
      <c r="F21" s="251">
        <v>0</v>
      </c>
      <c r="G21" s="256" t="s">
        <v>555</v>
      </c>
      <c r="H21" s="159">
        <v>1210</v>
      </c>
      <c r="I21" s="251">
        <v>0</v>
      </c>
      <c r="J21" s="158" t="s">
        <v>511</v>
      </c>
      <c r="K21" s="159">
        <v>690</v>
      </c>
      <c r="L21" s="251">
        <v>0</v>
      </c>
      <c r="M21" s="256" t="s">
        <v>527</v>
      </c>
      <c r="N21" s="161">
        <v>1670</v>
      </c>
      <c r="O21" s="251">
        <v>0</v>
      </c>
      <c r="P21" s="252" t="s">
        <v>26</v>
      </c>
      <c r="Q21" s="161">
        <v>560</v>
      </c>
      <c r="R21" s="251">
        <v>0</v>
      </c>
    </row>
    <row r="22" spans="1:18" ht="15" customHeight="1">
      <c r="A22" s="158" t="s">
        <v>25</v>
      </c>
      <c r="B22" s="159">
        <v>300</v>
      </c>
      <c r="C22" s="251">
        <v>0</v>
      </c>
      <c r="D22" s="162" t="s">
        <v>345</v>
      </c>
      <c r="E22" s="159">
        <v>2520</v>
      </c>
      <c r="F22" s="251">
        <v>0</v>
      </c>
      <c r="G22" s="162" t="s">
        <v>30</v>
      </c>
      <c r="H22" s="159">
        <v>880</v>
      </c>
      <c r="I22" s="251">
        <v>0</v>
      </c>
      <c r="J22" s="292" t="s">
        <v>345</v>
      </c>
      <c r="K22" s="159">
        <v>230</v>
      </c>
      <c r="L22" s="251"/>
      <c r="M22" s="162"/>
      <c r="N22" s="161"/>
      <c r="O22" s="251"/>
      <c r="P22" s="252" t="s">
        <v>37</v>
      </c>
      <c r="Q22" s="161">
        <v>900</v>
      </c>
      <c r="R22" s="251">
        <v>0</v>
      </c>
    </row>
    <row r="23" spans="1:18" ht="15" customHeight="1">
      <c r="A23" s="158" t="s">
        <v>24</v>
      </c>
      <c r="B23" s="159">
        <v>1200</v>
      </c>
      <c r="C23" s="251">
        <v>0</v>
      </c>
      <c r="D23" s="162"/>
      <c r="E23" s="159"/>
      <c r="F23" s="251"/>
      <c r="G23" s="162" t="s">
        <v>32</v>
      </c>
      <c r="H23" s="159">
        <v>1200</v>
      </c>
      <c r="I23" s="251">
        <v>0</v>
      </c>
      <c r="J23" s="162" t="s">
        <v>572</v>
      </c>
      <c r="K23" s="393">
        <v>0</v>
      </c>
      <c r="L23" s="251"/>
      <c r="M23" s="162" t="s">
        <v>17</v>
      </c>
      <c r="N23" s="161">
        <v>2250</v>
      </c>
      <c r="O23" s="251">
        <v>0</v>
      </c>
      <c r="P23" s="252" t="s">
        <v>38</v>
      </c>
      <c r="Q23" s="161">
        <v>1070</v>
      </c>
      <c r="R23" s="251">
        <v>0</v>
      </c>
    </row>
    <row r="24" spans="1:18" ht="15" customHeight="1">
      <c r="A24" s="158" t="s">
        <v>457</v>
      </c>
      <c r="B24" s="159">
        <v>250</v>
      </c>
      <c r="C24" s="251">
        <v>0</v>
      </c>
      <c r="D24" s="158" t="s">
        <v>346</v>
      </c>
      <c r="E24" s="159">
        <v>1800</v>
      </c>
      <c r="F24" s="251">
        <v>0</v>
      </c>
      <c r="G24" s="162"/>
      <c r="H24" s="159">
        <v>0</v>
      </c>
      <c r="I24" s="251"/>
      <c r="J24" s="162"/>
      <c r="K24" s="159"/>
      <c r="L24" s="251"/>
      <c r="M24" s="162" t="s">
        <v>29</v>
      </c>
      <c r="N24" s="161">
        <v>580</v>
      </c>
      <c r="O24" s="251">
        <v>0</v>
      </c>
      <c r="P24" s="252" t="s">
        <v>31</v>
      </c>
      <c r="Q24" s="161">
        <v>1860</v>
      </c>
      <c r="R24" s="251">
        <v>0</v>
      </c>
    </row>
    <row r="25" spans="1:18" ht="15" customHeight="1">
      <c r="A25" s="158" t="s">
        <v>131</v>
      </c>
      <c r="B25" s="159">
        <v>1270</v>
      </c>
      <c r="C25" s="251">
        <v>0</v>
      </c>
      <c r="D25" s="162"/>
      <c r="E25" s="159"/>
      <c r="F25" s="251"/>
      <c r="G25" s="162"/>
      <c r="H25" s="159">
        <v>0</v>
      </c>
      <c r="I25" s="251"/>
      <c r="J25" s="162" t="s">
        <v>41</v>
      </c>
      <c r="K25" s="159">
        <v>860</v>
      </c>
      <c r="L25" s="251">
        <v>0</v>
      </c>
      <c r="M25" s="162" t="s">
        <v>18</v>
      </c>
      <c r="N25" s="161">
        <v>2950</v>
      </c>
      <c r="O25" s="251">
        <v>0</v>
      </c>
      <c r="P25" s="252" t="s">
        <v>27</v>
      </c>
      <c r="Q25" s="161">
        <v>1470</v>
      </c>
      <c r="R25" s="251">
        <v>0</v>
      </c>
    </row>
    <row r="26" spans="1:18" ht="15" customHeight="1">
      <c r="A26" s="158" t="s">
        <v>27</v>
      </c>
      <c r="B26" s="159">
        <v>520</v>
      </c>
      <c r="C26" s="251">
        <v>0</v>
      </c>
      <c r="D26" s="162"/>
      <c r="E26" s="159"/>
      <c r="F26" s="251"/>
      <c r="G26" s="162"/>
      <c r="H26" s="159"/>
      <c r="I26" s="251"/>
      <c r="J26" s="254"/>
      <c r="K26" s="159"/>
      <c r="L26" s="251"/>
      <c r="M26" s="162" t="s">
        <v>33</v>
      </c>
      <c r="N26" s="161">
        <v>1010</v>
      </c>
      <c r="O26" s="251">
        <v>0</v>
      </c>
      <c r="P26" s="252" t="s">
        <v>581</v>
      </c>
      <c r="Q26" s="161">
        <v>4130</v>
      </c>
      <c r="R26" s="251"/>
    </row>
    <row r="27" spans="1:18" ht="15" customHeight="1">
      <c r="A27" s="158" t="s">
        <v>28</v>
      </c>
      <c r="B27" s="159">
        <v>1130</v>
      </c>
      <c r="C27" s="251">
        <v>0</v>
      </c>
      <c r="D27" s="158"/>
      <c r="E27" s="159"/>
      <c r="F27" s="251"/>
      <c r="G27" s="162" t="s">
        <v>42</v>
      </c>
      <c r="H27" s="159">
        <v>310</v>
      </c>
      <c r="I27" s="251">
        <v>0</v>
      </c>
      <c r="J27" s="162"/>
      <c r="K27" s="159"/>
      <c r="L27" s="251"/>
      <c r="M27" s="162"/>
      <c r="N27" s="161"/>
      <c r="O27" s="251"/>
      <c r="P27" s="252" t="s">
        <v>582</v>
      </c>
      <c r="Q27" s="161">
        <v>1910</v>
      </c>
      <c r="R27" s="251"/>
    </row>
    <row r="28" spans="1:18" ht="15" customHeight="1">
      <c r="A28" s="158" t="s">
        <v>548</v>
      </c>
      <c r="B28" s="393">
        <v>0</v>
      </c>
      <c r="C28" s="251">
        <v>0</v>
      </c>
      <c r="D28" s="162"/>
      <c r="E28" s="159"/>
      <c r="F28" s="251"/>
      <c r="G28" s="158" t="s">
        <v>41</v>
      </c>
      <c r="H28" s="159">
        <v>660</v>
      </c>
      <c r="I28" s="251">
        <v>0</v>
      </c>
      <c r="J28" s="158"/>
      <c r="K28" s="159"/>
      <c r="L28" s="251"/>
      <c r="M28" s="162"/>
      <c r="N28" s="161"/>
      <c r="O28" s="251"/>
      <c r="P28" s="252"/>
      <c r="Q28" s="161"/>
      <c r="R28" s="251"/>
    </row>
    <row r="29" spans="1:18" ht="15" customHeight="1">
      <c r="A29" s="252" t="s">
        <v>437</v>
      </c>
      <c r="B29" s="393">
        <v>0</v>
      </c>
      <c r="C29" s="251">
        <v>0</v>
      </c>
      <c r="D29" s="162"/>
      <c r="E29" s="159"/>
      <c r="F29" s="251"/>
      <c r="G29" s="158"/>
      <c r="H29" s="159">
        <v>0</v>
      </c>
      <c r="I29" s="251"/>
      <c r="J29" s="162"/>
      <c r="K29" s="159"/>
      <c r="L29" s="251"/>
      <c r="M29" s="162"/>
      <c r="N29" s="161"/>
      <c r="O29" s="251"/>
      <c r="P29" s="252"/>
      <c r="Q29" s="161"/>
      <c r="R29" s="251"/>
    </row>
    <row r="30" spans="1:18" ht="15" customHeight="1">
      <c r="A30" s="158" t="s">
        <v>549</v>
      </c>
      <c r="B30" s="393">
        <v>0</v>
      </c>
      <c r="C30" s="251">
        <v>0</v>
      </c>
      <c r="D30" s="158"/>
      <c r="E30" s="159"/>
      <c r="F30" s="251"/>
      <c r="G30" s="158"/>
      <c r="H30" s="159">
        <v>0</v>
      </c>
      <c r="I30" s="251"/>
      <c r="J30" s="162"/>
      <c r="K30" s="159"/>
      <c r="L30" s="251"/>
      <c r="M30" s="162"/>
      <c r="N30" s="161"/>
      <c r="O30" s="251"/>
      <c r="P30" s="252" t="s">
        <v>346</v>
      </c>
      <c r="Q30" s="161">
        <v>1250</v>
      </c>
      <c r="R30" s="251">
        <v>0</v>
      </c>
    </row>
    <row r="31" spans="1:18" ht="15" customHeight="1">
      <c r="A31" s="158" t="s">
        <v>258</v>
      </c>
      <c r="B31" s="159">
        <v>450</v>
      </c>
      <c r="C31" s="251">
        <v>0</v>
      </c>
      <c r="D31" s="162"/>
      <c r="E31" s="159"/>
      <c r="F31" s="251"/>
      <c r="G31" s="158"/>
      <c r="H31" s="159"/>
      <c r="I31" s="251"/>
      <c r="J31" s="257"/>
      <c r="K31" s="159"/>
      <c r="L31" s="251"/>
      <c r="M31" s="162"/>
      <c r="N31" s="161"/>
      <c r="O31" s="251"/>
      <c r="P31" s="258" t="s">
        <v>41</v>
      </c>
      <c r="Q31" s="160">
        <v>3430</v>
      </c>
      <c r="R31" s="251">
        <v>0</v>
      </c>
    </row>
    <row r="32" spans="1:18" ht="15" customHeight="1">
      <c r="A32" s="158" t="s">
        <v>41</v>
      </c>
      <c r="B32" s="159">
        <v>590</v>
      </c>
      <c r="C32" s="251">
        <v>0</v>
      </c>
      <c r="D32" s="164"/>
      <c r="E32" s="159"/>
      <c r="F32" s="251"/>
      <c r="G32" s="259"/>
      <c r="H32" s="260"/>
      <c r="I32" s="261"/>
      <c r="J32" s="262"/>
      <c r="K32" s="260"/>
      <c r="L32" s="261"/>
      <c r="M32" s="262"/>
      <c r="N32" s="263"/>
      <c r="O32" s="261"/>
      <c r="P32" s="258" t="s">
        <v>477</v>
      </c>
      <c r="Q32" s="160">
        <v>1270</v>
      </c>
      <c r="R32" s="251">
        <v>0</v>
      </c>
    </row>
    <row r="33" spans="1:18" ht="15" customHeight="1">
      <c r="A33" s="158"/>
      <c r="B33" s="159"/>
      <c r="C33" s="251"/>
      <c r="D33" s="264"/>
      <c r="E33" s="265"/>
      <c r="F33" s="266"/>
      <c r="G33" s="267"/>
      <c r="H33" s="260"/>
      <c r="I33" s="261"/>
      <c r="J33" s="268"/>
      <c r="K33" s="260"/>
      <c r="L33" s="261"/>
      <c r="M33" s="262"/>
      <c r="N33" s="263"/>
      <c r="O33" s="261"/>
      <c r="P33" s="269" t="s">
        <v>478</v>
      </c>
      <c r="Q33" s="160">
        <v>1160</v>
      </c>
      <c r="R33" s="251">
        <v>0</v>
      </c>
    </row>
    <row r="34" spans="1:18" ht="15" customHeight="1">
      <c r="A34" s="145"/>
      <c r="B34" s="146"/>
      <c r="C34" s="270"/>
      <c r="D34" s="264"/>
      <c r="E34" s="265"/>
      <c r="F34" s="266"/>
      <c r="G34" s="271"/>
      <c r="H34" s="272"/>
      <c r="I34" s="273"/>
      <c r="J34" s="271"/>
      <c r="K34" s="272"/>
      <c r="L34" s="273"/>
      <c r="M34" s="256"/>
      <c r="N34" s="274"/>
      <c r="O34" s="275"/>
      <c r="P34" s="258" t="s">
        <v>583</v>
      </c>
      <c r="Q34" s="160">
        <v>3230</v>
      </c>
      <c r="R34" s="251"/>
    </row>
    <row r="35" spans="1:18" ht="15" customHeight="1" thickBot="1">
      <c r="A35" s="147" t="s">
        <v>39</v>
      </c>
      <c r="B35" s="276">
        <f>SUM(B10:B34)</f>
        <v>11860</v>
      </c>
      <c r="C35" s="277">
        <f>SUM(C10:C34)</f>
        <v>0</v>
      </c>
      <c r="D35" s="147" t="s">
        <v>39</v>
      </c>
      <c r="E35" s="276">
        <f>SUM(E10:E34)</f>
        <v>18950</v>
      </c>
      <c r="F35" s="277">
        <f>SUM(F10:F34)</f>
        <v>0</v>
      </c>
      <c r="G35" s="147" t="s">
        <v>39</v>
      </c>
      <c r="H35" s="276">
        <f>SUM(H10:H34)</f>
        <v>13480</v>
      </c>
      <c r="I35" s="277">
        <f>SUM(I10:I34)</f>
        <v>0</v>
      </c>
      <c r="J35" s="147" t="s">
        <v>39</v>
      </c>
      <c r="K35" s="276">
        <f>SUM(K10:K34)</f>
        <v>7370</v>
      </c>
      <c r="L35" s="277">
        <f>SUM(L10:L34)</f>
        <v>0</v>
      </c>
      <c r="M35" s="162"/>
      <c r="N35" s="161"/>
      <c r="O35" s="251"/>
      <c r="P35" s="258" t="s">
        <v>133</v>
      </c>
      <c r="Q35" s="160">
        <v>920</v>
      </c>
      <c r="R35" s="251">
        <v>0</v>
      </c>
    </row>
    <row r="36" spans="1:18" ht="15" customHeight="1">
      <c r="A36" s="278" t="s">
        <v>228</v>
      </c>
      <c r="B36" s="279"/>
      <c r="C36" s="279"/>
      <c r="D36" s="279"/>
      <c r="E36" s="279"/>
      <c r="F36" s="280"/>
      <c r="G36" s="281"/>
      <c r="H36" s="282"/>
      <c r="I36" s="270"/>
      <c r="J36" s="78"/>
      <c r="K36" s="77"/>
      <c r="L36" s="270"/>
      <c r="M36" s="162"/>
      <c r="N36" s="161"/>
      <c r="O36" s="251"/>
      <c r="P36" s="258" t="s">
        <v>134</v>
      </c>
      <c r="Q36" s="160">
        <v>260</v>
      </c>
      <c r="R36" s="251">
        <v>0</v>
      </c>
    </row>
    <row r="37" spans="1:18" ht="15" customHeight="1">
      <c r="A37" s="245" t="s">
        <v>9</v>
      </c>
      <c r="B37" s="141" t="s">
        <v>299</v>
      </c>
      <c r="C37" s="283" t="s">
        <v>300</v>
      </c>
      <c r="D37" s="245" t="s">
        <v>9</v>
      </c>
      <c r="E37" s="143" t="s">
        <v>299</v>
      </c>
      <c r="F37" s="142" t="s">
        <v>300</v>
      </c>
      <c r="G37" s="245" t="s">
        <v>9</v>
      </c>
      <c r="H37" s="143" t="s">
        <v>299</v>
      </c>
      <c r="I37" s="284" t="s">
        <v>300</v>
      </c>
      <c r="J37" s="285" t="s">
        <v>9</v>
      </c>
      <c r="K37" s="143" t="s">
        <v>299</v>
      </c>
      <c r="L37" s="284" t="s">
        <v>300</v>
      </c>
      <c r="M37" s="162"/>
      <c r="N37" s="161"/>
      <c r="O37" s="251"/>
      <c r="P37" s="258" t="s">
        <v>135</v>
      </c>
      <c r="Q37" s="160">
        <v>970</v>
      </c>
      <c r="R37" s="251">
        <v>0</v>
      </c>
    </row>
    <row r="38" spans="1:18" s="76" customFormat="1" ht="15" customHeight="1">
      <c r="A38" s="286" t="s">
        <v>331</v>
      </c>
      <c r="B38" s="287"/>
      <c r="C38" s="288"/>
      <c r="D38" s="158" t="s">
        <v>449</v>
      </c>
      <c r="E38" s="161">
        <v>310</v>
      </c>
      <c r="F38" s="251">
        <v>0</v>
      </c>
      <c r="G38" s="165" t="s">
        <v>430</v>
      </c>
      <c r="H38" s="166">
        <v>20</v>
      </c>
      <c r="I38" s="289">
        <v>0</v>
      </c>
      <c r="J38" s="290" t="s">
        <v>321</v>
      </c>
      <c r="K38" s="291"/>
      <c r="L38" s="289"/>
      <c r="M38" s="165"/>
      <c r="N38" s="160"/>
      <c r="O38" s="251"/>
      <c r="P38" s="258" t="s">
        <v>553</v>
      </c>
      <c r="Q38" s="160">
        <v>200</v>
      </c>
      <c r="R38" s="251">
        <v>0</v>
      </c>
    </row>
    <row r="39" spans="1:18" s="76" customFormat="1" ht="15" customHeight="1">
      <c r="A39" s="292" t="s">
        <v>422</v>
      </c>
      <c r="B39" s="161">
        <v>900</v>
      </c>
      <c r="C39" s="251">
        <v>0</v>
      </c>
      <c r="D39" s="252" t="s">
        <v>450</v>
      </c>
      <c r="E39" s="161">
        <v>310</v>
      </c>
      <c r="F39" s="251">
        <v>0</v>
      </c>
      <c r="G39" s="165" t="s">
        <v>341</v>
      </c>
      <c r="H39" s="166">
        <v>150</v>
      </c>
      <c r="I39" s="289">
        <v>0</v>
      </c>
      <c r="J39" s="165" t="s">
        <v>425</v>
      </c>
      <c r="K39" s="166">
        <v>30</v>
      </c>
      <c r="L39" s="289">
        <v>0</v>
      </c>
      <c r="M39" s="293"/>
      <c r="N39" s="167"/>
      <c r="O39" s="251"/>
      <c r="P39" s="294"/>
      <c r="Q39" s="168"/>
      <c r="R39" s="251"/>
    </row>
    <row r="40" spans="1:18" s="76" customFormat="1" ht="15" customHeight="1">
      <c r="A40" s="292" t="s">
        <v>423</v>
      </c>
      <c r="B40" s="161">
        <v>160</v>
      </c>
      <c r="C40" s="251">
        <v>0</v>
      </c>
      <c r="D40" s="295" t="s">
        <v>342</v>
      </c>
      <c r="E40" s="161">
        <v>130</v>
      </c>
      <c r="F40" s="251">
        <v>0</v>
      </c>
      <c r="G40" s="296" t="s">
        <v>528</v>
      </c>
      <c r="H40" s="166">
        <v>40</v>
      </c>
      <c r="I40" s="289">
        <v>0</v>
      </c>
      <c r="J40" s="165" t="s">
        <v>376</v>
      </c>
      <c r="K40" s="166">
        <v>10</v>
      </c>
      <c r="L40" s="289">
        <v>0</v>
      </c>
      <c r="M40" s="297"/>
      <c r="N40" s="169"/>
      <c r="O40" s="298"/>
      <c r="P40" s="299" t="s">
        <v>311</v>
      </c>
      <c r="Q40" s="300">
        <f>SUM(N10:N29,Q10:Q38)</f>
        <v>64160</v>
      </c>
      <c r="R40" s="298">
        <f>SUM(O10:O29,R10:R38)</f>
        <v>0</v>
      </c>
    </row>
    <row r="41" spans="1:18" s="76" customFormat="1" ht="15" customHeight="1">
      <c r="A41" s="301" t="s">
        <v>545</v>
      </c>
      <c r="B41" s="161">
        <v>60</v>
      </c>
      <c r="C41" s="251">
        <v>0</v>
      </c>
      <c r="D41" s="302" t="s">
        <v>339</v>
      </c>
      <c r="E41" s="161">
        <v>0</v>
      </c>
      <c r="F41" s="251"/>
      <c r="G41" s="296"/>
      <c r="H41" s="166"/>
      <c r="I41" s="289"/>
      <c r="J41" s="165" t="s">
        <v>379</v>
      </c>
      <c r="K41" s="166">
        <v>10</v>
      </c>
      <c r="L41" s="289">
        <v>0</v>
      </c>
      <c r="M41" s="170" t="s">
        <v>321</v>
      </c>
      <c r="N41" s="303"/>
      <c r="O41" s="251"/>
      <c r="P41" s="252"/>
      <c r="Q41" s="161"/>
      <c r="R41" s="251"/>
    </row>
    <row r="42" spans="1:18" s="76" customFormat="1" ht="15" customHeight="1">
      <c r="A42" s="194" t="s">
        <v>557</v>
      </c>
      <c r="B42" s="161">
        <v>80</v>
      </c>
      <c r="C42" s="251">
        <v>0</v>
      </c>
      <c r="D42" s="252"/>
      <c r="E42" s="161"/>
      <c r="F42" s="251"/>
      <c r="G42" s="165" t="s">
        <v>431</v>
      </c>
      <c r="H42" s="166">
        <v>100</v>
      </c>
      <c r="I42" s="289">
        <v>0</v>
      </c>
      <c r="J42" s="165" t="s">
        <v>377</v>
      </c>
      <c r="K42" s="166">
        <v>10</v>
      </c>
      <c r="L42" s="289">
        <v>0</v>
      </c>
      <c r="M42" s="165" t="s">
        <v>242</v>
      </c>
      <c r="N42" s="166">
        <v>810</v>
      </c>
      <c r="O42" s="251">
        <v>0</v>
      </c>
      <c r="P42" s="304" t="s">
        <v>290</v>
      </c>
      <c r="Q42" s="166">
        <v>450</v>
      </c>
      <c r="R42" s="251">
        <v>0</v>
      </c>
    </row>
    <row r="43" spans="1:18" s="76" customFormat="1" ht="15" customHeight="1">
      <c r="A43" s="158" t="s">
        <v>455</v>
      </c>
      <c r="B43" s="161">
        <v>20</v>
      </c>
      <c r="C43" s="251">
        <v>0</v>
      </c>
      <c r="D43" s="252" t="s">
        <v>451</v>
      </c>
      <c r="E43" s="161">
        <v>410</v>
      </c>
      <c r="F43" s="251">
        <v>0</v>
      </c>
      <c r="G43" s="165" t="s">
        <v>368</v>
      </c>
      <c r="H43" s="166">
        <v>10</v>
      </c>
      <c r="I43" s="289">
        <v>0</v>
      </c>
      <c r="J43" s="165" t="s">
        <v>448</v>
      </c>
      <c r="K43" s="166">
        <v>20</v>
      </c>
      <c r="L43" s="289">
        <v>0</v>
      </c>
      <c r="M43" s="165" t="s">
        <v>243</v>
      </c>
      <c r="N43" s="166">
        <v>2720</v>
      </c>
      <c r="O43" s="251">
        <v>0</v>
      </c>
      <c r="P43" s="305" t="s">
        <v>291</v>
      </c>
      <c r="Q43" s="166">
        <v>280</v>
      </c>
      <c r="R43" s="251">
        <v>0</v>
      </c>
    </row>
    <row r="44" spans="1:18" s="76" customFormat="1" ht="15" customHeight="1">
      <c r="A44" s="306" t="s">
        <v>558</v>
      </c>
      <c r="B44" s="161">
        <v>80</v>
      </c>
      <c r="C44" s="251">
        <v>0</v>
      </c>
      <c r="D44" s="302" t="s">
        <v>513</v>
      </c>
      <c r="E44" s="160">
        <v>230</v>
      </c>
      <c r="F44" s="251">
        <v>0</v>
      </c>
      <c r="G44" s="165" t="s">
        <v>369</v>
      </c>
      <c r="H44" s="166">
        <v>10</v>
      </c>
      <c r="I44" s="289">
        <v>0</v>
      </c>
      <c r="J44" s="165" t="s">
        <v>378</v>
      </c>
      <c r="K44" s="166">
        <v>10</v>
      </c>
      <c r="L44" s="289">
        <v>0</v>
      </c>
      <c r="M44" s="165" t="s">
        <v>244</v>
      </c>
      <c r="N44" s="166">
        <v>490</v>
      </c>
      <c r="O44" s="251">
        <v>0</v>
      </c>
      <c r="P44" s="165" t="s">
        <v>145</v>
      </c>
      <c r="Q44" s="166">
        <v>30</v>
      </c>
      <c r="R44" s="251">
        <v>0</v>
      </c>
    </row>
    <row r="45" spans="1:18" s="76" customFormat="1" ht="15" customHeight="1">
      <c r="A45" s="254" t="s">
        <v>338</v>
      </c>
      <c r="B45" s="161">
        <v>370</v>
      </c>
      <c r="C45" s="251">
        <v>0</v>
      </c>
      <c r="D45" s="252" t="s">
        <v>506</v>
      </c>
      <c r="E45" s="160">
        <v>310</v>
      </c>
      <c r="F45" s="251">
        <v>0</v>
      </c>
      <c r="G45" s="163" t="s">
        <v>370</v>
      </c>
      <c r="H45" s="166">
        <v>20</v>
      </c>
      <c r="I45" s="289">
        <v>0</v>
      </c>
      <c r="J45" s="307" t="s">
        <v>374</v>
      </c>
      <c r="K45" s="166">
        <v>10</v>
      </c>
      <c r="L45" s="289">
        <v>0</v>
      </c>
      <c r="M45" s="165" t="s">
        <v>245</v>
      </c>
      <c r="N45" s="160">
        <v>520</v>
      </c>
      <c r="O45" s="251">
        <v>0</v>
      </c>
      <c r="P45" s="165"/>
      <c r="Q45" s="160"/>
      <c r="R45" s="251"/>
    </row>
    <row r="46" spans="1:18" s="76" customFormat="1" ht="15" customHeight="1">
      <c r="A46" s="158" t="s">
        <v>493</v>
      </c>
      <c r="B46" s="161">
        <v>250</v>
      </c>
      <c r="C46" s="251">
        <v>0</v>
      </c>
      <c r="D46" s="269" t="s">
        <v>486</v>
      </c>
      <c r="E46" s="160">
        <v>90</v>
      </c>
      <c r="F46" s="251">
        <v>0</v>
      </c>
      <c r="G46" s="165"/>
      <c r="H46" s="166"/>
      <c r="I46" s="289"/>
      <c r="J46" s="307" t="s">
        <v>375</v>
      </c>
      <c r="K46" s="166">
        <v>10</v>
      </c>
      <c r="L46" s="289">
        <v>0</v>
      </c>
      <c r="M46" s="165" t="s">
        <v>246</v>
      </c>
      <c r="N46" s="160">
        <v>470</v>
      </c>
      <c r="O46" s="251">
        <v>0</v>
      </c>
      <c r="P46" s="165" t="s">
        <v>249</v>
      </c>
      <c r="Q46" s="160">
        <v>1440</v>
      </c>
      <c r="R46" s="251">
        <v>0</v>
      </c>
    </row>
    <row r="47" spans="1:18" s="76" customFormat="1" ht="15" customHeight="1">
      <c r="A47" s="158" t="s">
        <v>447</v>
      </c>
      <c r="B47" s="161">
        <v>110</v>
      </c>
      <c r="C47" s="251">
        <v>0</v>
      </c>
      <c r="D47" s="308" t="s">
        <v>340</v>
      </c>
      <c r="E47" s="160">
        <v>20</v>
      </c>
      <c r="F47" s="251">
        <v>0</v>
      </c>
      <c r="G47" s="163"/>
      <c r="H47" s="166"/>
      <c r="I47" s="289"/>
      <c r="J47" s="165" t="s">
        <v>373</v>
      </c>
      <c r="K47" s="166">
        <v>10</v>
      </c>
      <c r="L47" s="289">
        <v>0</v>
      </c>
      <c r="M47" s="258" t="s">
        <v>247</v>
      </c>
      <c r="N47" s="160">
        <v>100</v>
      </c>
      <c r="O47" s="251">
        <v>0</v>
      </c>
      <c r="P47" s="165" t="s">
        <v>250</v>
      </c>
      <c r="Q47" s="160">
        <v>850</v>
      </c>
      <c r="R47" s="251">
        <v>0</v>
      </c>
    </row>
    <row r="48" spans="1:18" s="76" customFormat="1" ht="15" customHeight="1">
      <c r="A48" s="158" t="s">
        <v>452</v>
      </c>
      <c r="B48" s="161">
        <v>230</v>
      </c>
      <c r="C48" s="251">
        <v>0</v>
      </c>
      <c r="D48" s="258" t="s">
        <v>426</v>
      </c>
      <c r="E48" s="160">
        <v>40</v>
      </c>
      <c r="F48" s="251">
        <v>0</v>
      </c>
      <c r="G48" s="163"/>
      <c r="H48" s="166"/>
      <c r="I48" s="289"/>
      <c r="J48" s="165"/>
      <c r="K48" s="166"/>
      <c r="L48" s="289"/>
      <c r="M48" s="258" t="s">
        <v>248</v>
      </c>
      <c r="N48" s="160">
        <v>170</v>
      </c>
      <c r="O48" s="251">
        <v>0</v>
      </c>
      <c r="P48" s="165"/>
      <c r="Q48" s="160"/>
      <c r="R48" s="251"/>
    </row>
    <row r="49" spans="1:18" s="76" customFormat="1" ht="15" customHeight="1">
      <c r="A49" s="164"/>
      <c r="B49" s="160"/>
      <c r="C49" s="251"/>
      <c r="D49" s="258" t="s">
        <v>427</v>
      </c>
      <c r="E49" s="160">
        <v>90</v>
      </c>
      <c r="F49" s="251">
        <v>0</v>
      </c>
      <c r="G49" s="163"/>
      <c r="H49" s="166"/>
      <c r="I49" s="289"/>
      <c r="J49" s="165" t="s">
        <v>371</v>
      </c>
      <c r="K49" s="166">
        <v>40</v>
      </c>
      <c r="L49" s="289">
        <v>0</v>
      </c>
      <c r="M49" s="165"/>
      <c r="N49" s="160"/>
      <c r="O49" s="251"/>
      <c r="P49" s="165"/>
      <c r="Q49" s="160"/>
      <c r="R49" s="251"/>
    </row>
    <row r="50" spans="1:18" s="76" customFormat="1" ht="15" customHeight="1">
      <c r="A50" s="163"/>
      <c r="B50" s="160"/>
      <c r="C50" s="251"/>
      <c r="D50" s="309" t="s">
        <v>428</v>
      </c>
      <c r="E50" s="160">
        <v>110</v>
      </c>
      <c r="F50" s="251">
        <v>0</v>
      </c>
      <c r="G50" s="163"/>
      <c r="H50" s="166"/>
      <c r="I50" s="289"/>
      <c r="J50" s="165" t="s">
        <v>372</v>
      </c>
      <c r="K50" s="166">
        <v>30</v>
      </c>
      <c r="L50" s="289">
        <v>0</v>
      </c>
      <c r="M50" s="165"/>
      <c r="N50" s="159"/>
      <c r="O50" s="251"/>
      <c r="P50" s="310" t="s">
        <v>311</v>
      </c>
      <c r="Q50" s="311">
        <f>SUM(N42:N49,Q42:Q49)</f>
        <v>8330</v>
      </c>
      <c r="R50" s="312">
        <f>SUM(O42:O49,R42:R49)</f>
        <v>0</v>
      </c>
    </row>
    <row r="51" spans="1:18" ht="15" customHeight="1">
      <c r="A51" s="313"/>
      <c r="B51" s="167"/>
      <c r="C51" s="270"/>
      <c r="D51" s="294" t="s">
        <v>429</v>
      </c>
      <c r="E51" s="167">
        <v>320</v>
      </c>
      <c r="F51" s="270">
        <v>0</v>
      </c>
      <c r="G51" s="145"/>
      <c r="H51" s="282"/>
      <c r="I51" s="270"/>
      <c r="J51" s="78"/>
      <c r="K51" s="77"/>
      <c r="L51" s="270"/>
      <c r="M51" s="78"/>
      <c r="N51" s="77"/>
      <c r="O51" s="270"/>
      <c r="P51" s="78"/>
      <c r="Q51" s="148"/>
      <c r="R51" s="270"/>
    </row>
    <row r="52" spans="1:18" ht="15" customHeight="1" thickBot="1">
      <c r="A52" s="314"/>
      <c r="B52" s="276"/>
      <c r="C52" s="277"/>
      <c r="D52" s="315" t="s">
        <v>39</v>
      </c>
      <c r="E52" s="276">
        <f>SUM(B39:B51,E38:E51,H38:H51,J39:K51)</f>
        <v>5170</v>
      </c>
      <c r="F52" s="316">
        <f>SUM(C39:C51,F38:F51,I38:I51,L39:L51)</f>
        <v>0</v>
      </c>
      <c r="G52" s="314"/>
      <c r="H52" s="317"/>
      <c r="I52" s="277"/>
      <c r="J52" s="318"/>
      <c r="K52" s="276"/>
      <c r="L52" s="277"/>
      <c r="M52" s="319"/>
      <c r="N52" s="149"/>
      <c r="O52" s="277"/>
      <c r="P52" s="315" t="s">
        <v>39</v>
      </c>
      <c r="Q52" s="150">
        <f>SUM(Q40,Q50)</f>
        <v>72490</v>
      </c>
      <c r="R52" s="277">
        <f>SUM(R40,R50)</f>
        <v>0</v>
      </c>
    </row>
    <row r="53" spans="1:18" ht="12" customHeight="1" thickBo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9"/>
      <c r="N53" s="85"/>
      <c r="O53" s="85"/>
      <c r="P53" s="85"/>
      <c r="Q53" s="85"/>
      <c r="R53" s="85"/>
    </row>
    <row r="54" spans="1:18" ht="16.5" customHeight="1" thickBot="1">
      <c r="A54" s="156" t="s">
        <v>576</v>
      </c>
      <c r="B54" s="79"/>
      <c r="C54" s="80" t="s">
        <v>229</v>
      </c>
      <c r="D54" s="236" t="s">
        <v>46</v>
      </c>
      <c r="E54" s="237"/>
      <c r="F54" s="81" t="s">
        <v>288</v>
      </c>
      <c r="G54" s="82">
        <f>SUM(B63,E63,H63,K63,N63,Q63)</f>
        <v>19750</v>
      </c>
      <c r="H54" s="83" t="s">
        <v>3</v>
      </c>
      <c r="I54" s="90">
        <f>C63+F63+I63+L63+O63+R63</f>
        <v>0</v>
      </c>
      <c r="J54" s="1"/>
      <c r="K54" s="85"/>
      <c r="L54" s="85"/>
      <c r="M54" s="88"/>
      <c r="N54" s="85"/>
      <c r="O54" s="85"/>
      <c r="P54" s="85"/>
      <c r="Q54" s="85"/>
      <c r="R54" s="85"/>
    </row>
    <row r="55" spans="1:18" ht="9" customHeight="1" thickBo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6.5" customHeight="1">
      <c r="A56" s="132" t="s">
        <v>4</v>
      </c>
      <c r="B56" s="133"/>
      <c r="C56" s="134"/>
      <c r="D56" s="135" t="s">
        <v>5</v>
      </c>
      <c r="E56" s="136"/>
      <c r="F56" s="137"/>
      <c r="G56" s="135" t="s">
        <v>6</v>
      </c>
      <c r="H56" s="133"/>
      <c r="I56" s="134"/>
      <c r="J56" s="135" t="s">
        <v>7</v>
      </c>
      <c r="K56" s="136"/>
      <c r="L56" s="137"/>
      <c r="M56" s="135" t="s">
        <v>273</v>
      </c>
      <c r="N56" s="133"/>
      <c r="O56" s="133"/>
      <c r="P56" s="132" t="s">
        <v>228</v>
      </c>
      <c r="Q56" s="320"/>
      <c r="R56" s="321"/>
    </row>
    <row r="57" spans="1:18" ht="15" customHeight="1">
      <c r="A57" s="140" t="s">
        <v>9</v>
      </c>
      <c r="B57" s="141" t="s">
        <v>299</v>
      </c>
      <c r="C57" s="142" t="s">
        <v>300</v>
      </c>
      <c r="D57" s="140" t="s">
        <v>9</v>
      </c>
      <c r="E57" s="141" t="s">
        <v>299</v>
      </c>
      <c r="F57" s="142" t="s">
        <v>300</v>
      </c>
      <c r="G57" s="140" t="s">
        <v>9</v>
      </c>
      <c r="H57" s="141" t="s">
        <v>299</v>
      </c>
      <c r="I57" s="142" t="s">
        <v>300</v>
      </c>
      <c r="J57" s="140" t="s">
        <v>9</v>
      </c>
      <c r="K57" s="141" t="s">
        <v>299</v>
      </c>
      <c r="L57" s="142" t="s">
        <v>300</v>
      </c>
      <c r="M57" s="140" t="s">
        <v>9</v>
      </c>
      <c r="N57" s="141" t="s">
        <v>299</v>
      </c>
      <c r="O57" s="142" t="s">
        <v>300</v>
      </c>
      <c r="P57" s="140" t="s">
        <v>9</v>
      </c>
      <c r="Q57" s="141" t="s">
        <v>299</v>
      </c>
      <c r="R57" s="142" t="s">
        <v>300</v>
      </c>
    </row>
    <row r="58" spans="1:18" ht="15" customHeight="1">
      <c r="A58" s="158" t="s">
        <v>43</v>
      </c>
      <c r="B58" s="159">
        <v>1910</v>
      </c>
      <c r="C58" s="251">
        <v>0</v>
      </c>
      <c r="D58" s="158" t="s">
        <v>43</v>
      </c>
      <c r="E58" s="159">
        <v>1790</v>
      </c>
      <c r="F58" s="251">
        <v>0</v>
      </c>
      <c r="G58" s="158" t="s">
        <v>43</v>
      </c>
      <c r="H58" s="159">
        <v>1300</v>
      </c>
      <c r="I58" s="251">
        <v>0</v>
      </c>
      <c r="J58" s="158" t="s">
        <v>512</v>
      </c>
      <c r="K58" s="159">
        <v>730</v>
      </c>
      <c r="L58" s="251">
        <v>0</v>
      </c>
      <c r="M58" s="158" t="s">
        <v>149</v>
      </c>
      <c r="N58" s="159">
        <v>1100</v>
      </c>
      <c r="O58" s="251">
        <v>0</v>
      </c>
      <c r="P58" s="158" t="s">
        <v>514</v>
      </c>
      <c r="Q58" s="171">
        <v>330</v>
      </c>
      <c r="R58" s="251"/>
    </row>
    <row r="59" spans="1:18" ht="15" customHeight="1">
      <c r="A59" s="158" t="s">
        <v>44</v>
      </c>
      <c r="B59" s="159">
        <v>400</v>
      </c>
      <c r="C59" s="251">
        <v>0</v>
      </c>
      <c r="D59" s="158" t="s">
        <v>44</v>
      </c>
      <c r="E59" s="159">
        <v>1440</v>
      </c>
      <c r="F59" s="251">
        <v>0</v>
      </c>
      <c r="G59" s="158" t="s">
        <v>44</v>
      </c>
      <c r="H59" s="159">
        <v>1940</v>
      </c>
      <c r="I59" s="251">
        <v>0</v>
      </c>
      <c r="J59" s="158" t="s">
        <v>573</v>
      </c>
      <c r="K59" s="393">
        <v>0</v>
      </c>
      <c r="L59" s="251">
        <v>0</v>
      </c>
      <c r="M59" s="158" t="s">
        <v>43</v>
      </c>
      <c r="N59" s="159">
        <v>2000</v>
      </c>
      <c r="O59" s="251">
        <v>0</v>
      </c>
      <c r="P59" s="158" t="s">
        <v>552</v>
      </c>
      <c r="Q59" s="161">
        <v>170</v>
      </c>
      <c r="R59" s="251">
        <v>0</v>
      </c>
    </row>
    <row r="60" spans="1:18" ht="15" customHeight="1">
      <c r="A60" s="158"/>
      <c r="B60" s="171"/>
      <c r="C60" s="251"/>
      <c r="D60" s="158"/>
      <c r="E60" s="159"/>
      <c r="F60" s="251"/>
      <c r="G60" s="158"/>
      <c r="H60" s="159"/>
      <c r="I60" s="251"/>
      <c r="J60" s="158" t="s">
        <v>571</v>
      </c>
      <c r="K60" s="159">
        <v>700</v>
      </c>
      <c r="L60" s="251"/>
      <c r="M60" s="158" t="s">
        <v>442</v>
      </c>
      <c r="N60" s="159">
        <v>2400</v>
      </c>
      <c r="O60" s="251">
        <v>0</v>
      </c>
      <c r="P60" s="158" t="s">
        <v>456</v>
      </c>
      <c r="Q60" s="161">
        <v>40</v>
      </c>
      <c r="R60" s="251">
        <v>0</v>
      </c>
    </row>
    <row r="61" spans="1:18" ht="15" customHeight="1">
      <c r="A61" s="158"/>
      <c r="B61" s="171"/>
      <c r="C61" s="251"/>
      <c r="D61" s="162"/>
      <c r="E61" s="159"/>
      <c r="F61" s="251"/>
      <c r="G61" s="158"/>
      <c r="H61" s="159"/>
      <c r="I61" s="251"/>
      <c r="J61" s="158"/>
      <c r="K61" s="161"/>
      <c r="L61" s="251"/>
      <c r="M61" s="158" t="s">
        <v>44</v>
      </c>
      <c r="N61" s="160">
        <v>3500</v>
      </c>
      <c r="O61" s="251">
        <v>0</v>
      </c>
      <c r="P61" s="158"/>
      <c r="Q61" s="161"/>
      <c r="R61" s="251"/>
    </row>
    <row r="62" spans="1:18" ht="15" customHeight="1">
      <c r="A62" s="145"/>
      <c r="B62" s="146"/>
      <c r="C62" s="270"/>
      <c r="D62" s="145"/>
      <c r="E62" s="77"/>
      <c r="F62" s="270"/>
      <c r="G62" s="145"/>
      <c r="H62" s="77"/>
      <c r="I62" s="270"/>
      <c r="J62" s="145"/>
      <c r="K62" s="148"/>
      <c r="L62" s="270"/>
      <c r="M62" s="145"/>
      <c r="N62" s="148"/>
      <c r="O62" s="270"/>
      <c r="P62" s="145"/>
      <c r="Q62" s="77"/>
      <c r="R62" s="270"/>
    </row>
    <row r="63" spans="1:18" ht="15" customHeight="1" thickBot="1">
      <c r="A63" s="147" t="s">
        <v>39</v>
      </c>
      <c r="B63" s="322">
        <f>SUM(B58:B62)</f>
        <v>2310</v>
      </c>
      <c r="C63" s="277">
        <f>SUM(C58:C62)</f>
        <v>0</v>
      </c>
      <c r="D63" s="147" t="s">
        <v>39</v>
      </c>
      <c r="E63" s="149">
        <f>SUM(E58:E62)</f>
        <v>3230</v>
      </c>
      <c r="F63" s="277">
        <f>SUM(F58:F62)</f>
        <v>0</v>
      </c>
      <c r="G63" s="147" t="s">
        <v>39</v>
      </c>
      <c r="H63" s="149">
        <f>SUM(H58:H62)</f>
        <v>3240</v>
      </c>
      <c r="I63" s="277">
        <f>SUM(I58:I62)</f>
        <v>0</v>
      </c>
      <c r="J63" s="147" t="s">
        <v>39</v>
      </c>
      <c r="K63" s="149">
        <f>SUM(K58:K62)</f>
        <v>1430</v>
      </c>
      <c r="L63" s="277">
        <f>SUM(L58:L62)</f>
        <v>0</v>
      </c>
      <c r="M63" s="147" t="s">
        <v>39</v>
      </c>
      <c r="N63" s="149">
        <f>SUM(N58:N62)</f>
        <v>9000</v>
      </c>
      <c r="O63" s="277">
        <f>SUM(O58:O62)</f>
        <v>0</v>
      </c>
      <c r="P63" s="147" t="s">
        <v>39</v>
      </c>
      <c r="Q63" s="150">
        <f>SUM(Q58:Q62)</f>
        <v>540</v>
      </c>
      <c r="R63" s="277">
        <f>SUM(R58:R62)</f>
        <v>0</v>
      </c>
    </row>
    <row r="64" spans="1:18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5" customHeight="1" thickBot="1">
      <c r="A65" s="156" t="s">
        <v>588</v>
      </c>
      <c r="B65" s="79"/>
      <c r="C65" s="91" t="s">
        <v>310</v>
      </c>
      <c r="D65" s="238" t="s">
        <v>282</v>
      </c>
      <c r="E65" s="239"/>
      <c r="F65" s="81" t="s">
        <v>2</v>
      </c>
      <c r="G65" s="82">
        <f>SUM(B78,E78,H78,K78,N78,Q78)</f>
        <v>7130</v>
      </c>
      <c r="H65" s="83" t="s">
        <v>3</v>
      </c>
      <c r="I65" s="90">
        <f>C78+F78+I78+L78+O78+R78</f>
        <v>0</v>
      </c>
      <c r="J65" s="104" t="s">
        <v>309</v>
      </c>
      <c r="K65" s="85"/>
      <c r="L65" s="85"/>
      <c r="M65" s="85"/>
      <c r="N65" s="85"/>
      <c r="O65" s="85"/>
      <c r="P65" s="85"/>
      <c r="Q65" s="85"/>
      <c r="R65" s="85"/>
    </row>
    <row r="66" spans="1:20" s="76" customFormat="1" ht="9" customHeight="1" thickBo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42"/>
      <c r="T66" s="42"/>
    </row>
    <row r="67" spans="1:20" s="76" customFormat="1" ht="16.5" customHeight="1">
      <c r="A67" s="132" t="s">
        <v>4</v>
      </c>
      <c r="B67" s="133"/>
      <c r="C67" s="134"/>
      <c r="D67" s="135" t="s">
        <v>5</v>
      </c>
      <c r="E67" s="136"/>
      <c r="F67" s="137"/>
      <c r="G67" s="135" t="s">
        <v>6</v>
      </c>
      <c r="H67" s="133"/>
      <c r="I67" s="134"/>
      <c r="J67" s="135" t="s">
        <v>7</v>
      </c>
      <c r="K67" s="136"/>
      <c r="L67" s="137"/>
      <c r="M67" s="135" t="s">
        <v>40</v>
      </c>
      <c r="N67" s="133"/>
      <c r="O67" s="134"/>
      <c r="P67" s="132" t="s">
        <v>224</v>
      </c>
      <c r="Q67" s="138"/>
      <c r="R67" s="139"/>
      <c r="S67" s="42"/>
      <c r="T67" s="42"/>
    </row>
    <row r="68" spans="1:20" s="76" customFormat="1" ht="15" customHeight="1">
      <c r="A68" s="140" t="s">
        <v>9</v>
      </c>
      <c r="B68" s="141" t="s">
        <v>299</v>
      </c>
      <c r="C68" s="142" t="s">
        <v>300</v>
      </c>
      <c r="D68" s="140" t="s">
        <v>9</v>
      </c>
      <c r="E68" s="141" t="s">
        <v>299</v>
      </c>
      <c r="F68" s="142" t="s">
        <v>300</v>
      </c>
      <c r="G68" s="140" t="s">
        <v>9</v>
      </c>
      <c r="H68" s="141" t="s">
        <v>299</v>
      </c>
      <c r="I68" s="142" t="s">
        <v>300</v>
      </c>
      <c r="J68" s="140" t="s">
        <v>9</v>
      </c>
      <c r="K68" s="141" t="s">
        <v>299</v>
      </c>
      <c r="L68" s="142" t="s">
        <v>300</v>
      </c>
      <c r="M68" s="140" t="s">
        <v>9</v>
      </c>
      <c r="N68" s="141" t="s">
        <v>299</v>
      </c>
      <c r="O68" s="142" t="s">
        <v>300</v>
      </c>
      <c r="P68" s="140" t="s">
        <v>9</v>
      </c>
      <c r="Q68" s="143" t="s">
        <v>299</v>
      </c>
      <c r="R68" s="142" t="s">
        <v>300</v>
      </c>
      <c r="S68" s="42"/>
      <c r="T68" s="42"/>
    </row>
    <row r="69" spans="1:20" s="76" customFormat="1" ht="15" customHeight="1">
      <c r="A69" s="158"/>
      <c r="B69" s="159"/>
      <c r="C69" s="251"/>
      <c r="D69" s="158" t="s">
        <v>236</v>
      </c>
      <c r="E69" s="161">
        <v>160</v>
      </c>
      <c r="F69" s="251">
        <v>0</v>
      </c>
      <c r="G69" s="158" t="s">
        <v>463</v>
      </c>
      <c r="H69" s="159">
        <v>330</v>
      </c>
      <c r="I69" s="251">
        <v>0</v>
      </c>
      <c r="J69" s="158" t="s">
        <v>235</v>
      </c>
      <c r="K69" s="159">
        <v>60</v>
      </c>
      <c r="L69" s="251">
        <v>0</v>
      </c>
      <c r="M69" s="158" t="s">
        <v>143</v>
      </c>
      <c r="N69" s="161">
        <v>770</v>
      </c>
      <c r="O69" s="251">
        <v>0</v>
      </c>
      <c r="P69" s="158" t="s">
        <v>381</v>
      </c>
      <c r="Q69" s="161">
        <v>20</v>
      </c>
      <c r="R69" s="251">
        <v>0</v>
      </c>
      <c r="S69" s="42"/>
      <c r="T69" s="42"/>
    </row>
    <row r="70" spans="1:20" s="76" customFormat="1" ht="15" customHeight="1">
      <c r="A70" s="158"/>
      <c r="B70" s="159"/>
      <c r="C70" s="251"/>
      <c r="D70" s="158"/>
      <c r="E70" s="159"/>
      <c r="F70" s="251">
        <v>0</v>
      </c>
      <c r="G70" s="158" t="s">
        <v>464</v>
      </c>
      <c r="H70" s="159">
        <v>1130</v>
      </c>
      <c r="I70" s="251">
        <v>0</v>
      </c>
      <c r="J70" s="158"/>
      <c r="K70" s="159"/>
      <c r="L70" s="251"/>
      <c r="M70" s="158" t="s">
        <v>144</v>
      </c>
      <c r="N70" s="161">
        <v>830</v>
      </c>
      <c r="O70" s="251">
        <v>0</v>
      </c>
      <c r="P70" s="158" t="s">
        <v>382</v>
      </c>
      <c r="Q70" s="161">
        <v>20</v>
      </c>
      <c r="R70" s="251">
        <v>0</v>
      </c>
      <c r="S70" s="42"/>
      <c r="T70" s="42"/>
    </row>
    <row r="71" spans="1:20" s="76" customFormat="1" ht="15" customHeight="1">
      <c r="A71" s="158"/>
      <c r="B71" s="159"/>
      <c r="C71" s="251"/>
      <c r="D71" s="162" t="s">
        <v>434</v>
      </c>
      <c r="E71" s="159">
        <v>170</v>
      </c>
      <c r="F71" s="251">
        <v>0</v>
      </c>
      <c r="G71" s="158"/>
      <c r="H71" s="159"/>
      <c r="I71" s="251"/>
      <c r="J71" s="158"/>
      <c r="K71" s="161"/>
      <c r="L71" s="251"/>
      <c r="M71" s="158" t="s">
        <v>586</v>
      </c>
      <c r="N71" s="161">
        <v>1300</v>
      </c>
      <c r="O71" s="251">
        <v>0</v>
      </c>
      <c r="P71" s="158" t="s">
        <v>366</v>
      </c>
      <c r="Q71" s="161">
        <v>30</v>
      </c>
      <c r="R71" s="251">
        <v>0</v>
      </c>
      <c r="S71" s="42"/>
      <c r="T71" s="42"/>
    </row>
    <row r="72" spans="1:18" ht="15" customHeight="1">
      <c r="A72" s="158"/>
      <c r="B72" s="171"/>
      <c r="C72" s="251"/>
      <c r="D72" s="158" t="s">
        <v>254</v>
      </c>
      <c r="E72" s="159">
        <v>50</v>
      </c>
      <c r="F72" s="251">
        <v>0</v>
      </c>
      <c r="G72" s="158"/>
      <c r="H72" s="159"/>
      <c r="I72" s="251"/>
      <c r="J72" s="172"/>
      <c r="K72" s="161"/>
      <c r="L72" s="251"/>
      <c r="M72" s="431" t="s">
        <v>589</v>
      </c>
      <c r="N72" s="161">
        <v>150</v>
      </c>
      <c r="O72" s="251">
        <v>0</v>
      </c>
      <c r="P72" s="431" t="s">
        <v>383</v>
      </c>
      <c r="Q72" s="395">
        <v>0</v>
      </c>
      <c r="R72" s="251">
        <v>0</v>
      </c>
    </row>
    <row r="73" spans="1:18" ht="15" customHeight="1">
      <c r="A73" s="158"/>
      <c r="B73" s="159"/>
      <c r="C73" s="251"/>
      <c r="D73" s="158"/>
      <c r="E73" s="159"/>
      <c r="F73" s="251"/>
      <c r="G73" s="158"/>
      <c r="H73" s="159"/>
      <c r="I73" s="251"/>
      <c r="J73" s="323"/>
      <c r="K73" s="161"/>
      <c r="L73" s="251"/>
      <c r="M73" s="158" t="s">
        <v>146</v>
      </c>
      <c r="N73" s="161">
        <v>350</v>
      </c>
      <c r="O73" s="251">
        <v>0</v>
      </c>
      <c r="P73" s="158" t="s">
        <v>435</v>
      </c>
      <c r="Q73" s="161">
        <v>30</v>
      </c>
      <c r="R73" s="251">
        <v>0</v>
      </c>
    </row>
    <row r="74" spans="1:18" ht="15" customHeight="1">
      <c r="A74" s="158"/>
      <c r="B74" s="159"/>
      <c r="C74" s="251"/>
      <c r="D74" s="162"/>
      <c r="E74" s="159"/>
      <c r="F74" s="251"/>
      <c r="G74" s="158"/>
      <c r="H74" s="159"/>
      <c r="I74" s="251"/>
      <c r="J74" s="158"/>
      <c r="K74" s="161"/>
      <c r="L74" s="251"/>
      <c r="M74" s="158" t="s">
        <v>147</v>
      </c>
      <c r="N74" s="159">
        <v>810</v>
      </c>
      <c r="O74" s="251">
        <v>0</v>
      </c>
      <c r="P74" s="158" t="s">
        <v>380</v>
      </c>
      <c r="Q74" s="161">
        <v>20</v>
      </c>
      <c r="R74" s="251">
        <v>0</v>
      </c>
    </row>
    <row r="75" spans="1:18" ht="15" customHeight="1">
      <c r="A75" s="158"/>
      <c r="B75" s="159"/>
      <c r="C75" s="251"/>
      <c r="D75" s="162"/>
      <c r="E75" s="159"/>
      <c r="F75" s="251"/>
      <c r="G75" s="158"/>
      <c r="H75" s="159"/>
      <c r="I75" s="251"/>
      <c r="J75" s="164"/>
      <c r="K75" s="161"/>
      <c r="L75" s="251"/>
      <c r="M75" s="158" t="s">
        <v>148</v>
      </c>
      <c r="N75" s="161">
        <v>710</v>
      </c>
      <c r="O75" s="251">
        <v>0</v>
      </c>
      <c r="P75" s="158" t="s">
        <v>384</v>
      </c>
      <c r="Q75" s="161">
        <v>10</v>
      </c>
      <c r="R75" s="251">
        <v>0</v>
      </c>
    </row>
    <row r="76" spans="1:18" ht="15" customHeight="1">
      <c r="A76" s="158"/>
      <c r="B76" s="171"/>
      <c r="C76" s="251"/>
      <c r="D76" s="162"/>
      <c r="E76" s="159"/>
      <c r="F76" s="251"/>
      <c r="G76" s="158"/>
      <c r="H76" s="159"/>
      <c r="I76" s="251"/>
      <c r="J76" s="158"/>
      <c r="K76" s="161"/>
      <c r="L76" s="251"/>
      <c r="M76" s="158" t="s">
        <v>234</v>
      </c>
      <c r="N76" s="161">
        <v>160</v>
      </c>
      <c r="O76" s="251">
        <v>0</v>
      </c>
      <c r="P76" s="158" t="s">
        <v>585</v>
      </c>
      <c r="Q76" s="161">
        <v>10</v>
      </c>
      <c r="R76" s="251">
        <v>0</v>
      </c>
    </row>
    <row r="77" spans="1:18" ht="15" customHeight="1">
      <c r="A77" s="145"/>
      <c r="B77" s="146"/>
      <c r="C77" s="270"/>
      <c r="D77" s="78"/>
      <c r="E77" s="77"/>
      <c r="F77" s="270"/>
      <c r="G77" s="78"/>
      <c r="H77" s="77"/>
      <c r="I77" s="270"/>
      <c r="J77" s="145"/>
      <c r="K77" s="148"/>
      <c r="L77" s="270"/>
      <c r="M77" s="78"/>
      <c r="N77" s="148"/>
      <c r="O77" s="270"/>
      <c r="P77" s="145" t="s">
        <v>367</v>
      </c>
      <c r="Q77" s="148">
        <v>10</v>
      </c>
      <c r="R77" s="270"/>
    </row>
    <row r="78" spans="1:18" ht="15" customHeight="1" thickBot="1">
      <c r="A78" s="147" t="s">
        <v>39</v>
      </c>
      <c r="B78" s="149">
        <f>SUM(B69:B77)</f>
        <v>0</v>
      </c>
      <c r="C78" s="277">
        <f>SUM(C69:C77)</f>
        <v>0</v>
      </c>
      <c r="D78" s="147" t="s">
        <v>39</v>
      </c>
      <c r="E78" s="149">
        <f>SUM(E69:E77)</f>
        <v>380</v>
      </c>
      <c r="F78" s="277">
        <f>SUM(F69:F77)</f>
        <v>0</v>
      </c>
      <c r="G78" s="147" t="s">
        <v>39</v>
      </c>
      <c r="H78" s="149">
        <f>SUM(H69:H77)</f>
        <v>1460</v>
      </c>
      <c r="I78" s="277">
        <f>SUM(I69:I77)</f>
        <v>0</v>
      </c>
      <c r="J78" s="147" t="s">
        <v>39</v>
      </c>
      <c r="K78" s="150">
        <f>SUM(K69:K77)</f>
        <v>60</v>
      </c>
      <c r="L78" s="277">
        <f>SUM(L69:L77)</f>
        <v>0</v>
      </c>
      <c r="M78" s="147" t="s">
        <v>283</v>
      </c>
      <c r="N78" s="149">
        <f>SUM(N69:N77)</f>
        <v>5080</v>
      </c>
      <c r="O78" s="277">
        <f>SUM(O69:O77)</f>
        <v>0</v>
      </c>
      <c r="P78" s="147" t="s">
        <v>39</v>
      </c>
      <c r="Q78" s="150">
        <f>SUM(Q69:Q77)</f>
        <v>150</v>
      </c>
      <c r="R78" s="277">
        <f>SUM(R69:R77)</f>
        <v>0</v>
      </c>
    </row>
    <row r="79" spans="1:18" ht="12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151"/>
      <c r="Q81" s="85"/>
      <c r="R81" s="85"/>
    </row>
    <row r="82" spans="1:18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151"/>
      <c r="Q82" s="85"/>
      <c r="R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151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151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151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151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151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151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</sheetData>
  <sheetProtection/>
  <mergeCells count="4">
    <mergeCell ref="K3:L3"/>
    <mergeCell ref="M3:N3"/>
    <mergeCell ref="F3:H3"/>
    <mergeCell ref="A3:E3"/>
  </mergeCells>
  <conditionalFormatting sqref="C10:C35 O58:O63 I10:I35 Q40 O10:O52 C39:C52 C58:C63 F58:F63 I58:I63 L58:L63 O69:O78 R58:R63 C69:C78 F69:F78 I69:I78 L69:L78 R69:R78 R10:R52 K26:K28 B10:B33 H10:H30 N58:N61 E10:E25 E38:F51 N42:N48 Q42:Q47 B58:B59 E58:E59 H58:H59 K58:K59 K10:L10 F10:F35 B39:B47 L11:L13 L25:L35 Q10:Q38 N10:N28 K14:L24">
    <cfRule type="cellIs" priority="4" dxfId="11" operator="greaterThan" stopIfTrue="1">
      <formula>A10</formula>
    </cfRule>
  </conditionalFormatting>
  <conditionalFormatting sqref="K11">
    <cfRule type="cellIs" priority="3" dxfId="11" operator="greaterThan" stopIfTrue="1">
      <formula>J11</formula>
    </cfRule>
  </conditionalFormatting>
  <conditionalFormatting sqref="K12:K13">
    <cfRule type="cellIs" priority="2" dxfId="11" operator="greaterThan" stopIfTrue="1">
      <formula>J12</formula>
    </cfRule>
  </conditionalFormatting>
  <conditionalFormatting sqref="K25">
    <cfRule type="cellIs" priority="1" dxfId="11" operator="greaterThan" stopIfTrue="1">
      <formula>J25</formula>
    </cfRule>
  </conditionalFormatting>
  <printOptions horizontalCentered="1"/>
  <pageMargins left="0.4330708661417323" right="0.31496062992125984" top="0.5511811023622047" bottom="0" header="0.2755905511811024" footer="0.1968503937007874"/>
  <pageSetup cellComments="asDisplayed" fitToHeight="1" fitToWidth="1" horizontalDpi="600" verticalDpi="600" orientation="portrait" paperSize="12" scale="85" r:id="rId4"/>
  <headerFooter alignWithMargins="0">
    <oddHeader>&amp;L&amp;"ＭＳ Ｐ明朝,太字"&amp;16折込広告企画書　長崎地区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U7" sqref="U7"/>
      <selection pane="bottomLeft" activeCell="H49" sqref="H49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302</v>
      </c>
      <c r="B2" s="109"/>
      <c r="C2" s="109"/>
      <c r="D2" s="110"/>
      <c r="E2" s="111"/>
      <c r="F2" s="112" t="s">
        <v>303</v>
      </c>
      <c r="G2" s="113"/>
      <c r="H2" s="113"/>
      <c r="I2" s="114"/>
      <c r="J2" s="113" t="s">
        <v>306</v>
      </c>
      <c r="K2" s="112" t="s">
        <v>301</v>
      </c>
      <c r="L2" s="115"/>
      <c r="M2" s="116" t="s">
        <v>305</v>
      </c>
      <c r="N2" s="117"/>
      <c r="O2" s="118"/>
      <c r="P2" s="119"/>
      <c r="Q2" s="1"/>
      <c r="R2" s="120"/>
    </row>
    <row r="3" spans="1:18" ht="35.25" customHeight="1" thickBot="1">
      <c r="A3" s="411">
        <f>'長崎・西彼杵・西海'!A3</f>
        <v>0</v>
      </c>
      <c r="B3" s="412"/>
      <c r="C3" s="412"/>
      <c r="D3" s="412"/>
      <c r="E3" s="413"/>
      <c r="F3" s="416" t="str">
        <f>'長崎・西彼杵・西海'!F3</f>
        <v>平成     年     月     日</v>
      </c>
      <c r="G3" s="417"/>
      <c r="H3" s="417"/>
      <c r="I3" s="121" t="str">
        <f>'長崎・西彼杵・西海'!I3</f>
        <v>(　　)</v>
      </c>
      <c r="J3" s="122">
        <f>'長崎・西彼杵・西海'!J3</f>
        <v>0</v>
      </c>
      <c r="K3" s="418">
        <f>'長崎・西彼杵・西海'!K3</f>
        <v>0</v>
      </c>
      <c r="L3" s="419">
        <f>'長崎・西彼杵・西海'!L3</f>
        <v>0</v>
      </c>
      <c r="M3" s="414"/>
      <c r="N3" s="415"/>
      <c r="O3" s="173"/>
      <c r="P3" s="103"/>
      <c r="Q3" s="103"/>
      <c r="R3" s="10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 t="s">
        <v>507</v>
      </c>
      <c r="P4" s="127" t="s">
        <v>565</v>
      </c>
      <c r="Q4" s="125"/>
      <c r="R4" s="125"/>
    </row>
    <row r="5" spans="1:18" ht="16.5" customHeight="1" thickBot="1">
      <c r="A5" s="156" t="s">
        <v>561</v>
      </c>
      <c r="B5" s="79"/>
      <c r="C5" s="80" t="s">
        <v>111</v>
      </c>
      <c r="D5" s="238" t="s">
        <v>281</v>
      </c>
      <c r="E5" s="239"/>
      <c r="F5" s="81" t="s">
        <v>2</v>
      </c>
      <c r="G5" s="82">
        <f>B25+E25+H25+K25+N25+Q25</f>
        <v>39410</v>
      </c>
      <c r="H5" s="83" t="s">
        <v>3</v>
      </c>
      <c r="I5" s="90">
        <f>C25+F25+I25+L25+O25+R25</f>
        <v>0</v>
      </c>
      <c r="J5" s="85"/>
      <c r="K5" s="85"/>
      <c r="L5" s="83" t="s">
        <v>110</v>
      </c>
      <c r="M5" s="95">
        <f>SUM(I5,I27,I39,I53,I70)</f>
        <v>0</v>
      </c>
      <c r="N5" s="85"/>
      <c r="O5" s="128" t="s">
        <v>508</v>
      </c>
      <c r="P5" s="128" t="s">
        <v>566</v>
      </c>
      <c r="Q5" s="126"/>
      <c r="R5" s="126"/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" customHeight="1">
      <c r="A7" s="132" t="s">
        <v>4</v>
      </c>
      <c r="B7" s="133"/>
      <c r="C7" s="134"/>
      <c r="D7" s="135" t="s">
        <v>5</v>
      </c>
      <c r="E7" s="136"/>
      <c r="F7" s="137"/>
      <c r="G7" s="135" t="s">
        <v>6</v>
      </c>
      <c r="H7" s="133"/>
      <c r="I7" s="134"/>
      <c r="J7" s="135" t="s">
        <v>7</v>
      </c>
      <c r="K7" s="136"/>
      <c r="L7" s="137"/>
      <c r="M7" s="135" t="s">
        <v>40</v>
      </c>
      <c r="N7" s="133"/>
      <c r="O7" s="134"/>
      <c r="P7" s="132" t="s">
        <v>224</v>
      </c>
      <c r="Q7" s="138"/>
      <c r="R7" s="139"/>
    </row>
    <row r="8" spans="1:18" ht="15" customHeight="1">
      <c r="A8" s="140" t="s">
        <v>9</v>
      </c>
      <c r="B8" s="141" t="s">
        <v>299</v>
      </c>
      <c r="C8" s="142" t="s">
        <v>300</v>
      </c>
      <c r="D8" s="140" t="s">
        <v>9</v>
      </c>
      <c r="E8" s="141" t="s">
        <v>299</v>
      </c>
      <c r="F8" s="142" t="s">
        <v>300</v>
      </c>
      <c r="G8" s="140" t="s">
        <v>9</v>
      </c>
      <c r="H8" s="141" t="s">
        <v>299</v>
      </c>
      <c r="I8" s="142" t="s">
        <v>300</v>
      </c>
      <c r="J8" s="140" t="s">
        <v>9</v>
      </c>
      <c r="K8" s="141" t="s">
        <v>299</v>
      </c>
      <c r="L8" s="142" t="s">
        <v>300</v>
      </c>
      <c r="M8" s="140" t="s">
        <v>9</v>
      </c>
      <c r="N8" s="141" t="s">
        <v>299</v>
      </c>
      <c r="O8" s="142" t="s">
        <v>300</v>
      </c>
      <c r="P8" s="140" t="s">
        <v>9</v>
      </c>
      <c r="Q8" s="143" t="s">
        <v>299</v>
      </c>
      <c r="R8" s="142" t="s">
        <v>300</v>
      </c>
    </row>
    <row r="9" spans="1:18" ht="15" customHeight="1">
      <c r="A9" s="152" t="s">
        <v>320</v>
      </c>
      <c r="B9" s="246"/>
      <c r="C9" s="144"/>
      <c r="D9" s="152" t="s">
        <v>320</v>
      </c>
      <c r="E9" s="246"/>
      <c r="F9" s="144"/>
      <c r="G9" s="152" t="s">
        <v>320</v>
      </c>
      <c r="H9" s="246"/>
      <c r="I9" s="144"/>
      <c r="J9" s="152" t="s">
        <v>320</v>
      </c>
      <c r="K9" s="246"/>
      <c r="L9" s="144"/>
      <c r="M9" s="152" t="s">
        <v>320</v>
      </c>
      <c r="N9" s="246"/>
      <c r="O9" s="144"/>
      <c r="P9" s="152" t="s">
        <v>320</v>
      </c>
      <c r="Q9" s="250"/>
      <c r="R9" s="144"/>
    </row>
    <row r="10" spans="1:18" ht="15" customHeight="1">
      <c r="A10" s="158" t="s">
        <v>47</v>
      </c>
      <c r="B10" s="159">
        <v>1450</v>
      </c>
      <c r="C10" s="251">
        <v>0</v>
      </c>
      <c r="D10" s="158" t="s">
        <v>48</v>
      </c>
      <c r="E10" s="159">
        <v>750</v>
      </c>
      <c r="F10" s="251">
        <v>0</v>
      </c>
      <c r="G10" s="158" t="s">
        <v>47</v>
      </c>
      <c r="H10" s="159">
        <v>930</v>
      </c>
      <c r="I10" s="251">
        <v>0</v>
      </c>
      <c r="J10" s="158" t="s">
        <v>49</v>
      </c>
      <c r="K10" s="161">
        <v>660</v>
      </c>
      <c r="L10" s="251">
        <v>0</v>
      </c>
      <c r="M10" s="158" t="s">
        <v>49</v>
      </c>
      <c r="N10" s="161">
        <v>2430</v>
      </c>
      <c r="O10" s="251">
        <v>0</v>
      </c>
      <c r="P10" s="174" t="s">
        <v>139</v>
      </c>
      <c r="Q10" s="161">
        <v>200</v>
      </c>
      <c r="R10" s="251">
        <v>0</v>
      </c>
    </row>
    <row r="11" spans="1:18" ht="15" customHeight="1">
      <c r="A11" s="158" t="s">
        <v>48</v>
      </c>
      <c r="B11" s="159">
        <v>1440</v>
      </c>
      <c r="C11" s="251">
        <v>0</v>
      </c>
      <c r="D11" s="158" t="s">
        <v>502</v>
      </c>
      <c r="E11" s="159">
        <v>200</v>
      </c>
      <c r="F11" s="251">
        <v>0</v>
      </c>
      <c r="G11" s="158" t="s">
        <v>51</v>
      </c>
      <c r="H11" s="159">
        <v>750</v>
      </c>
      <c r="I11" s="251">
        <v>0</v>
      </c>
      <c r="J11" s="158" t="s">
        <v>53</v>
      </c>
      <c r="K11" s="161">
        <v>1900</v>
      </c>
      <c r="L11" s="251">
        <v>0</v>
      </c>
      <c r="M11" s="158" t="s">
        <v>270</v>
      </c>
      <c r="N11" s="161">
        <v>2860</v>
      </c>
      <c r="O11" s="251">
        <v>0</v>
      </c>
      <c r="P11" s="174" t="s">
        <v>150</v>
      </c>
      <c r="Q11" s="161">
        <v>170</v>
      </c>
      <c r="R11" s="251">
        <v>0</v>
      </c>
    </row>
    <row r="12" spans="1:18" ht="15" customHeight="1">
      <c r="A12" s="158" t="s">
        <v>50</v>
      </c>
      <c r="B12" s="159">
        <v>1880</v>
      </c>
      <c r="C12" s="251">
        <v>0</v>
      </c>
      <c r="D12" s="158" t="s">
        <v>503</v>
      </c>
      <c r="E12" s="159">
        <v>450</v>
      </c>
      <c r="F12" s="251">
        <v>0</v>
      </c>
      <c r="G12" s="158" t="s">
        <v>50</v>
      </c>
      <c r="H12" s="159">
        <v>850</v>
      </c>
      <c r="I12" s="251">
        <v>0</v>
      </c>
      <c r="J12" s="158" t="s">
        <v>55</v>
      </c>
      <c r="K12" s="161">
        <v>1550</v>
      </c>
      <c r="L12" s="251">
        <v>0</v>
      </c>
      <c r="M12" s="158" t="s">
        <v>52</v>
      </c>
      <c r="N12" s="161">
        <v>3500</v>
      </c>
      <c r="O12" s="251">
        <v>0</v>
      </c>
      <c r="P12" s="174" t="s">
        <v>151</v>
      </c>
      <c r="Q12" s="161">
        <v>160</v>
      </c>
      <c r="R12" s="251">
        <v>0</v>
      </c>
    </row>
    <row r="13" spans="1:18" ht="15" customHeight="1">
      <c r="A13" s="158"/>
      <c r="B13" s="171"/>
      <c r="C13" s="251"/>
      <c r="D13" s="158" t="s">
        <v>504</v>
      </c>
      <c r="E13" s="159">
        <v>440</v>
      </c>
      <c r="F13" s="251">
        <v>0</v>
      </c>
      <c r="G13" s="158" t="s">
        <v>54</v>
      </c>
      <c r="H13" s="159">
        <v>900</v>
      </c>
      <c r="I13" s="251">
        <v>0</v>
      </c>
      <c r="J13" s="158" t="s">
        <v>52</v>
      </c>
      <c r="K13" s="161">
        <v>930</v>
      </c>
      <c r="L13" s="251">
        <v>0</v>
      </c>
      <c r="M13" s="158" t="s">
        <v>479</v>
      </c>
      <c r="N13" s="161">
        <v>1190</v>
      </c>
      <c r="O13" s="251">
        <v>0</v>
      </c>
      <c r="P13" s="158" t="s">
        <v>152</v>
      </c>
      <c r="Q13" s="161">
        <v>90</v>
      </c>
      <c r="R13" s="251">
        <v>0</v>
      </c>
    </row>
    <row r="14" spans="1:18" ht="15" customHeight="1">
      <c r="A14" s="158"/>
      <c r="B14" s="159"/>
      <c r="C14" s="251"/>
      <c r="D14" s="158"/>
      <c r="E14" s="159"/>
      <c r="F14" s="251"/>
      <c r="G14" s="162"/>
      <c r="H14" s="159"/>
      <c r="I14" s="251"/>
      <c r="J14" s="158" t="s">
        <v>56</v>
      </c>
      <c r="K14" s="161">
        <v>1340</v>
      </c>
      <c r="L14" s="251">
        <v>0</v>
      </c>
      <c r="M14" s="158" t="s">
        <v>271</v>
      </c>
      <c r="N14" s="161">
        <v>1270</v>
      </c>
      <c r="O14" s="251">
        <v>0</v>
      </c>
      <c r="P14" s="158" t="s">
        <v>153</v>
      </c>
      <c r="Q14" s="161">
        <v>120</v>
      </c>
      <c r="R14" s="251">
        <v>0</v>
      </c>
    </row>
    <row r="15" spans="1:18" ht="15" customHeight="1">
      <c r="A15" s="145"/>
      <c r="B15" s="146"/>
      <c r="C15" s="251"/>
      <c r="D15" s="78"/>
      <c r="E15" s="77"/>
      <c r="F15" s="251"/>
      <c r="G15" s="145"/>
      <c r="H15" s="77"/>
      <c r="I15" s="251"/>
      <c r="J15" s="145"/>
      <c r="K15" s="148"/>
      <c r="L15" s="251"/>
      <c r="M15" s="78"/>
      <c r="N15" s="148"/>
      <c r="O15" s="251"/>
      <c r="P15" s="324" t="s">
        <v>364</v>
      </c>
      <c r="Q15" s="148">
        <v>160</v>
      </c>
      <c r="R15" s="251">
        <v>0</v>
      </c>
    </row>
    <row r="16" spans="1:18" ht="15" customHeight="1">
      <c r="A16" s="175" t="s">
        <v>311</v>
      </c>
      <c r="B16" s="176">
        <f>SUM(B10:B15)</f>
        <v>4770</v>
      </c>
      <c r="C16" s="298">
        <f>SUM(C10:C15)</f>
        <v>0</v>
      </c>
      <c r="D16" s="175" t="s">
        <v>311</v>
      </c>
      <c r="E16" s="169">
        <f>SUM(E10:E15)</f>
        <v>1840</v>
      </c>
      <c r="F16" s="298">
        <f>SUM(F10:F15)</f>
        <v>0</v>
      </c>
      <c r="G16" s="175" t="s">
        <v>311</v>
      </c>
      <c r="H16" s="169">
        <f>SUM(H10:H15)</f>
        <v>3430</v>
      </c>
      <c r="I16" s="298">
        <f>SUM(I10:I15)</f>
        <v>0</v>
      </c>
      <c r="J16" s="175" t="s">
        <v>311</v>
      </c>
      <c r="K16" s="177">
        <f>SUM(K10:K15)</f>
        <v>6380</v>
      </c>
      <c r="L16" s="298">
        <f>SUM(L10:L15)</f>
        <v>0</v>
      </c>
      <c r="M16" s="175" t="s">
        <v>311</v>
      </c>
      <c r="N16" s="177">
        <f>SUM(N10:N15)</f>
        <v>11250</v>
      </c>
      <c r="O16" s="298">
        <f>SUM(O10:O15)</f>
        <v>0</v>
      </c>
      <c r="P16" s="175" t="s">
        <v>311</v>
      </c>
      <c r="Q16" s="177">
        <f>SUM(Q10:Q15)</f>
        <v>900</v>
      </c>
      <c r="R16" s="298">
        <f>SUM(R10:R15)</f>
        <v>0</v>
      </c>
    </row>
    <row r="17" spans="1:18" ht="15" customHeight="1">
      <c r="A17" s="152" t="s">
        <v>321</v>
      </c>
      <c r="B17" s="171"/>
      <c r="C17" s="251"/>
      <c r="D17" s="152" t="s">
        <v>321</v>
      </c>
      <c r="E17" s="325"/>
      <c r="F17" s="251"/>
      <c r="G17" s="152" t="s">
        <v>321</v>
      </c>
      <c r="H17" s="326"/>
      <c r="I17" s="251"/>
      <c r="J17" s="152" t="s">
        <v>321</v>
      </c>
      <c r="K17" s="287"/>
      <c r="L17" s="251"/>
      <c r="M17" s="152" t="s">
        <v>321</v>
      </c>
      <c r="N17" s="287"/>
      <c r="O17" s="251"/>
      <c r="P17" s="158"/>
      <c r="Q17" s="161"/>
      <c r="R17" s="251"/>
    </row>
    <row r="18" spans="1:18" ht="15" customHeight="1">
      <c r="A18" s="158" t="s">
        <v>45</v>
      </c>
      <c r="B18" s="159">
        <v>600</v>
      </c>
      <c r="C18" s="251">
        <v>0</v>
      </c>
      <c r="D18" s="158" t="s">
        <v>45</v>
      </c>
      <c r="E18" s="159">
        <v>350</v>
      </c>
      <c r="F18" s="251">
        <v>0</v>
      </c>
      <c r="G18" s="158" t="s">
        <v>45</v>
      </c>
      <c r="H18" s="159">
        <v>1080</v>
      </c>
      <c r="I18" s="251">
        <v>0</v>
      </c>
      <c r="J18" s="158" t="s">
        <v>237</v>
      </c>
      <c r="K18" s="159">
        <v>450</v>
      </c>
      <c r="L18" s="251">
        <v>0</v>
      </c>
      <c r="M18" s="158" t="s">
        <v>45</v>
      </c>
      <c r="N18" s="161">
        <v>2270</v>
      </c>
      <c r="O18" s="251">
        <v>0</v>
      </c>
      <c r="P18" s="163" t="s">
        <v>365</v>
      </c>
      <c r="Q18" s="160">
        <v>130</v>
      </c>
      <c r="R18" s="251">
        <v>0</v>
      </c>
    </row>
    <row r="19" spans="1:18" ht="15" customHeight="1">
      <c r="A19" s="327"/>
      <c r="B19" s="328"/>
      <c r="C19" s="251"/>
      <c r="D19" s="329"/>
      <c r="E19" s="328"/>
      <c r="F19" s="251"/>
      <c r="G19" s="329"/>
      <c r="H19" s="328"/>
      <c r="I19" s="251"/>
      <c r="J19" s="329"/>
      <c r="K19" s="328"/>
      <c r="L19" s="251"/>
      <c r="M19" s="178" t="s">
        <v>136</v>
      </c>
      <c r="N19" s="168">
        <v>620</v>
      </c>
      <c r="O19" s="251">
        <v>0</v>
      </c>
      <c r="P19" s="178" t="s">
        <v>385</v>
      </c>
      <c r="Q19" s="168">
        <v>10</v>
      </c>
      <c r="R19" s="251">
        <v>0</v>
      </c>
    </row>
    <row r="20" spans="1:18" ht="15" customHeight="1">
      <c r="A20" s="175" t="s">
        <v>311</v>
      </c>
      <c r="B20" s="330">
        <f>SUM(B18:B19)</f>
        <v>600</v>
      </c>
      <c r="C20" s="298">
        <f>SUM(C18:C19)</f>
        <v>0</v>
      </c>
      <c r="D20" s="175" t="s">
        <v>311</v>
      </c>
      <c r="E20" s="330">
        <f>SUM(E18:E19)</f>
        <v>350</v>
      </c>
      <c r="F20" s="298">
        <f>SUM(F18:F19)</f>
        <v>0</v>
      </c>
      <c r="G20" s="175" t="s">
        <v>311</v>
      </c>
      <c r="H20" s="330">
        <f>SUM(H18:H19)</f>
        <v>1080</v>
      </c>
      <c r="I20" s="298">
        <f>SUM(I18:I19)</f>
        <v>0</v>
      </c>
      <c r="J20" s="175" t="s">
        <v>311</v>
      </c>
      <c r="K20" s="330">
        <f>SUM(K18:K19)</f>
        <v>450</v>
      </c>
      <c r="L20" s="298">
        <f>SUM(L18:L19)</f>
        <v>0</v>
      </c>
      <c r="M20" s="175" t="s">
        <v>311</v>
      </c>
      <c r="N20" s="330">
        <f>SUM(N18:N19)</f>
        <v>2890</v>
      </c>
      <c r="O20" s="298">
        <f>SUM(O18:O19)</f>
        <v>0</v>
      </c>
      <c r="P20" s="175" t="s">
        <v>311</v>
      </c>
      <c r="Q20" s="300">
        <f>SUM(Q18:Q19)</f>
        <v>140</v>
      </c>
      <c r="R20" s="298">
        <f>SUM(R18:R19)</f>
        <v>0</v>
      </c>
    </row>
    <row r="21" spans="1:18" ht="15" customHeight="1">
      <c r="A21" s="331"/>
      <c r="B21" s="332"/>
      <c r="C21" s="251"/>
      <c r="D21" s="333"/>
      <c r="E21" s="334"/>
      <c r="F21" s="251"/>
      <c r="G21" s="333"/>
      <c r="H21" s="334"/>
      <c r="I21" s="251"/>
      <c r="J21" s="335" t="s">
        <v>315</v>
      </c>
      <c r="K21" s="336"/>
      <c r="L21" s="251"/>
      <c r="M21" s="335" t="s">
        <v>322</v>
      </c>
      <c r="N21" s="336"/>
      <c r="O21" s="251"/>
      <c r="P21" s="158"/>
      <c r="Q21" s="161"/>
      <c r="R21" s="251"/>
    </row>
    <row r="22" spans="1:18" ht="15" customHeight="1">
      <c r="A22" s="163"/>
      <c r="B22" s="179"/>
      <c r="C22" s="251"/>
      <c r="D22" s="163"/>
      <c r="E22" s="166"/>
      <c r="F22" s="251"/>
      <c r="G22" s="163"/>
      <c r="H22" s="166"/>
      <c r="I22" s="251"/>
      <c r="J22" s="163" t="s">
        <v>505</v>
      </c>
      <c r="K22" s="166">
        <v>410</v>
      </c>
      <c r="L22" s="251">
        <v>0</v>
      </c>
      <c r="M22" s="258" t="s">
        <v>480</v>
      </c>
      <c r="N22" s="166">
        <v>820</v>
      </c>
      <c r="O22" s="251">
        <v>0</v>
      </c>
      <c r="P22" s="163" t="s">
        <v>473</v>
      </c>
      <c r="Q22" s="160">
        <v>30</v>
      </c>
      <c r="R22" s="251">
        <v>0</v>
      </c>
    </row>
    <row r="23" spans="1:18" ht="15" customHeight="1">
      <c r="A23" s="178"/>
      <c r="B23" s="180"/>
      <c r="C23" s="251"/>
      <c r="D23" s="293"/>
      <c r="E23" s="167"/>
      <c r="F23" s="251"/>
      <c r="G23" s="293"/>
      <c r="H23" s="167"/>
      <c r="I23" s="251"/>
      <c r="J23" s="178"/>
      <c r="K23" s="168"/>
      <c r="L23" s="251"/>
      <c r="M23" s="337" t="s">
        <v>294</v>
      </c>
      <c r="N23" s="168">
        <v>4000</v>
      </c>
      <c r="O23" s="251">
        <v>0</v>
      </c>
      <c r="P23" s="338" t="s">
        <v>386</v>
      </c>
      <c r="Q23" s="168">
        <v>70</v>
      </c>
      <c r="R23" s="251">
        <v>0</v>
      </c>
    </row>
    <row r="24" spans="1:18" ht="15" customHeight="1">
      <c r="A24" s="181" t="s">
        <v>311</v>
      </c>
      <c r="B24" s="180"/>
      <c r="C24" s="270"/>
      <c r="D24" s="181" t="s">
        <v>311</v>
      </c>
      <c r="E24" s="167"/>
      <c r="F24" s="270"/>
      <c r="G24" s="181" t="s">
        <v>311</v>
      </c>
      <c r="H24" s="167"/>
      <c r="I24" s="270"/>
      <c r="J24" s="181" t="s">
        <v>311</v>
      </c>
      <c r="K24" s="168">
        <f>SUM(K22:K23)</f>
        <v>410</v>
      </c>
      <c r="L24" s="270">
        <f>SUM(L22:L23)</f>
        <v>0</v>
      </c>
      <c r="M24" s="181" t="s">
        <v>311</v>
      </c>
      <c r="N24" s="168">
        <f>SUM(N22:N23)</f>
        <v>4820</v>
      </c>
      <c r="O24" s="270">
        <f>SUM(O22:O23)</f>
        <v>0</v>
      </c>
      <c r="P24" s="181" t="s">
        <v>311</v>
      </c>
      <c r="Q24" s="339">
        <f>SUM(Q22:Q23)</f>
        <v>100</v>
      </c>
      <c r="R24" s="270">
        <f>SUM(R22:R23)</f>
        <v>0</v>
      </c>
    </row>
    <row r="25" spans="1:18" ht="15" customHeight="1" thickBot="1">
      <c r="A25" s="147" t="s">
        <v>39</v>
      </c>
      <c r="B25" s="149">
        <f>SUM(B16,B20)</f>
        <v>5370</v>
      </c>
      <c r="C25" s="277">
        <f>SUM(C16,C20)</f>
        <v>0</v>
      </c>
      <c r="D25" s="147" t="s">
        <v>39</v>
      </c>
      <c r="E25" s="149">
        <f>SUM(E16,E20)</f>
        <v>2190</v>
      </c>
      <c r="F25" s="277">
        <f>SUM(F16,F20)</f>
        <v>0</v>
      </c>
      <c r="G25" s="147" t="s">
        <v>39</v>
      </c>
      <c r="H25" s="149">
        <f>SUM(H16,H20)</f>
        <v>4510</v>
      </c>
      <c r="I25" s="277">
        <f>SUM(I16,I20)</f>
        <v>0</v>
      </c>
      <c r="J25" s="147" t="s">
        <v>39</v>
      </c>
      <c r="K25" s="150">
        <f>SUM(K16,K20,K24)</f>
        <v>7240</v>
      </c>
      <c r="L25" s="277">
        <f>SUM(L16,L20,L24)</f>
        <v>0</v>
      </c>
      <c r="M25" s="147" t="s">
        <v>39</v>
      </c>
      <c r="N25" s="149">
        <f>SUM(N16,N20,N24)</f>
        <v>18960</v>
      </c>
      <c r="O25" s="277">
        <f>SUM(O16,O20,O24)</f>
        <v>0</v>
      </c>
      <c r="P25" s="147" t="s">
        <v>39</v>
      </c>
      <c r="Q25" s="150">
        <f>SUM(Q16,Q20,Q24)</f>
        <v>1140</v>
      </c>
      <c r="R25" s="277">
        <f>SUM(R16,R20,R24)</f>
        <v>0</v>
      </c>
    </row>
    <row r="26" spans="1:18" ht="12" customHeight="1" thickBo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9"/>
      <c r="N26" s="1"/>
      <c r="O26" s="1"/>
      <c r="P26" s="92"/>
      <c r="Q26" s="93"/>
      <c r="R26" s="93"/>
    </row>
    <row r="27" spans="1:18" ht="16.5" customHeight="1" thickBot="1">
      <c r="A27" s="156" t="s">
        <v>561</v>
      </c>
      <c r="B27" s="79"/>
      <c r="C27" s="80" t="s">
        <v>112</v>
      </c>
      <c r="D27" s="238" t="s">
        <v>57</v>
      </c>
      <c r="E27" s="239"/>
      <c r="F27" s="81" t="s">
        <v>2</v>
      </c>
      <c r="G27" s="82">
        <f>B37+E37+H37+K37+N37+Q37</f>
        <v>21790</v>
      </c>
      <c r="H27" s="83" t="s">
        <v>3</v>
      </c>
      <c r="I27" s="90">
        <f>C37+F37+I37+L37+O37+R37</f>
        <v>0</v>
      </c>
      <c r="J27" s="1"/>
      <c r="K27" s="85"/>
      <c r="L27" s="85"/>
      <c r="M27" s="88"/>
      <c r="N27" s="85"/>
      <c r="O27" s="85"/>
      <c r="P27" s="85"/>
      <c r="Q27" s="85"/>
      <c r="R27" s="85"/>
    </row>
    <row r="28" spans="1:18" ht="9" customHeight="1" thickBo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5" customHeight="1">
      <c r="A29" s="132" t="s">
        <v>4</v>
      </c>
      <c r="B29" s="133"/>
      <c r="C29" s="134"/>
      <c r="D29" s="135" t="s">
        <v>5</v>
      </c>
      <c r="E29" s="136"/>
      <c r="F29" s="137"/>
      <c r="G29" s="135" t="s">
        <v>6</v>
      </c>
      <c r="H29" s="133"/>
      <c r="I29" s="134"/>
      <c r="J29" s="135" t="s">
        <v>7</v>
      </c>
      <c r="K29" s="136"/>
      <c r="L29" s="137"/>
      <c r="M29" s="135" t="s">
        <v>40</v>
      </c>
      <c r="N29" s="133"/>
      <c r="O29" s="134"/>
      <c r="P29" s="132" t="s">
        <v>224</v>
      </c>
      <c r="Q29" s="138"/>
      <c r="R29" s="139"/>
    </row>
    <row r="30" spans="1:18" ht="15" customHeight="1">
      <c r="A30" s="140" t="s">
        <v>9</v>
      </c>
      <c r="B30" s="141" t="s">
        <v>299</v>
      </c>
      <c r="C30" s="142" t="s">
        <v>300</v>
      </c>
      <c r="D30" s="140" t="s">
        <v>9</v>
      </c>
      <c r="E30" s="141" t="s">
        <v>299</v>
      </c>
      <c r="F30" s="142" t="s">
        <v>300</v>
      </c>
      <c r="G30" s="140" t="s">
        <v>9</v>
      </c>
      <c r="H30" s="141" t="s">
        <v>299</v>
      </c>
      <c r="I30" s="142" t="s">
        <v>300</v>
      </c>
      <c r="J30" s="140" t="s">
        <v>9</v>
      </c>
      <c r="K30" s="141" t="s">
        <v>299</v>
      </c>
      <c r="L30" s="142" t="s">
        <v>300</v>
      </c>
      <c r="M30" s="140" t="s">
        <v>9</v>
      </c>
      <c r="N30" s="141" t="s">
        <v>299</v>
      </c>
      <c r="O30" s="142" t="s">
        <v>300</v>
      </c>
      <c r="P30" s="140" t="s">
        <v>9</v>
      </c>
      <c r="Q30" s="143" t="s">
        <v>299</v>
      </c>
      <c r="R30" s="142" t="s">
        <v>300</v>
      </c>
    </row>
    <row r="31" spans="1:18" ht="15" customHeight="1">
      <c r="A31" s="158" t="s">
        <v>58</v>
      </c>
      <c r="B31" s="171">
        <v>600</v>
      </c>
      <c r="C31" s="251">
        <v>0</v>
      </c>
      <c r="D31" s="158" t="s">
        <v>155</v>
      </c>
      <c r="E31" s="159">
        <v>900</v>
      </c>
      <c r="F31" s="251">
        <v>0</v>
      </c>
      <c r="G31" s="158" t="s">
        <v>59</v>
      </c>
      <c r="H31" s="159">
        <v>1000</v>
      </c>
      <c r="I31" s="251">
        <v>0</v>
      </c>
      <c r="J31" s="158" t="s">
        <v>60</v>
      </c>
      <c r="K31" s="159">
        <v>2260</v>
      </c>
      <c r="L31" s="251">
        <v>0</v>
      </c>
      <c r="M31" s="158" t="s">
        <v>58</v>
      </c>
      <c r="N31" s="159">
        <v>2100</v>
      </c>
      <c r="O31" s="251">
        <v>0</v>
      </c>
      <c r="P31" s="174" t="s">
        <v>158</v>
      </c>
      <c r="Q31" s="161">
        <v>310</v>
      </c>
      <c r="R31" s="251">
        <v>0</v>
      </c>
    </row>
    <row r="32" spans="1:18" ht="15" customHeight="1">
      <c r="A32" s="158" t="s">
        <v>60</v>
      </c>
      <c r="B32" s="171">
        <v>720</v>
      </c>
      <c r="C32" s="251">
        <v>0</v>
      </c>
      <c r="D32" s="158" t="s">
        <v>60</v>
      </c>
      <c r="E32" s="159">
        <v>700</v>
      </c>
      <c r="F32" s="251">
        <v>0</v>
      </c>
      <c r="G32" s="158" t="s">
        <v>60</v>
      </c>
      <c r="H32" s="159">
        <v>1030</v>
      </c>
      <c r="I32" s="251">
        <v>0</v>
      </c>
      <c r="J32" s="158" t="s">
        <v>438</v>
      </c>
      <c r="K32" s="159">
        <v>2270</v>
      </c>
      <c r="L32" s="251">
        <v>0</v>
      </c>
      <c r="M32" s="158" t="s">
        <v>59</v>
      </c>
      <c r="N32" s="159">
        <v>1620</v>
      </c>
      <c r="O32" s="251">
        <v>0</v>
      </c>
      <c r="P32" s="174" t="s">
        <v>439</v>
      </c>
      <c r="Q32" s="161">
        <v>310</v>
      </c>
      <c r="R32" s="251">
        <v>0</v>
      </c>
    </row>
    <row r="33" spans="1:18" ht="15" customHeight="1">
      <c r="A33" s="158" t="s">
        <v>61</v>
      </c>
      <c r="B33" s="171">
        <v>510</v>
      </c>
      <c r="C33" s="251">
        <v>0</v>
      </c>
      <c r="D33" s="158" t="s">
        <v>530</v>
      </c>
      <c r="E33" s="159">
        <v>910</v>
      </c>
      <c r="F33" s="251">
        <v>0</v>
      </c>
      <c r="G33" s="158" t="s">
        <v>61</v>
      </c>
      <c r="H33" s="159">
        <v>930</v>
      </c>
      <c r="I33" s="251">
        <v>0</v>
      </c>
      <c r="J33" s="158"/>
      <c r="K33" s="159"/>
      <c r="L33" s="251"/>
      <c r="M33" s="158" t="s">
        <v>60</v>
      </c>
      <c r="N33" s="159">
        <v>1800</v>
      </c>
      <c r="O33" s="251">
        <v>0</v>
      </c>
      <c r="P33" s="158" t="s">
        <v>387</v>
      </c>
      <c r="Q33" s="161">
        <v>10</v>
      </c>
      <c r="R33" s="251">
        <v>0</v>
      </c>
    </row>
    <row r="34" spans="1:18" ht="15" customHeight="1">
      <c r="A34" s="158"/>
      <c r="B34" s="171"/>
      <c r="C34" s="251"/>
      <c r="D34" s="158"/>
      <c r="E34" s="159"/>
      <c r="F34" s="251"/>
      <c r="G34" s="158"/>
      <c r="H34" s="159"/>
      <c r="I34" s="251"/>
      <c r="J34" s="158"/>
      <c r="K34" s="159"/>
      <c r="L34" s="251"/>
      <c r="M34" s="158" t="s">
        <v>61</v>
      </c>
      <c r="N34" s="159">
        <v>2760</v>
      </c>
      <c r="O34" s="251">
        <v>0</v>
      </c>
      <c r="P34" s="145" t="s">
        <v>388</v>
      </c>
      <c r="Q34" s="148">
        <v>20</v>
      </c>
      <c r="R34" s="270">
        <v>0</v>
      </c>
    </row>
    <row r="35" spans="1:18" ht="15" customHeight="1">
      <c r="A35" s="158"/>
      <c r="B35" s="171"/>
      <c r="C35" s="251"/>
      <c r="D35" s="162"/>
      <c r="E35" s="159"/>
      <c r="F35" s="251"/>
      <c r="G35" s="162"/>
      <c r="H35" s="159"/>
      <c r="I35" s="251"/>
      <c r="J35" s="158"/>
      <c r="K35" s="159"/>
      <c r="L35" s="251"/>
      <c r="M35" s="163" t="s">
        <v>156</v>
      </c>
      <c r="N35" s="166">
        <v>610</v>
      </c>
      <c r="O35" s="251">
        <v>0</v>
      </c>
      <c r="P35" s="163"/>
      <c r="Q35" s="160"/>
      <c r="R35" s="289"/>
    </row>
    <row r="36" spans="1:18" ht="15" customHeight="1">
      <c r="A36" s="145"/>
      <c r="B36" s="146"/>
      <c r="C36" s="270"/>
      <c r="D36" s="78"/>
      <c r="E36" s="77"/>
      <c r="F36" s="270"/>
      <c r="G36" s="78"/>
      <c r="H36" s="77"/>
      <c r="I36" s="270"/>
      <c r="J36" s="145"/>
      <c r="K36" s="77"/>
      <c r="L36" s="270"/>
      <c r="M36" s="145" t="s">
        <v>157</v>
      </c>
      <c r="N36" s="77">
        <v>420</v>
      </c>
      <c r="O36" s="270">
        <v>0</v>
      </c>
      <c r="P36" s="340"/>
      <c r="Q36" s="341"/>
      <c r="R36" s="270"/>
    </row>
    <row r="37" spans="1:18" ht="15" customHeight="1" thickBot="1">
      <c r="A37" s="147" t="s">
        <v>39</v>
      </c>
      <c r="B37" s="149">
        <f>SUM(B31:B36)</f>
        <v>1830</v>
      </c>
      <c r="C37" s="277">
        <f>SUM(C31:C36)</f>
        <v>0</v>
      </c>
      <c r="D37" s="147" t="s">
        <v>39</v>
      </c>
      <c r="E37" s="149">
        <f>SUM(E31:E36)</f>
        <v>2510</v>
      </c>
      <c r="F37" s="277">
        <f>SUM(F31:F36)</f>
        <v>0</v>
      </c>
      <c r="G37" s="147" t="s">
        <v>39</v>
      </c>
      <c r="H37" s="149">
        <f>SUM(H31:H36)</f>
        <v>2960</v>
      </c>
      <c r="I37" s="277">
        <f>SUM(I31:I36)</f>
        <v>0</v>
      </c>
      <c r="J37" s="147" t="s">
        <v>39</v>
      </c>
      <c r="K37" s="149">
        <f>SUM(K31:K36)</f>
        <v>4530</v>
      </c>
      <c r="L37" s="277">
        <f>SUM(L31:L36)</f>
        <v>0</v>
      </c>
      <c r="M37" s="147" t="s">
        <v>39</v>
      </c>
      <c r="N37" s="149">
        <f>SUM(N31:N36)</f>
        <v>9310</v>
      </c>
      <c r="O37" s="277">
        <f>SUM(O31:O36)</f>
        <v>0</v>
      </c>
      <c r="P37" s="147" t="s">
        <v>39</v>
      </c>
      <c r="Q37" s="150">
        <f>SUM(Q31:Q36)</f>
        <v>650</v>
      </c>
      <c r="R37" s="277">
        <f>SUM(R31:R36)</f>
        <v>0</v>
      </c>
    </row>
    <row r="38" spans="1:18" ht="12" customHeight="1" thickBot="1">
      <c r="A38" s="85"/>
      <c r="B38" s="85"/>
      <c r="C38" s="85"/>
      <c r="D38" s="85"/>
      <c r="E38" s="85"/>
      <c r="F38" s="85"/>
      <c r="G38" s="94"/>
      <c r="H38" s="94"/>
      <c r="I38" s="94"/>
      <c r="J38" s="94"/>
      <c r="K38" s="85"/>
      <c r="L38" s="85"/>
      <c r="M38" s="85"/>
      <c r="N38" s="85"/>
      <c r="O38" s="85"/>
      <c r="P38" s="85"/>
      <c r="Q38" s="85"/>
      <c r="R38" s="85"/>
    </row>
    <row r="39" spans="1:18" ht="16.5" customHeight="1" thickBot="1">
      <c r="A39" s="156" t="s">
        <v>561</v>
      </c>
      <c r="B39" s="79"/>
      <c r="C39" s="80" t="s">
        <v>113</v>
      </c>
      <c r="D39" s="238" t="s">
        <v>62</v>
      </c>
      <c r="E39" s="239"/>
      <c r="F39" s="81" t="s">
        <v>2</v>
      </c>
      <c r="G39" s="82">
        <f>B51+E51+H51+K51+N51+Q51</f>
        <v>12090</v>
      </c>
      <c r="H39" s="83" t="s">
        <v>3</v>
      </c>
      <c r="I39" s="90">
        <f>C51+F51+I51+L51+O51+R51</f>
        <v>0</v>
      </c>
      <c r="J39" s="1"/>
      <c r="K39" s="85"/>
      <c r="L39" s="85"/>
      <c r="M39" s="88"/>
      <c r="N39" s="85"/>
      <c r="O39" s="85"/>
      <c r="P39" s="85"/>
      <c r="Q39" s="85"/>
      <c r="R39" s="85"/>
    </row>
    <row r="40" spans="1:18" ht="9" customHeight="1" thickBo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5" customHeight="1">
      <c r="A41" s="132" t="s">
        <v>4</v>
      </c>
      <c r="B41" s="133"/>
      <c r="C41" s="134"/>
      <c r="D41" s="135" t="s">
        <v>5</v>
      </c>
      <c r="E41" s="136"/>
      <c r="F41" s="137"/>
      <c r="G41" s="135" t="s">
        <v>6</v>
      </c>
      <c r="H41" s="133"/>
      <c r="I41" s="134"/>
      <c r="J41" s="135" t="s">
        <v>7</v>
      </c>
      <c r="K41" s="136"/>
      <c r="L41" s="137"/>
      <c r="M41" s="135" t="s">
        <v>40</v>
      </c>
      <c r="N41" s="133"/>
      <c r="O41" s="134"/>
      <c r="P41" s="132" t="s">
        <v>224</v>
      </c>
      <c r="Q41" s="138"/>
      <c r="R41" s="139"/>
    </row>
    <row r="42" spans="1:18" ht="15" customHeight="1">
      <c r="A42" s="140" t="s">
        <v>9</v>
      </c>
      <c r="B42" s="141" t="s">
        <v>299</v>
      </c>
      <c r="C42" s="142" t="s">
        <v>300</v>
      </c>
      <c r="D42" s="140" t="s">
        <v>9</v>
      </c>
      <c r="E42" s="141" t="s">
        <v>299</v>
      </c>
      <c r="F42" s="142" t="s">
        <v>300</v>
      </c>
      <c r="G42" s="140" t="s">
        <v>9</v>
      </c>
      <c r="H42" s="141" t="s">
        <v>299</v>
      </c>
      <c r="I42" s="142" t="s">
        <v>300</v>
      </c>
      <c r="J42" s="140" t="s">
        <v>9</v>
      </c>
      <c r="K42" s="141" t="s">
        <v>299</v>
      </c>
      <c r="L42" s="142" t="s">
        <v>300</v>
      </c>
      <c r="M42" s="140" t="s">
        <v>9</v>
      </c>
      <c r="N42" s="141" t="s">
        <v>299</v>
      </c>
      <c r="O42" s="142" t="s">
        <v>300</v>
      </c>
      <c r="P42" s="140" t="s">
        <v>9</v>
      </c>
      <c r="Q42" s="143" t="s">
        <v>299</v>
      </c>
      <c r="R42" s="142" t="s">
        <v>300</v>
      </c>
    </row>
    <row r="43" spans="1:18" ht="15" customHeight="1">
      <c r="A43" s="152" t="s">
        <v>323</v>
      </c>
      <c r="B43" s="182"/>
      <c r="C43" s="144"/>
      <c r="D43" s="152" t="s">
        <v>323</v>
      </c>
      <c r="E43" s="182"/>
      <c r="F43" s="144"/>
      <c r="G43" s="152" t="s">
        <v>323</v>
      </c>
      <c r="H43" s="182"/>
      <c r="I43" s="144"/>
      <c r="J43" s="152" t="s">
        <v>323</v>
      </c>
      <c r="K43" s="182"/>
      <c r="L43" s="144"/>
      <c r="M43" s="152" t="s">
        <v>323</v>
      </c>
      <c r="N43" s="182"/>
      <c r="O43" s="144"/>
      <c r="P43" s="152" t="s">
        <v>323</v>
      </c>
      <c r="Q43" s="183"/>
      <c r="R43" s="144"/>
    </row>
    <row r="44" spans="1:18" ht="15" customHeight="1">
      <c r="A44" s="158" t="s">
        <v>268</v>
      </c>
      <c r="B44" s="171">
        <v>940</v>
      </c>
      <c r="C44" s="251">
        <v>0</v>
      </c>
      <c r="D44" s="158" t="s">
        <v>64</v>
      </c>
      <c r="E44" s="159">
        <v>300</v>
      </c>
      <c r="F44" s="251">
        <v>0</v>
      </c>
      <c r="G44" s="158" t="s">
        <v>63</v>
      </c>
      <c r="H44" s="159">
        <v>810</v>
      </c>
      <c r="I44" s="251">
        <v>0</v>
      </c>
      <c r="J44" s="158" t="s">
        <v>64</v>
      </c>
      <c r="K44" s="159">
        <v>1070</v>
      </c>
      <c r="L44" s="251">
        <v>0</v>
      </c>
      <c r="M44" s="158" t="s">
        <v>64</v>
      </c>
      <c r="N44" s="159">
        <v>1610</v>
      </c>
      <c r="O44" s="251">
        <v>0</v>
      </c>
      <c r="P44" s="158" t="s">
        <v>389</v>
      </c>
      <c r="Q44" s="161">
        <v>110</v>
      </c>
      <c r="R44" s="251">
        <v>0</v>
      </c>
    </row>
    <row r="45" spans="1:18" ht="15" customHeight="1">
      <c r="A45" s="145" t="s">
        <v>269</v>
      </c>
      <c r="B45" s="146">
        <v>870</v>
      </c>
      <c r="C45" s="251">
        <v>0</v>
      </c>
      <c r="D45" s="145" t="s">
        <v>65</v>
      </c>
      <c r="E45" s="77">
        <v>480</v>
      </c>
      <c r="F45" s="251">
        <v>0</v>
      </c>
      <c r="G45" s="145"/>
      <c r="H45" s="77"/>
      <c r="I45" s="251"/>
      <c r="J45" s="145" t="s">
        <v>65</v>
      </c>
      <c r="K45" s="77">
        <v>1060</v>
      </c>
      <c r="L45" s="251">
        <v>0</v>
      </c>
      <c r="M45" s="145" t="s">
        <v>65</v>
      </c>
      <c r="N45" s="77">
        <v>2510</v>
      </c>
      <c r="O45" s="251">
        <v>0</v>
      </c>
      <c r="P45" s="145" t="s">
        <v>390</v>
      </c>
      <c r="Q45" s="148">
        <v>200</v>
      </c>
      <c r="R45" s="251">
        <v>0</v>
      </c>
    </row>
    <row r="46" spans="1:18" ht="15" customHeight="1">
      <c r="A46" s="175" t="s">
        <v>311</v>
      </c>
      <c r="B46" s="176">
        <f>SUM(B44:B45)</f>
        <v>1810</v>
      </c>
      <c r="C46" s="298">
        <f>SUM(C44:C45)</f>
        <v>0</v>
      </c>
      <c r="D46" s="175" t="s">
        <v>311</v>
      </c>
      <c r="E46" s="169">
        <f>SUM(E44:E45)</f>
        <v>780</v>
      </c>
      <c r="F46" s="298">
        <f>SUM(F44:F45)</f>
        <v>0</v>
      </c>
      <c r="G46" s="175" t="s">
        <v>311</v>
      </c>
      <c r="H46" s="169">
        <f>SUM(H44:H45)</f>
        <v>810</v>
      </c>
      <c r="I46" s="298">
        <f>SUM(I44:I45)</f>
        <v>0</v>
      </c>
      <c r="J46" s="175" t="s">
        <v>311</v>
      </c>
      <c r="K46" s="169">
        <f>SUM(K44:K45)</f>
        <v>2130</v>
      </c>
      <c r="L46" s="298">
        <f>SUM(L44:L45)</f>
        <v>0</v>
      </c>
      <c r="M46" s="175" t="s">
        <v>311</v>
      </c>
      <c r="N46" s="169">
        <f>SUM(N44:N45)</f>
        <v>4120</v>
      </c>
      <c r="O46" s="298">
        <f>SUM(O44:O45)</f>
        <v>0</v>
      </c>
      <c r="P46" s="175" t="s">
        <v>311</v>
      </c>
      <c r="Q46" s="177">
        <f>SUM(Q44:Q45)</f>
        <v>310</v>
      </c>
      <c r="R46" s="298">
        <f>SUM(R44:R45)</f>
        <v>0</v>
      </c>
    </row>
    <row r="47" spans="1:18" ht="15" customHeight="1">
      <c r="A47" s="158"/>
      <c r="B47" s="171"/>
      <c r="C47" s="251"/>
      <c r="D47" s="158"/>
      <c r="E47" s="159"/>
      <c r="F47" s="251"/>
      <c r="G47" s="158"/>
      <c r="H47" s="159"/>
      <c r="I47" s="251"/>
      <c r="J47" s="158"/>
      <c r="K47" s="161"/>
      <c r="L47" s="251"/>
      <c r="M47" s="152" t="s">
        <v>324</v>
      </c>
      <c r="N47" s="159"/>
      <c r="O47" s="251"/>
      <c r="P47" s="342"/>
      <c r="Q47" s="161"/>
      <c r="R47" s="251"/>
    </row>
    <row r="48" spans="1:18" ht="15" customHeight="1">
      <c r="A48" s="163"/>
      <c r="B48" s="179"/>
      <c r="C48" s="251"/>
      <c r="D48" s="163"/>
      <c r="E48" s="166"/>
      <c r="F48" s="251"/>
      <c r="G48" s="163"/>
      <c r="H48" s="166"/>
      <c r="I48" s="251"/>
      <c r="J48" s="163"/>
      <c r="K48" s="160"/>
      <c r="L48" s="251"/>
      <c r="M48" s="184" t="s">
        <v>166</v>
      </c>
      <c r="N48" s="160">
        <v>680</v>
      </c>
      <c r="O48" s="251">
        <v>0</v>
      </c>
      <c r="P48" s="163" t="s">
        <v>391</v>
      </c>
      <c r="Q48" s="160">
        <v>20</v>
      </c>
      <c r="R48" s="251">
        <v>0</v>
      </c>
    </row>
    <row r="49" spans="1:18" ht="15" customHeight="1">
      <c r="A49" s="178"/>
      <c r="B49" s="180"/>
      <c r="C49" s="251"/>
      <c r="D49" s="178"/>
      <c r="E49" s="167"/>
      <c r="F49" s="251"/>
      <c r="G49" s="178"/>
      <c r="H49" s="167"/>
      <c r="I49" s="251"/>
      <c r="J49" s="178"/>
      <c r="K49" s="168"/>
      <c r="L49" s="251"/>
      <c r="M49" s="185" t="s">
        <v>518</v>
      </c>
      <c r="N49" s="168">
        <v>1370</v>
      </c>
      <c r="O49" s="251">
        <v>0</v>
      </c>
      <c r="P49" s="178" t="s">
        <v>524</v>
      </c>
      <c r="Q49" s="168">
        <v>60</v>
      </c>
      <c r="R49" s="251">
        <v>0</v>
      </c>
    </row>
    <row r="50" spans="1:18" ht="15" customHeight="1">
      <c r="A50" s="181" t="s">
        <v>311</v>
      </c>
      <c r="B50" s="180">
        <f>SUM(B48:B49)</f>
        <v>0</v>
      </c>
      <c r="C50" s="270">
        <f>SUM(C48:C49)</f>
        <v>0</v>
      </c>
      <c r="D50" s="181" t="s">
        <v>311</v>
      </c>
      <c r="E50" s="167">
        <f>SUM(E48:E49)</f>
        <v>0</v>
      </c>
      <c r="F50" s="270">
        <f>SUM(F48:F49)</f>
        <v>0</v>
      </c>
      <c r="G50" s="181" t="s">
        <v>311</v>
      </c>
      <c r="H50" s="167">
        <f>SUM(H48:H49)</f>
        <v>0</v>
      </c>
      <c r="I50" s="270">
        <f>SUM(I48:I49)</f>
        <v>0</v>
      </c>
      <c r="J50" s="181" t="s">
        <v>311</v>
      </c>
      <c r="K50" s="167">
        <f>SUM(K48:K49)</f>
        <v>0</v>
      </c>
      <c r="L50" s="270">
        <f>SUM(L48:L49)</f>
        <v>0</v>
      </c>
      <c r="M50" s="181" t="s">
        <v>311</v>
      </c>
      <c r="N50" s="167">
        <f>SUM(N48:N49)</f>
        <v>2050</v>
      </c>
      <c r="O50" s="270">
        <f>SUM(O48:O49)</f>
        <v>0</v>
      </c>
      <c r="P50" s="181" t="s">
        <v>311</v>
      </c>
      <c r="Q50" s="168">
        <f>SUM(Q48:Q49)</f>
        <v>80</v>
      </c>
      <c r="R50" s="270">
        <f>SUM(R48:R49)</f>
        <v>0</v>
      </c>
    </row>
    <row r="51" spans="1:18" ht="15" customHeight="1" thickBot="1">
      <c r="A51" s="147" t="s">
        <v>39</v>
      </c>
      <c r="B51" s="149">
        <f>SUM(B46,B50)</f>
        <v>1810</v>
      </c>
      <c r="C51" s="277">
        <f>SUM(C46,C50)</f>
        <v>0</v>
      </c>
      <c r="D51" s="147" t="s">
        <v>39</v>
      </c>
      <c r="E51" s="149">
        <f>SUM(E46,E50)</f>
        <v>780</v>
      </c>
      <c r="F51" s="277">
        <f>SUM(F46,F50)</f>
        <v>0</v>
      </c>
      <c r="G51" s="147" t="s">
        <v>39</v>
      </c>
      <c r="H51" s="149">
        <f>SUM(H46,H50)</f>
        <v>810</v>
      </c>
      <c r="I51" s="277">
        <f>SUM(I46,I50)</f>
        <v>0</v>
      </c>
      <c r="J51" s="147" t="s">
        <v>39</v>
      </c>
      <c r="K51" s="149">
        <f>SUM(K46,K50)</f>
        <v>2130</v>
      </c>
      <c r="L51" s="277">
        <f>SUM(L46,L50)</f>
        <v>0</v>
      </c>
      <c r="M51" s="147" t="s">
        <v>39</v>
      </c>
      <c r="N51" s="149">
        <f>SUM(N46,N50)</f>
        <v>6170</v>
      </c>
      <c r="O51" s="277">
        <f>SUM(O46,O50)</f>
        <v>0</v>
      </c>
      <c r="P51" s="147" t="s">
        <v>39</v>
      </c>
      <c r="Q51" s="150">
        <f>SUM(Q46,Q50)</f>
        <v>390</v>
      </c>
      <c r="R51" s="277">
        <f>SUM(R46,R50)</f>
        <v>0</v>
      </c>
    </row>
    <row r="52" spans="1:18" ht="12" customHeight="1" thickBo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22" ht="16.5" customHeight="1" thickBot="1">
      <c r="A53" s="156" t="s">
        <v>561</v>
      </c>
      <c r="B53" s="79"/>
      <c r="C53" s="80" t="s">
        <v>316</v>
      </c>
      <c r="D53" s="238" t="s">
        <v>317</v>
      </c>
      <c r="E53" s="239"/>
      <c r="F53" s="81" t="s">
        <v>2</v>
      </c>
      <c r="G53" s="82">
        <f>SUM(B68,E68,H68,K68,N68,Q68)</f>
        <v>13040</v>
      </c>
      <c r="H53" s="83" t="s">
        <v>3</v>
      </c>
      <c r="I53" s="90">
        <f>SUM(C68,F68,I68,L68,O68,R68)</f>
        <v>0</v>
      </c>
      <c r="J53" s="104" t="s">
        <v>319</v>
      </c>
      <c r="K53" s="85"/>
      <c r="L53" s="85"/>
      <c r="M53" s="88"/>
      <c r="N53" s="85"/>
      <c r="O53" s="85"/>
      <c r="P53" s="85"/>
      <c r="Q53" s="85"/>
      <c r="R53" s="85"/>
      <c r="V53" s="85"/>
    </row>
    <row r="54" spans="1:18" ht="9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5" customHeight="1">
      <c r="A55" s="132" t="s">
        <v>4</v>
      </c>
      <c r="B55" s="133"/>
      <c r="C55" s="134"/>
      <c r="D55" s="135" t="s">
        <v>5</v>
      </c>
      <c r="E55" s="136"/>
      <c r="F55" s="137"/>
      <c r="G55" s="135" t="s">
        <v>6</v>
      </c>
      <c r="H55" s="133"/>
      <c r="I55" s="134"/>
      <c r="J55" s="135" t="s">
        <v>7</v>
      </c>
      <c r="K55" s="136"/>
      <c r="L55" s="137"/>
      <c r="M55" s="135" t="s">
        <v>40</v>
      </c>
      <c r="N55" s="133"/>
      <c r="O55" s="134"/>
      <c r="P55" s="132" t="s">
        <v>224</v>
      </c>
      <c r="Q55" s="138"/>
      <c r="R55" s="139"/>
    </row>
    <row r="56" spans="1:18" ht="16.5" customHeight="1">
      <c r="A56" s="140" t="s">
        <v>9</v>
      </c>
      <c r="B56" s="141" t="s">
        <v>299</v>
      </c>
      <c r="C56" s="142" t="s">
        <v>300</v>
      </c>
      <c r="D56" s="140" t="s">
        <v>9</v>
      </c>
      <c r="E56" s="141" t="s">
        <v>299</v>
      </c>
      <c r="F56" s="142" t="s">
        <v>300</v>
      </c>
      <c r="G56" s="140" t="s">
        <v>9</v>
      </c>
      <c r="H56" s="141" t="s">
        <v>299</v>
      </c>
      <c r="I56" s="142" t="s">
        <v>300</v>
      </c>
      <c r="J56" s="140" t="s">
        <v>9</v>
      </c>
      <c r="K56" s="141" t="s">
        <v>299</v>
      </c>
      <c r="L56" s="142" t="s">
        <v>300</v>
      </c>
      <c r="M56" s="140" t="s">
        <v>9</v>
      </c>
      <c r="N56" s="141" t="s">
        <v>299</v>
      </c>
      <c r="O56" s="142" t="s">
        <v>300</v>
      </c>
      <c r="P56" s="140" t="s">
        <v>9</v>
      </c>
      <c r="Q56" s="143" t="s">
        <v>299</v>
      </c>
      <c r="R56" s="142" t="s">
        <v>300</v>
      </c>
    </row>
    <row r="57" spans="1:18" ht="15" customHeight="1">
      <c r="A57" s="343" t="s">
        <v>66</v>
      </c>
      <c r="B57" s="344">
        <v>80</v>
      </c>
      <c r="C57" s="251">
        <v>0</v>
      </c>
      <c r="D57" s="343"/>
      <c r="E57" s="345"/>
      <c r="F57" s="251"/>
      <c r="G57" s="343" t="s">
        <v>67</v>
      </c>
      <c r="H57" s="345">
        <v>410</v>
      </c>
      <c r="I57" s="251">
        <v>0</v>
      </c>
      <c r="J57" s="343" t="s">
        <v>68</v>
      </c>
      <c r="K57" s="345">
        <v>320</v>
      </c>
      <c r="L57" s="251">
        <v>0</v>
      </c>
      <c r="M57" s="343" t="s">
        <v>162</v>
      </c>
      <c r="N57" s="346">
        <v>1360</v>
      </c>
      <c r="O57" s="251">
        <v>0</v>
      </c>
      <c r="P57" s="347" t="s">
        <v>392</v>
      </c>
      <c r="Q57" s="348">
        <v>10</v>
      </c>
      <c r="R57" s="251">
        <v>0</v>
      </c>
    </row>
    <row r="58" spans="1:18" ht="15" customHeight="1">
      <c r="A58" s="349"/>
      <c r="B58" s="350"/>
      <c r="C58" s="251"/>
      <c r="D58" s="349"/>
      <c r="E58" s="350"/>
      <c r="F58" s="251"/>
      <c r="G58" s="184" t="s">
        <v>476</v>
      </c>
      <c r="H58" s="160">
        <v>650</v>
      </c>
      <c r="I58" s="251">
        <v>0</v>
      </c>
      <c r="J58" s="163" t="s">
        <v>66</v>
      </c>
      <c r="K58" s="166">
        <v>340</v>
      </c>
      <c r="L58" s="251">
        <v>0</v>
      </c>
      <c r="M58" s="163" t="s">
        <v>163</v>
      </c>
      <c r="N58" s="160">
        <v>1630</v>
      </c>
      <c r="O58" s="251">
        <v>0</v>
      </c>
      <c r="P58" s="163" t="s">
        <v>393</v>
      </c>
      <c r="Q58" s="351">
        <v>30</v>
      </c>
      <c r="R58" s="251">
        <v>0</v>
      </c>
    </row>
    <row r="59" spans="1:18" ht="15" customHeight="1">
      <c r="A59" s="349"/>
      <c r="B59" s="350"/>
      <c r="C59" s="251"/>
      <c r="D59" s="349"/>
      <c r="E59" s="350"/>
      <c r="F59" s="251"/>
      <c r="G59" s="163" t="s">
        <v>70</v>
      </c>
      <c r="H59" s="166">
        <v>250</v>
      </c>
      <c r="I59" s="251">
        <v>0</v>
      </c>
      <c r="J59" s="391" t="s">
        <v>161</v>
      </c>
      <c r="K59" s="160">
        <v>0</v>
      </c>
      <c r="L59" s="251">
        <v>0</v>
      </c>
      <c r="M59" s="163" t="s">
        <v>164</v>
      </c>
      <c r="N59" s="160">
        <v>870</v>
      </c>
      <c r="O59" s="251">
        <v>0</v>
      </c>
      <c r="P59" s="163" t="s">
        <v>394</v>
      </c>
      <c r="Q59" s="351">
        <v>40</v>
      </c>
      <c r="R59" s="251">
        <v>0</v>
      </c>
    </row>
    <row r="60" spans="1:18" ht="15" customHeight="1">
      <c r="A60" s="349"/>
      <c r="B60" s="350"/>
      <c r="C60" s="251"/>
      <c r="D60" s="349"/>
      <c r="E60" s="350"/>
      <c r="F60" s="251"/>
      <c r="G60" s="349"/>
      <c r="H60" s="350"/>
      <c r="I60" s="251"/>
      <c r="J60" s="163"/>
      <c r="K60" s="160"/>
      <c r="L60" s="251"/>
      <c r="M60" s="163" t="s">
        <v>165</v>
      </c>
      <c r="N60" s="160">
        <v>880</v>
      </c>
      <c r="O60" s="251">
        <v>0</v>
      </c>
      <c r="P60" s="163" t="s">
        <v>395</v>
      </c>
      <c r="Q60" s="351">
        <v>20</v>
      </c>
      <c r="R60" s="251">
        <v>0</v>
      </c>
    </row>
    <row r="61" spans="1:18" ht="15" customHeight="1">
      <c r="A61" s="349"/>
      <c r="B61" s="350"/>
      <c r="C61" s="251"/>
      <c r="D61" s="349"/>
      <c r="E61" s="350"/>
      <c r="F61" s="251"/>
      <c r="G61" s="349"/>
      <c r="H61" s="350"/>
      <c r="I61" s="251"/>
      <c r="J61" s="349"/>
      <c r="K61" s="350"/>
      <c r="L61" s="251"/>
      <c r="M61" s="163" t="s">
        <v>550</v>
      </c>
      <c r="N61" s="166">
        <v>1940</v>
      </c>
      <c r="O61" s="251">
        <v>0</v>
      </c>
      <c r="P61" s="163" t="s">
        <v>542</v>
      </c>
      <c r="Q61" s="351">
        <v>30</v>
      </c>
      <c r="R61" s="251">
        <v>0</v>
      </c>
    </row>
    <row r="62" spans="1:18" ht="15" customHeight="1">
      <c r="A62" s="349"/>
      <c r="B62" s="350"/>
      <c r="C62" s="251"/>
      <c r="D62" s="349"/>
      <c r="E62" s="350"/>
      <c r="F62" s="251"/>
      <c r="G62" s="349"/>
      <c r="H62" s="350"/>
      <c r="I62" s="251"/>
      <c r="J62" s="349"/>
      <c r="K62" s="350"/>
      <c r="L62" s="251"/>
      <c r="M62" s="258" t="s">
        <v>173</v>
      </c>
      <c r="N62" s="160">
        <v>1150</v>
      </c>
      <c r="O62" s="251">
        <v>0</v>
      </c>
      <c r="P62" s="163" t="s">
        <v>363</v>
      </c>
      <c r="Q62" s="351">
        <v>50</v>
      </c>
      <c r="R62" s="251">
        <v>0</v>
      </c>
    </row>
    <row r="63" spans="1:18" ht="15" customHeight="1">
      <c r="A63" s="349"/>
      <c r="B63" s="350"/>
      <c r="C63" s="251"/>
      <c r="D63" s="349"/>
      <c r="E63" s="350"/>
      <c r="F63" s="251"/>
      <c r="G63" s="349"/>
      <c r="H63" s="350"/>
      <c r="I63" s="251"/>
      <c r="J63" s="349"/>
      <c r="K63" s="350"/>
      <c r="L63" s="251"/>
      <c r="M63" s="392" t="s">
        <v>562</v>
      </c>
      <c r="N63" s="166">
        <v>1630</v>
      </c>
      <c r="O63" s="251">
        <v>0</v>
      </c>
      <c r="P63" s="163" t="s">
        <v>396</v>
      </c>
      <c r="Q63" s="351">
        <v>20</v>
      </c>
      <c r="R63" s="251">
        <v>0</v>
      </c>
    </row>
    <row r="64" spans="1:18" ht="15" customHeight="1">
      <c r="A64" s="349"/>
      <c r="B64" s="350"/>
      <c r="C64" s="251"/>
      <c r="D64" s="349"/>
      <c r="E64" s="350"/>
      <c r="F64" s="251"/>
      <c r="G64" s="349"/>
      <c r="H64" s="350"/>
      <c r="I64" s="251"/>
      <c r="J64" s="349"/>
      <c r="K64" s="350"/>
      <c r="L64" s="251"/>
      <c r="M64" s="258" t="s">
        <v>174</v>
      </c>
      <c r="N64" s="160">
        <v>260</v>
      </c>
      <c r="O64" s="251">
        <v>0</v>
      </c>
      <c r="P64" s="391" t="s">
        <v>563</v>
      </c>
      <c r="Q64" s="351">
        <v>50</v>
      </c>
      <c r="R64" s="251">
        <v>0</v>
      </c>
    </row>
    <row r="65" spans="1:18" ht="15" customHeight="1">
      <c r="A65" s="349"/>
      <c r="B65" s="350"/>
      <c r="C65" s="251"/>
      <c r="D65" s="349"/>
      <c r="E65" s="350"/>
      <c r="F65" s="251"/>
      <c r="G65" s="349"/>
      <c r="H65" s="350"/>
      <c r="I65" s="251"/>
      <c r="J65" s="349"/>
      <c r="K65" s="350"/>
      <c r="L65" s="251"/>
      <c r="M65" s="294" t="s">
        <v>175</v>
      </c>
      <c r="N65" s="168">
        <v>970</v>
      </c>
      <c r="O65" s="251">
        <v>0</v>
      </c>
      <c r="P65" s="178" t="s">
        <v>397</v>
      </c>
      <c r="Q65" s="168">
        <v>30</v>
      </c>
      <c r="R65" s="251">
        <v>0</v>
      </c>
    </row>
    <row r="66" spans="1:18" ht="15" customHeight="1">
      <c r="A66" s="178"/>
      <c r="B66" s="180"/>
      <c r="C66" s="270"/>
      <c r="D66" s="178"/>
      <c r="E66" s="167"/>
      <c r="F66" s="270"/>
      <c r="G66" s="178"/>
      <c r="H66" s="167"/>
      <c r="I66" s="270"/>
      <c r="J66" s="178"/>
      <c r="K66" s="167"/>
      <c r="L66" s="270"/>
      <c r="M66" s="294"/>
      <c r="N66" s="168"/>
      <c r="O66" s="270"/>
      <c r="P66" s="178" t="s">
        <v>398</v>
      </c>
      <c r="Q66" s="168">
        <v>20</v>
      </c>
      <c r="R66" s="270">
        <v>0</v>
      </c>
    </row>
    <row r="67" spans="1:18" ht="15" customHeight="1">
      <c r="A67" s="340"/>
      <c r="B67" s="352"/>
      <c r="C67" s="353"/>
      <c r="D67" s="340"/>
      <c r="E67" s="354"/>
      <c r="F67" s="353"/>
      <c r="G67" s="340"/>
      <c r="H67" s="354"/>
      <c r="I67" s="353"/>
      <c r="J67" s="340"/>
      <c r="K67" s="354"/>
      <c r="L67" s="353"/>
      <c r="M67" s="355"/>
      <c r="N67" s="354"/>
      <c r="O67" s="353"/>
      <c r="P67" s="340"/>
      <c r="Q67" s="341"/>
      <c r="R67" s="356"/>
    </row>
    <row r="68" spans="1:18" ht="15" customHeight="1" thickBot="1">
      <c r="A68" s="147" t="s">
        <v>39</v>
      </c>
      <c r="B68" s="149">
        <f>SUM(B57:B67)</f>
        <v>80</v>
      </c>
      <c r="C68" s="277">
        <f>SUM(C57:C67)</f>
        <v>0</v>
      </c>
      <c r="D68" s="147" t="s">
        <v>39</v>
      </c>
      <c r="E68" s="149">
        <f>SUM(E57:E67)</f>
        <v>0</v>
      </c>
      <c r="F68" s="277">
        <f>SUM(F57:F67)</f>
        <v>0</v>
      </c>
      <c r="G68" s="147" t="s">
        <v>39</v>
      </c>
      <c r="H68" s="149">
        <f>SUM(H57:H67)</f>
        <v>1310</v>
      </c>
      <c r="I68" s="277">
        <f>SUM(I57:I67)</f>
        <v>0</v>
      </c>
      <c r="J68" s="147" t="s">
        <v>39</v>
      </c>
      <c r="K68" s="149">
        <f>SUM(K57:K67)</f>
        <v>660</v>
      </c>
      <c r="L68" s="277">
        <f>SUM(L57:L67)</f>
        <v>0</v>
      </c>
      <c r="M68" s="147" t="s">
        <v>39</v>
      </c>
      <c r="N68" s="149">
        <f>SUM(N57:N67)</f>
        <v>10690</v>
      </c>
      <c r="O68" s="277">
        <f>SUM(O57:O67)</f>
        <v>0</v>
      </c>
      <c r="P68" s="147" t="s">
        <v>39</v>
      </c>
      <c r="Q68" s="150">
        <f>SUM(Q57:Q67)</f>
        <v>300</v>
      </c>
      <c r="R68" s="357">
        <f>SUM(R57:R67)</f>
        <v>0</v>
      </c>
    </row>
    <row r="69" spans="1:18" ht="12" customHeight="1" thickBo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6.5" customHeight="1" thickBot="1">
      <c r="A70" s="156" t="s">
        <v>561</v>
      </c>
      <c r="B70" s="79"/>
      <c r="C70" s="80" t="s">
        <v>332</v>
      </c>
      <c r="D70" s="238" t="s">
        <v>325</v>
      </c>
      <c r="E70" s="239"/>
      <c r="F70" s="81" t="s">
        <v>2</v>
      </c>
      <c r="G70" s="82">
        <f>SUM(B83,E83,H83,K83,N83,Q83)</f>
        <v>11790</v>
      </c>
      <c r="H70" s="83" t="s">
        <v>3</v>
      </c>
      <c r="I70" s="90">
        <f>SUM(C83,F83,I83,L83,O83,R83)</f>
        <v>0</v>
      </c>
      <c r="J70" s="104" t="s">
        <v>319</v>
      </c>
      <c r="K70" s="85"/>
      <c r="L70" s="105"/>
      <c r="M70" s="106"/>
      <c r="N70" s="1"/>
      <c r="O70" s="85"/>
      <c r="P70" s="107"/>
      <c r="Q70" s="85"/>
      <c r="R70" s="85"/>
    </row>
    <row r="71" spans="1:18" ht="9" customHeight="1" thickBo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5" customHeight="1">
      <c r="A72" s="132" t="s">
        <v>4</v>
      </c>
      <c r="B72" s="133"/>
      <c r="C72" s="134"/>
      <c r="D72" s="135" t="s">
        <v>5</v>
      </c>
      <c r="E72" s="136"/>
      <c r="F72" s="137"/>
      <c r="G72" s="135" t="s">
        <v>6</v>
      </c>
      <c r="H72" s="133"/>
      <c r="I72" s="134"/>
      <c r="J72" s="135" t="s">
        <v>7</v>
      </c>
      <c r="K72" s="136"/>
      <c r="L72" s="137"/>
      <c r="M72" s="135" t="s">
        <v>8</v>
      </c>
      <c r="N72" s="133"/>
      <c r="O72" s="133"/>
      <c r="P72" s="358" t="s">
        <v>224</v>
      </c>
      <c r="Q72" s="359"/>
      <c r="R72" s="139"/>
    </row>
    <row r="73" spans="1:18" ht="15" customHeight="1">
      <c r="A73" s="140" t="s">
        <v>9</v>
      </c>
      <c r="B73" s="141" t="s">
        <v>299</v>
      </c>
      <c r="C73" s="142" t="s">
        <v>300</v>
      </c>
      <c r="D73" s="186" t="s">
        <v>9</v>
      </c>
      <c r="E73" s="143" t="s">
        <v>299</v>
      </c>
      <c r="F73" s="142" t="s">
        <v>300</v>
      </c>
      <c r="G73" s="186" t="s">
        <v>9</v>
      </c>
      <c r="H73" s="143" t="s">
        <v>299</v>
      </c>
      <c r="I73" s="142" t="s">
        <v>300</v>
      </c>
      <c r="J73" s="140" t="s">
        <v>9</v>
      </c>
      <c r="K73" s="141" t="s">
        <v>299</v>
      </c>
      <c r="L73" s="142" t="s">
        <v>300</v>
      </c>
      <c r="M73" s="186" t="s">
        <v>9</v>
      </c>
      <c r="N73" s="143" t="s">
        <v>299</v>
      </c>
      <c r="O73" s="283" t="s">
        <v>300</v>
      </c>
      <c r="P73" s="140" t="s">
        <v>9</v>
      </c>
      <c r="Q73" s="143" t="s">
        <v>299</v>
      </c>
      <c r="R73" s="142" t="s">
        <v>300</v>
      </c>
    </row>
    <row r="74" spans="1:18" ht="15" customHeight="1">
      <c r="A74" s="184" t="s">
        <v>336</v>
      </c>
      <c r="B74" s="187">
        <v>100</v>
      </c>
      <c r="C74" s="251">
        <v>0</v>
      </c>
      <c r="D74" s="360" t="s">
        <v>69</v>
      </c>
      <c r="E74" s="346">
        <v>0</v>
      </c>
      <c r="F74" s="251"/>
      <c r="G74" s="158" t="s">
        <v>71</v>
      </c>
      <c r="H74" s="159">
        <v>360</v>
      </c>
      <c r="I74" s="251">
        <v>0</v>
      </c>
      <c r="J74" s="360" t="s">
        <v>481</v>
      </c>
      <c r="K74" s="346">
        <v>570</v>
      </c>
      <c r="L74" s="251">
        <v>0</v>
      </c>
      <c r="M74" s="184" t="s">
        <v>167</v>
      </c>
      <c r="N74" s="160">
        <v>1320</v>
      </c>
      <c r="O74" s="251">
        <v>0</v>
      </c>
      <c r="P74" s="163" t="s">
        <v>399</v>
      </c>
      <c r="Q74" s="160">
        <v>30</v>
      </c>
      <c r="R74" s="251">
        <v>0</v>
      </c>
    </row>
    <row r="75" spans="1:18" ht="15" customHeight="1">
      <c r="A75" s="184"/>
      <c r="B75" s="187"/>
      <c r="C75" s="251"/>
      <c r="D75" s="184" t="s">
        <v>454</v>
      </c>
      <c r="E75" s="160">
        <v>50</v>
      </c>
      <c r="F75" s="251">
        <v>0</v>
      </c>
      <c r="G75" s="158"/>
      <c r="H75" s="159"/>
      <c r="I75" s="251"/>
      <c r="J75" s="184" t="s">
        <v>69</v>
      </c>
      <c r="K75" s="160">
        <v>270</v>
      </c>
      <c r="L75" s="251">
        <v>0</v>
      </c>
      <c r="M75" s="184" t="s">
        <v>168</v>
      </c>
      <c r="N75" s="160">
        <v>820</v>
      </c>
      <c r="O75" s="251">
        <v>0</v>
      </c>
      <c r="P75" s="163" t="s">
        <v>359</v>
      </c>
      <c r="Q75" s="160">
        <v>10</v>
      </c>
      <c r="R75" s="251">
        <v>0</v>
      </c>
    </row>
    <row r="76" spans="1:18" ht="15" customHeight="1">
      <c r="A76" s="184"/>
      <c r="B76" s="187"/>
      <c r="C76" s="251"/>
      <c r="D76" s="184" t="s">
        <v>159</v>
      </c>
      <c r="E76" s="160">
        <v>140</v>
      </c>
      <c r="F76" s="251">
        <v>0</v>
      </c>
      <c r="G76" s="184"/>
      <c r="H76" s="160"/>
      <c r="I76" s="251"/>
      <c r="J76" s="184" t="s">
        <v>72</v>
      </c>
      <c r="K76" s="160">
        <v>210</v>
      </c>
      <c r="L76" s="251">
        <v>0</v>
      </c>
      <c r="M76" s="184" t="s">
        <v>169</v>
      </c>
      <c r="N76" s="160">
        <v>320</v>
      </c>
      <c r="O76" s="251">
        <v>0</v>
      </c>
      <c r="P76" s="163" t="s">
        <v>360</v>
      </c>
      <c r="Q76" s="160">
        <v>40</v>
      </c>
      <c r="R76" s="251">
        <v>0</v>
      </c>
    </row>
    <row r="77" spans="1:18" ht="15" customHeight="1">
      <c r="A77" s="184"/>
      <c r="B77" s="187"/>
      <c r="C77" s="251"/>
      <c r="D77" s="184"/>
      <c r="E77" s="160"/>
      <c r="F77" s="251">
        <v>0</v>
      </c>
      <c r="G77" s="184"/>
      <c r="H77" s="160"/>
      <c r="I77" s="251"/>
      <c r="J77" s="184" t="s">
        <v>160</v>
      </c>
      <c r="K77" s="160">
        <v>310</v>
      </c>
      <c r="L77" s="251">
        <v>0</v>
      </c>
      <c r="M77" s="361" t="s">
        <v>458</v>
      </c>
      <c r="N77" s="160">
        <v>2160</v>
      </c>
      <c r="O77" s="251">
        <v>0</v>
      </c>
      <c r="P77" s="163" t="s">
        <v>361</v>
      </c>
      <c r="Q77" s="160">
        <v>20</v>
      </c>
      <c r="R77" s="251">
        <v>0</v>
      </c>
    </row>
    <row r="78" spans="1:18" ht="15" customHeight="1">
      <c r="A78" s="184"/>
      <c r="B78" s="187"/>
      <c r="C78" s="251"/>
      <c r="D78" s="184"/>
      <c r="E78" s="160"/>
      <c r="F78" s="251"/>
      <c r="G78" s="184"/>
      <c r="H78" s="160"/>
      <c r="I78" s="251"/>
      <c r="J78" s="184" t="s">
        <v>471</v>
      </c>
      <c r="K78" s="160">
        <v>830</v>
      </c>
      <c r="L78" s="251">
        <v>0</v>
      </c>
      <c r="M78" s="362" t="s">
        <v>170</v>
      </c>
      <c r="N78" s="160">
        <v>780</v>
      </c>
      <c r="O78" s="251">
        <v>0</v>
      </c>
      <c r="P78" s="163" t="s">
        <v>400</v>
      </c>
      <c r="Q78" s="160">
        <v>20</v>
      </c>
      <c r="R78" s="251">
        <v>0</v>
      </c>
    </row>
    <row r="79" spans="1:18" ht="15" customHeight="1">
      <c r="A79" s="184"/>
      <c r="B79" s="187"/>
      <c r="C79" s="251"/>
      <c r="D79" s="363"/>
      <c r="E79" s="364"/>
      <c r="F79" s="251"/>
      <c r="G79" s="365"/>
      <c r="H79" s="160"/>
      <c r="I79" s="251"/>
      <c r="J79" s="184"/>
      <c r="K79" s="160"/>
      <c r="L79" s="251"/>
      <c r="M79" s="362" t="s">
        <v>171</v>
      </c>
      <c r="N79" s="160">
        <v>1090</v>
      </c>
      <c r="O79" s="251">
        <v>0</v>
      </c>
      <c r="P79" s="163" t="s">
        <v>362</v>
      </c>
      <c r="Q79" s="160">
        <v>20</v>
      </c>
      <c r="R79" s="251">
        <v>0</v>
      </c>
    </row>
    <row r="80" spans="1:18" ht="15" customHeight="1">
      <c r="A80" s="184"/>
      <c r="B80" s="187"/>
      <c r="C80" s="251"/>
      <c r="D80" s="366"/>
      <c r="E80" s="160"/>
      <c r="F80" s="251"/>
      <c r="G80" s="184"/>
      <c r="H80" s="160"/>
      <c r="I80" s="251"/>
      <c r="J80" s="184"/>
      <c r="K80" s="160"/>
      <c r="L80" s="251"/>
      <c r="M80" s="362" t="s">
        <v>159</v>
      </c>
      <c r="N80" s="160">
        <v>970</v>
      </c>
      <c r="O80" s="251">
        <v>0</v>
      </c>
      <c r="P80" s="184" t="s">
        <v>485</v>
      </c>
      <c r="Q80" s="160">
        <v>80</v>
      </c>
      <c r="R80" s="251">
        <v>0</v>
      </c>
    </row>
    <row r="81" spans="1:23" ht="15" customHeight="1">
      <c r="A81" s="184"/>
      <c r="B81" s="187"/>
      <c r="C81" s="251"/>
      <c r="D81" s="184"/>
      <c r="E81" s="160"/>
      <c r="F81" s="251"/>
      <c r="G81" s="184"/>
      <c r="H81" s="160"/>
      <c r="I81" s="251"/>
      <c r="J81" s="367"/>
      <c r="K81" s="160"/>
      <c r="L81" s="251"/>
      <c r="M81" s="294" t="s">
        <v>172</v>
      </c>
      <c r="N81" s="168">
        <v>1270</v>
      </c>
      <c r="O81" s="251">
        <v>0</v>
      </c>
      <c r="P81" s="163"/>
      <c r="Q81" s="160"/>
      <c r="R81" s="251"/>
      <c r="W81" s="85"/>
    </row>
    <row r="82" spans="1:18" ht="15" customHeight="1">
      <c r="A82" s="185"/>
      <c r="B82" s="368"/>
      <c r="C82" s="270"/>
      <c r="D82" s="369"/>
      <c r="E82" s="168"/>
      <c r="F82" s="270"/>
      <c r="G82" s="369"/>
      <c r="H82" s="168"/>
      <c r="I82" s="270"/>
      <c r="J82" s="370"/>
      <c r="K82" s="168"/>
      <c r="L82" s="270"/>
      <c r="M82" s="294"/>
      <c r="N82" s="168"/>
      <c r="O82" s="270"/>
      <c r="P82" s="178"/>
      <c r="Q82" s="168"/>
      <c r="R82" s="270"/>
    </row>
    <row r="83" spans="1:18" ht="15" customHeight="1" thickBot="1">
      <c r="A83" s="371" t="s">
        <v>39</v>
      </c>
      <c r="B83" s="150">
        <f>SUM(B74:B82)</f>
        <v>100</v>
      </c>
      <c r="C83" s="277">
        <f>SUM(C74:C82)</f>
        <v>0</v>
      </c>
      <c r="D83" s="371" t="s">
        <v>39</v>
      </c>
      <c r="E83" s="150">
        <f>SUM(E74:E82)</f>
        <v>190</v>
      </c>
      <c r="F83" s="277">
        <f>SUM(F74:F82)</f>
        <v>0</v>
      </c>
      <c r="G83" s="371" t="s">
        <v>39</v>
      </c>
      <c r="H83" s="150">
        <f>SUM(H74:H82)</f>
        <v>360</v>
      </c>
      <c r="I83" s="277">
        <f>SUM(I74:I82)</f>
        <v>0</v>
      </c>
      <c r="J83" s="371" t="s">
        <v>39</v>
      </c>
      <c r="K83" s="150">
        <f>SUM(K74:K82)</f>
        <v>2190</v>
      </c>
      <c r="L83" s="277">
        <f>SUM(L74:L82)</f>
        <v>0</v>
      </c>
      <c r="M83" s="371" t="s">
        <v>39</v>
      </c>
      <c r="N83" s="150">
        <f>SUM(N74:N82)</f>
        <v>8730</v>
      </c>
      <c r="O83" s="277">
        <f>SUM(O74:O82)</f>
        <v>0</v>
      </c>
      <c r="P83" s="147" t="s">
        <v>39</v>
      </c>
      <c r="Q83" s="150">
        <f>SUM(Q74:Q82)</f>
        <v>220</v>
      </c>
      <c r="R83" s="277">
        <f>SUM(R74:R82)</f>
        <v>0</v>
      </c>
    </row>
    <row r="84" spans="1:18" ht="16.5" customHeight="1">
      <c r="A84" s="85"/>
      <c r="B84" s="85"/>
      <c r="C84" s="85"/>
      <c r="D84" s="85"/>
      <c r="E84" s="85"/>
      <c r="F84" s="85"/>
      <c r="G84" s="85"/>
      <c r="H84" s="85"/>
      <c r="I84" s="85"/>
      <c r="J84" s="98"/>
      <c r="K84" s="85"/>
      <c r="L84" s="85"/>
      <c r="M84" s="85"/>
      <c r="N84" s="85"/>
      <c r="O84" s="85"/>
      <c r="P84" s="85"/>
      <c r="Q84" s="85"/>
      <c r="R84" s="85"/>
    </row>
    <row r="85" spans="1:18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6.5" customHeight="1"/>
  </sheetData>
  <sheetProtection/>
  <mergeCells count="4">
    <mergeCell ref="A3:E3"/>
    <mergeCell ref="M3:N3"/>
    <mergeCell ref="F3:H3"/>
    <mergeCell ref="K3:L3"/>
  </mergeCells>
  <conditionalFormatting sqref="C10:C25 F10:F25 I10:I25 L10:L25 O10:O25 R74:R83 C31:C37 F31:F37 I31:I37 L31:L37 O31:O37 R31:R37 C44:C51 F44:F51 I44:I51 L44:L51 O44:O51 R44:R51 C57:C68 F57:F68 I57:I68 L57:L68 O57:O68 Q24 C74:C83 F74:F83 I74:I83 L74:L83 O74:O83 R10:R25 Q20 R57:R67">
    <cfRule type="cellIs" priority="1" dxfId="11" operator="greaterThan" stopIfTrue="1">
      <formula>B10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6" r:id="rId4"/>
  <headerFooter alignWithMargins="0">
    <oddHeader>&amp;L&amp;"ＭＳ Ｐ明朝,太字"&amp;16折込広告企画書　長崎地区 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U7" sqref="U7"/>
      <selection pane="bottomLeft" activeCell="T18" sqref="T18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302</v>
      </c>
      <c r="B2" s="109"/>
      <c r="C2" s="109"/>
      <c r="D2" s="110"/>
      <c r="E2" s="111"/>
      <c r="F2" s="112" t="s">
        <v>303</v>
      </c>
      <c r="G2" s="113"/>
      <c r="H2" s="113"/>
      <c r="I2" s="114"/>
      <c r="J2" s="113" t="s">
        <v>306</v>
      </c>
      <c r="K2" s="112" t="s">
        <v>301</v>
      </c>
      <c r="L2" s="115"/>
      <c r="M2" s="116" t="s">
        <v>305</v>
      </c>
      <c r="N2" s="117"/>
      <c r="O2" s="118"/>
      <c r="P2" s="119"/>
      <c r="Q2" s="1"/>
      <c r="R2" s="120"/>
    </row>
    <row r="3" spans="1:18" ht="35.25" customHeight="1" thickBot="1">
      <c r="A3" s="411">
        <f>'長崎・西彼杵・西海'!A3</f>
        <v>0</v>
      </c>
      <c r="B3" s="412"/>
      <c r="C3" s="412"/>
      <c r="D3" s="412"/>
      <c r="E3" s="413"/>
      <c r="F3" s="416" t="str">
        <f>'長崎・西彼杵・西海'!F3</f>
        <v>平成     年     月     日</v>
      </c>
      <c r="G3" s="417"/>
      <c r="H3" s="417"/>
      <c r="I3" s="121" t="str">
        <f>'長崎・西彼杵・西海'!I3</f>
        <v>(　　)</v>
      </c>
      <c r="J3" s="122">
        <f>'長崎・西彼杵・西海'!J3</f>
        <v>0</v>
      </c>
      <c r="K3" s="418">
        <f>'長崎・西彼杵・西海'!K3</f>
        <v>0</v>
      </c>
      <c r="L3" s="419">
        <f>'長崎・西彼杵・西海'!L3</f>
        <v>0</v>
      </c>
      <c r="M3" s="420"/>
      <c r="N3" s="421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9"/>
      <c r="N4" s="1"/>
      <c r="O4" s="127" t="s">
        <v>507</v>
      </c>
      <c r="P4" s="127" t="s">
        <v>565</v>
      </c>
      <c r="Q4" s="125"/>
      <c r="R4" s="125"/>
    </row>
    <row r="5" spans="1:18" ht="16.5" customHeight="1" thickBot="1">
      <c r="A5" s="156" t="s">
        <v>576</v>
      </c>
      <c r="B5" s="79"/>
      <c r="C5" s="80" t="s">
        <v>114</v>
      </c>
      <c r="D5" s="238" t="s">
        <v>177</v>
      </c>
      <c r="E5" s="239"/>
      <c r="F5" s="81" t="s">
        <v>2</v>
      </c>
      <c r="G5" s="82">
        <f>B48+E48+H48+K48+N48+Q48</f>
        <v>72060</v>
      </c>
      <c r="H5" s="83" t="s">
        <v>3</v>
      </c>
      <c r="I5" s="84">
        <f>C48+F48+I48+L48+O48+R48</f>
        <v>0</v>
      </c>
      <c r="J5" s="1"/>
      <c r="K5" s="85"/>
      <c r="L5" s="83" t="s">
        <v>110</v>
      </c>
      <c r="M5" s="86">
        <f>I5+I50+I59+I70</f>
        <v>0</v>
      </c>
      <c r="N5" s="85"/>
      <c r="O5" s="128" t="s">
        <v>508</v>
      </c>
      <c r="P5" s="128" t="s">
        <v>566</v>
      </c>
      <c r="Q5" s="126"/>
      <c r="R5" s="126"/>
    </row>
    <row r="6" spans="1:18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7"/>
      <c r="R6" s="87"/>
    </row>
    <row r="7" spans="1:18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40</v>
      </c>
      <c r="N7" s="133"/>
      <c r="O7" s="134"/>
      <c r="P7" s="132" t="s">
        <v>178</v>
      </c>
      <c r="Q7" s="138"/>
      <c r="R7" s="139"/>
    </row>
    <row r="8" spans="1:18" ht="15" customHeight="1">
      <c r="A8" s="140" t="s">
        <v>9</v>
      </c>
      <c r="B8" s="141" t="s">
        <v>299</v>
      </c>
      <c r="C8" s="142" t="s">
        <v>300</v>
      </c>
      <c r="D8" s="140" t="s">
        <v>9</v>
      </c>
      <c r="E8" s="141" t="s">
        <v>299</v>
      </c>
      <c r="F8" s="142" t="s">
        <v>300</v>
      </c>
      <c r="G8" s="140" t="s">
        <v>9</v>
      </c>
      <c r="H8" s="141" t="s">
        <v>299</v>
      </c>
      <c r="I8" s="142" t="s">
        <v>300</v>
      </c>
      <c r="J8" s="140" t="s">
        <v>9</v>
      </c>
      <c r="K8" s="141" t="s">
        <v>299</v>
      </c>
      <c r="L8" s="142" t="s">
        <v>300</v>
      </c>
      <c r="M8" s="140" t="s">
        <v>9</v>
      </c>
      <c r="N8" s="141" t="s">
        <v>299</v>
      </c>
      <c r="O8" s="142" t="s">
        <v>300</v>
      </c>
      <c r="P8" s="140" t="s">
        <v>9</v>
      </c>
      <c r="Q8" s="143" t="s">
        <v>299</v>
      </c>
      <c r="R8" s="142" t="s">
        <v>300</v>
      </c>
    </row>
    <row r="9" spans="1:18" ht="15" customHeight="1">
      <c r="A9" s="152" t="s">
        <v>328</v>
      </c>
      <c r="B9" s="182"/>
      <c r="C9" s="144"/>
      <c r="D9" s="152" t="s">
        <v>328</v>
      </c>
      <c r="E9" s="182"/>
      <c r="F9" s="144"/>
      <c r="G9" s="152" t="s">
        <v>328</v>
      </c>
      <c r="H9" s="182"/>
      <c r="I9" s="144"/>
      <c r="J9" s="152" t="s">
        <v>328</v>
      </c>
      <c r="K9" s="182"/>
      <c r="L9" s="144"/>
      <c r="M9" s="152" t="s">
        <v>328</v>
      </c>
      <c r="N9" s="182"/>
      <c r="O9" s="144"/>
      <c r="P9" s="152" t="s">
        <v>328</v>
      </c>
      <c r="Q9" s="183"/>
      <c r="R9" s="144"/>
    </row>
    <row r="10" spans="1:19" ht="15" customHeight="1">
      <c r="A10" s="163" t="s">
        <v>73</v>
      </c>
      <c r="B10" s="190">
        <v>1630</v>
      </c>
      <c r="C10" s="191">
        <v>0</v>
      </c>
      <c r="D10" s="162" t="s">
        <v>475</v>
      </c>
      <c r="E10" s="159">
        <v>800</v>
      </c>
      <c r="F10" s="191">
        <v>0</v>
      </c>
      <c r="G10" s="163" t="s">
        <v>75</v>
      </c>
      <c r="H10" s="166">
        <v>580</v>
      </c>
      <c r="I10" s="191">
        <v>0</v>
      </c>
      <c r="J10" s="163" t="s">
        <v>520</v>
      </c>
      <c r="K10" s="190">
        <v>1370</v>
      </c>
      <c r="L10" s="191">
        <v>0</v>
      </c>
      <c r="M10" s="163" t="s">
        <v>570</v>
      </c>
      <c r="N10" s="166">
        <v>2510</v>
      </c>
      <c r="O10" s="191">
        <v>0</v>
      </c>
      <c r="P10" s="163" t="s">
        <v>297</v>
      </c>
      <c r="Q10" s="160">
        <v>340</v>
      </c>
      <c r="R10" s="191">
        <v>0</v>
      </c>
      <c r="S10" s="85"/>
    </row>
    <row r="11" spans="1:19" ht="15" customHeight="1">
      <c r="A11" s="163" t="s">
        <v>74</v>
      </c>
      <c r="B11" s="394">
        <v>0</v>
      </c>
      <c r="C11" s="191">
        <v>0</v>
      </c>
      <c r="D11" s="193" t="s">
        <v>350</v>
      </c>
      <c r="E11" s="159">
        <v>1930</v>
      </c>
      <c r="F11" s="191">
        <v>0</v>
      </c>
      <c r="G11" s="163" t="s">
        <v>482</v>
      </c>
      <c r="H11" s="166">
        <v>850</v>
      </c>
      <c r="I11" s="191">
        <v>0</v>
      </c>
      <c r="J11" s="163" t="s">
        <v>521</v>
      </c>
      <c r="K11" s="166">
        <v>1610</v>
      </c>
      <c r="L11" s="191">
        <v>0</v>
      </c>
      <c r="M11" s="163" t="s">
        <v>76</v>
      </c>
      <c r="N11" s="166">
        <v>1680</v>
      </c>
      <c r="O11" s="191">
        <v>0</v>
      </c>
      <c r="P11" s="158" t="s">
        <v>488</v>
      </c>
      <c r="Q11" s="160">
        <v>90</v>
      </c>
      <c r="R11" s="191">
        <v>0</v>
      </c>
      <c r="S11" s="85"/>
    </row>
    <row r="12" spans="1:19" ht="15" customHeight="1">
      <c r="A12" s="163" t="s">
        <v>492</v>
      </c>
      <c r="B12" s="190">
        <v>600</v>
      </c>
      <c r="C12" s="191">
        <v>0</v>
      </c>
      <c r="D12" s="174" t="s">
        <v>436</v>
      </c>
      <c r="E12" s="159">
        <v>400</v>
      </c>
      <c r="F12" s="191">
        <v>0</v>
      </c>
      <c r="G12" s="163" t="s">
        <v>483</v>
      </c>
      <c r="H12" s="166">
        <v>650</v>
      </c>
      <c r="I12" s="191">
        <v>0</v>
      </c>
      <c r="J12" s="163" t="s">
        <v>519</v>
      </c>
      <c r="K12" s="166">
        <v>1180</v>
      </c>
      <c r="L12" s="191">
        <v>0</v>
      </c>
      <c r="M12" s="163" t="s">
        <v>19</v>
      </c>
      <c r="N12" s="166">
        <v>840</v>
      </c>
      <c r="O12" s="191">
        <v>0</v>
      </c>
      <c r="P12" s="158" t="s">
        <v>351</v>
      </c>
      <c r="Q12" s="161">
        <v>340</v>
      </c>
      <c r="R12" s="191">
        <v>0</v>
      </c>
      <c r="S12" s="85"/>
    </row>
    <row r="13" spans="1:19" ht="15" customHeight="1">
      <c r="A13" s="158" t="s">
        <v>77</v>
      </c>
      <c r="B13" s="192">
        <v>200</v>
      </c>
      <c r="C13" s="191">
        <v>0</v>
      </c>
      <c r="D13" s="158" t="s">
        <v>433</v>
      </c>
      <c r="E13" s="159">
        <v>400</v>
      </c>
      <c r="F13" s="191">
        <v>0</v>
      </c>
      <c r="G13" s="163" t="s">
        <v>484</v>
      </c>
      <c r="H13" s="166">
        <v>1000</v>
      </c>
      <c r="I13" s="191">
        <v>0</v>
      </c>
      <c r="J13" s="158" t="s">
        <v>522</v>
      </c>
      <c r="K13" s="159">
        <v>1720</v>
      </c>
      <c r="L13" s="191">
        <v>0</v>
      </c>
      <c r="M13" s="158" t="s">
        <v>78</v>
      </c>
      <c r="N13" s="159">
        <v>870</v>
      </c>
      <c r="O13" s="191">
        <v>0</v>
      </c>
      <c r="P13" s="158" t="s">
        <v>540</v>
      </c>
      <c r="Q13" s="161">
        <v>70</v>
      </c>
      <c r="R13" s="191">
        <v>0</v>
      </c>
      <c r="S13" s="85"/>
    </row>
    <row r="14" spans="1:19" ht="15" customHeight="1">
      <c r="A14" s="174" t="s">
        <v>79</v>
      </c>
      <c r="B14" s="192">
        <v>450</v>
      </c>
      <c r="C14" s="191">
        <v>0</v>
      </c>
      <c r="D14" s="193"/>
      <c r="E14" s="159"/>
      <c r="F14" s="191"/>
      <c r="G14" s="163" t="s">
        <v>468</v>
      </c>
      <c r="H14" s="166">
        <v>1450</v>
      </c>
      <c r="I14" s="191">
        <v>0</v>
      </c>
      <c r="J14" s="158" t="s">
        <v>496</v>
      </c>
      <c r="K14" s="159">
        <v>1670</v>
      </c>
      <c r="L14" s="191">
        <v>0</v>
      </c>
      <c r="M14" s="174" t="s">
        <v>180</v>
      </c>
      <c r="N14" s="159">
        <v>520</v>
      </c>
      <c r="O14" s="191">
        <v>0</v>
      </c>
      <c r="P14" s="158" t="s">
        <v>296</v>
      </c>
      <c r="Q14" s="161">
        <v>60</v>
      </c>
      <c r="R14" s="191">
        <v>0</v>
      </c>
      <c r="S14" s="85"/>
    </row>
    <row r="15" spans="1:19" ht="15" customHeight="1">
      <c r="A15" s="158" t="s">
        <v>443</v>
      </c>
      <c r="B15" s="192">
        <v>660</v>
      </c>
      <c r="C15" s="191">
        <v>0</v>
      </c>
      <c r="D15" s="174"/>
      <c r="E15" s="159"/>
      <c r="F15" s="191"/>
      <c r="G15" s="158" t="s">
        <v>19</v>
      </c>
      <c r="H15" s="159">
        <v>1500</v>
      </c>
      <c r="I15" s="191">
        <v>0</v>
      </c>
      <c r="J15" s="194" t="s">
        <v>497</v>
      </c>
      <c r="K15" s="159">
        <v>1640</v>
      </c>
      <c r="L15" s="191">
        <v>0</v>
      </c>
      <c r="M15" s="195" t="s">
        <v>79</v>
      </c>
      <c r="N15" s="159">
        <v>500</v>
      </c>
      <c r="O15" s="191">
        <v>0</v>
      </c>
      <c r="P15" s="158" t="s">
        <v>140</v>
      </c>
      <c r="Q15" s="161">
        <v>160</v>
      </c>
      <c r="R15" s="191">
        <v>0</v>
      </c>
      <c r="S15" s="85"/>
    </row>
    <row r="16" spans="1:19" ht="15" customHeight="1">
      <c r="A16" s="158" t="s">
        <v>444</v>
      </c>
      <c r="B16" s="192">
        <v>380</v>
      </c>
      <c r="C16" s="191">
        <v>0</v>
      </c>
      <c r="D16" s="158"/>
      <c r="E16" s="159"/>
      <c r="F16" s="191"/>
      <c r="G16" s="158" t="s">
        <v>465</v>
      </c>
      <c r="H16" s="159">
        <v>1200</v>
      </c>
      <c r="I16" s="191">
        <v>0</v>
      </c>
      <c r="J16" s="158" t="s">
        <v>83</v>
      </c>
      <c r="K16" s="159">
        <v>1240</v>
      </c>
      <c r="L16" s="191">
        <v>0</v>
      </c>
      <c r="M16" s="162" t="s">
        <v>343</v>
      </c>
      <c r="N16" s="159">
        <v>780</v>
      </c>
      <c r="O16" s="191">
        <v>0</v>
      </c>
      <c r="P16" s="158" t="s">
        <v>335</v>
      </c>
      <c r="Q16" s="161">
        <v>30</v>
      </c>
      <c r="R16" s="191">
        <v>0</v>
      </c>
      <c r="S16" s="85"/>
    </row>
    <row r="17" spans="1:19" ht="15" customHeight="1">
      <c r="A17" s="158" t="s">
        <v>445</v>
      </c>
      <c r="B17" s="192">
        <v>1510</v>
      </c>
      <c r="C17" s="191">
        <v>0</v>
      </c>
      <c r="D17" s="158"/>
      <c r="E17" s="159"/>
      <c r="F17" s="191"/>
      <c r="G17" s="174" t="s">
        <v>79</v>
      </c>
      <c r="H17" s="159">
        <v>560</v>
      </c>
      <c r="I17" s="191">
        <v>0</v>
      </c>
      <c r="J17" s="158" t="s">
        <v>80</v>
      </c>
      <c r="K17" s="159">
        <v>430</v>
      </c>
      <c r="L17" s="191">
        <v>0</v>
      </c>
      <c r="M17" s="162" t="s">
        <v>81</v>
      </c>
      <c r="N17" s="159">
        <v>870</v>
      </c>
      <c r="O17" s="191">
        <v>0</v>
      </c>
      <c r="P17" s="158" t="s">
        <v>181</v>
      </c>
      <c r="Q17" s="161">
        <v>130</v>
      </c>
      <c r="R17" s="191">
        <v>0</v>
      </c>
      <c r="S17" s="85"/>
    </row>
    <row r="18" spans="1:22" ht="15" customHeight="1">
      <c r="A18" s="197" t="s">
        <v>446</v>
      </c>
      <c r="B18" s="192">
        <v>1010</v>
      </c>
      <c r="C18" s="191">
        <v>0</v>
      </c>
      <c r="D18" s="162"/>
      <c r="E18" s="159">
        <v>0</v>
      </c>
      <c r="F18" s="191"/>
      <c r="G18" s="162" t="s">
        <v>87</v>
      </c>
      <c r="H18" s="159">
        <v>830</v>
      </c>
      <c r="I18" s="191">
        <v>0</v>
      </c>
      <c r="J18" s="196" t="s">
        <v>498</v>
      </c>
      <c r="K18" s="159">
        <v>780</v>
      </c>
      <c r="L18" s="191">
        <v>0</v>
      </c>
      <c r="M18" s="195" t="s">
        <v>82</v>
      </c>
      <c r="N18" s="159">
        <v>660</v>
      </c>
      <c r="O18" s="191">
        <v>0</v>
      </c>
      <c r="P18" s="158" t="s">
        <v>141</v>
      </c>
      <c r="Q18" s="161">
        <v>60</v>
      </c>
      <c r="R18" s="191">
        <v>0</v>
      </c>
      <c r="S18" s="85"/>
      <c r="V18" s="85"/>
    </row>
    <row r="19" spans="1:19" ht="15" customHeight="1">
      <c r="A19" s="197"/>
      <c r="B19" s="192"/>
      <c r="C19" s="191"/>
      <c r="D19" s="158"/>
      <c r="E19" s="159"/>
      <c r="F19" s="191"/>
      <c r="G19" s="158" t="s">
        <v>81</v>
      </c>
      <c r="H19" s="159">
        <v>970</v>
      </c>
      <c r="I19" s="191">
        <v>0</v>
      </c>
      <c r="J19" s="162" t="s">
        <v>89</v>
      </c>
      <c r="K19" s="159">
        <v>840</v>
      </c>
      <c r="L19" s="191">
        <v>0</v>
      </c>
      <c r="M19" s="162" t="s">
        <v>84</v>
      </c>
      <c r="N19" s="159">
        <v>620</v>
      </c>
      <c r="O19" s="191">
        <v>0</v>
      </c>
      <c r="P19" s="158" t="s">
        <v>182</v>
      </c>
      <c r="Q19" s="161">
        <v>110</v>
      </c>
      <c r="R19" s="191">
        <v>0</v>
      </c>
      <c r="S19" s="85"/>
    </row>
    <row r="20" spans="1:19" ht="15" customHeight="1">
      <c r="A20" s="158"/>
      <c r="B20" s="192">
        <v>0</v>
      </c>
      <c r="C20" s="191"/>
      <c r="D20" s="158"/>
      <c r="E20" s="159"/>
      <c r="F20" s="191"/>
      <c r="G20" s="158" t="s">
        <v>466</v>
      </c>
      <c r="H20" s="159">
        <v>1100</v>
      </c>
      <c r="I20" s="191">
        <v>0</v>
      </c>
      <c r="J20" s="195" t="s">
        <v>82</v>
      </c>
      <c r="K20" s="159">
        <v>450</v>
      </c>
      <c r="L20" s="191">
        <v>0</v>
      </c>
      <c r="M20" s="162" t="s">
        <v>86</v>
      </c>
      <c r="N20" s="159">
        <v>1590</v>
      </c>
      <c r="O20" s="191">
        <v>0</v>
      </c>
      <c r="P20" s="158" t="s">
        <v>183</v>
      </c>
      <c r="Q20" s="161">
        <v>40</v>
      </c>
      <c r="R20" s="191">
        <v>0</v>
      </c>
      <c r="S20" s="85"/>
    </row>
    <row r="21" spans="1:19" ht="15" customHeight="1">
      <c r="A21" s="158"/>
      <c r="B21" s="192">
        <v>0</v>
      </c>
      <c r="C21" s="191"/>
      <c r="D21" s="158"/>
      <c r="E21" s="159"/>
      <c r="F21" s="191"/>
      <c r="G21" s="162" t="s">
        <v>85</v>
      </c>
      <c r="H21" s="159">
        <v>840</v>
      </c>
      <c r="I21" s="191">
        <v>0</v>
      </c>
      <c r="J21" s="162" t="s">
        <v>499</v>
      </c>
      <c r="K21" s="159">
        <v>2280</v>
      </c>
      <c r="L21" s="191">
        <v>0</v>
      </c>
      <c r="M21" s="162" t="s">
        <v>88</v>
      </c>
      <c r="N21" s="159">
        <v>1310</v>
      </c>
      <c r="O21" s="191">
        <v>0</v>
      </c>
      <c r="P21" s="158" t="s">
        <v>184</v>
      </c>
      <c r="Q21" s="161">
        <v>90</v>
      </c>
      <c r="R21" s="191">
        <v>0</v>
      </c>
      <c r="S21" s="85"/>
    </row>
    <row r="22" spans="1:19" ht="15" customHeight="1">
      <c r="A22" s="158"/>
      <c r="B22" s="192">
        <v>0</v>
      </c>
      <c r="C22" s="191"/>
      <c r="D22" s="158"/>
      <c r="E22" s="159"/>
      <c r="F22" s="191"/>
      <c r="G22" s="162" t="s">
        <v>86</v>
      </c>
      <c r="H22" s="159">
        <v>820</v>
      </c>
      <c r="I22" s="191">
        <v>0</v>
      </c>
      <c r="J22" s="162" t="s">
        <v>81</v>
      </c>
      <c r="K22" s="159">
        <v>700</v>
      </c>
      <c r="L22" s="191">
        <v>0</v>
      </c>
      <c r="M22" s="162" t="s">
        <v>90</v>
      </c>
      <c r="N22" s="159">
        <v>1340</v>
      </c>
      <c r="O22" s="191">
        <v>0</v>
      </c>
      <c r="P22" s="194" t="s">
        <v>487</v>
      </c>
      <c r="Q22" s="161">
        <v>190</v>
      </c>
      <c r="R22" s="191">
        <v>0</v>
      </c>
      <c r="S22" s="85"/>
    </row>
    <row r="23" spans="1:19" ht="15" customHeight="1">
      <c r="A23" s="158"/>
      <c r="B23" s="192">
        <v>0</v>
      </c>
      <c r="C23" s="191"/>
      <c r="D23" s="158"/>
      <c r="E23" s="159"/>
      <c r="F23" s="191"/>
      <c r="G23" s="162" t="s">
        <v>88</v>
      </c>
      <c r="H23" s="159">
        <v>1070</v>
      </c>
      <c r="I23" s="191">
        <v>0</v>
      </c>
      <c r="J23" s="162" t="s">
        <v>584</v>
      </c>
      <c r="K23" s="159">
        <v>1900</v>
      </c>
      <c r="L23" s="191">
        <v>0</v>
      </c>
      <c r="M23" s="162" t="s">
        <v>91</v>
      </c>
      <c r="N23" s="159">
        <v>860</v>
      </c>
      <c r="O23" s="191">
        <v>0</v>
      </c>
      <c r="P23" s="158" t="s">
        <v>241</v>
      </c>
      <c r="Q23" s="161">
        <v>70</v>
      </c>
      <c r="R23" s="191">
        <v>0</v>
      </c>
      <c r="S23" s="85"/>
    </row>
    <row r="24" spans="1:19" ht="15" customHeight="1">
      <c r="A24" s="158"/>
      <c r="B24" s="192">
        <v>0</v>
      </c>
      <c r="C24" s="191"/>
      <c r="D24" s="158"/>
      <c r="E24" s="159"/>
      <c r="F24" s="191"/>
      <c r="G24" s="162" t="s">
        <v>467</v>
      </c>
      <c r="H24" s="159">
        <v>1770</v>
      </c>
      <c r="I24" s="191">
        <v>0</v>
      </c>
      <c r="J24" s="162" t="s">
        <v>500</v>
      </c>
      <c r="K24" s="159">
        <v>1000</v>
      </c>
      <c r="L24" s="191">
        <v>0</v>
      </c>
      <c r="M24" s="158" t="s">
        <v>459</v>
      </c>
      <c r="N24" s="159">
        <v>10</v>
      </c>
      <c r="O24" s="191">
        <v>0</v>
      </c>
      <c r="P24" s="158" t="s">
        <v>337</v>
      </c>
      <c r="Q24" s="161">
        <v>170</v>
      </c>
      <c r="R24" s="191">
        <v>0</v>
      </c>
      <c r="S24" s="85"/>
    </row>
    <row r="25" spans="1:19" ht="15" customHeight="1">
      <c r="A25" s="158"/>
      <c r="B25" s="171"/>
      <c r="C25" s="191"/>
      <c r="D25" s="158"/>
      <c r="E25" s="159"/>
      <c r="F25" s="191"/>
      <c r="G25" s="162"/>
      <c r="H25" s="159"/>
      <c r="I25" s="191"/>
      <c r="J25" s="162" t="s">
        <v>90</v>
      </c>
      <c r="K25" s="159">
        <v>1340</v>
      </c>
      <c r="L25" s="191">
        <v>0</v>
      </c>
      <c r="M25" s="163"/>
      <c r="N25" s="166"/>
      <c r="O25" s="191"/>
      <c r="P25" s="198" t="s">
        <v>295</v>
      </c>
      <c r="Q25" s="161">
        <v>90</v>
      </c>
      <c r="R25" s="191">
        <v>0</v>
      </c>
      <c r="S25" s="85"/>
    </row>
    <row r="26" spans="1:19" ht="15" customHeight="1">
      <c r="A26" s="158"/>
      <c r="B26" s="171"/>
      <c r="C26" s="191"/>
      <c r="D26" s="158"/>
      <c r="E26" s="159"/>
      <c r="F26" s="191"/>
      <c r="G26" s="162"/>
      <c r="H26" s="159"/>
      <c r="I26" s="191"/>
      <c r="J26" s="158" t="s">
        <v>501</v>
      </c>
      <c r="K26" s="159">
        <v>1330</v>
      </c>
      <c r="L26" s="191">
        <v>0</v>
      </c>
      <c r="M26" s="158" t="s">
        <v>127</v>
      </c>
      <c r="N26" s="161">
        <v>710</v>
      </c>
      <c r="O26" s="191">
        <v>0</v>
      </c>
      <c r="P26" s="198" t="s">
        <v>432</v>
      </c>
      <c r="Q26" s="395">
        <v>0</v>
      </c>
      <c r="R26" s="191">
        <v>0</v>
      </c>
      <c r="S26" s="85"/>
    </row>
    <row r="27" spans="1:19" ht="15" customHeight="1">
      <c r="A27" s="158"/>
      <c r="B27" s="171"/>
      <c r="C27" s="191"/>
      <c r="D27" s="158"/>
      <c r="E27" s="159"/>
      <c r="F27" s="191"/>
      <c r="G27" s="162"/>
      <c r="H27" s="159"/>
      <c r="I27" s="191"/>
      <c r="J27" s="158"/>
      <c r="K27" s="159"/>
      <c r="L27" s="191"/>
      <c r="M27" s="158"/>
      <c r="N27" s="161"/>
      <c r="O27" s="191"/>
      <c r="P27" s="198"/>
      <c r="Q27" s="161"/>
      <c r="R27" s="191"/>
      <c r="S27" s="85"/>
    </row>
    <row r="28" spans="1:19" ht="15" customHeight="1">
      <c r="A28" s="158"/>
      <c r="B28" s="171"/>
      <c r="C28" s="191"/>
      <c r="D28" s="158"/>
      <c r="E28" s="159"/>
      <c r="F28" s="191"/>
      <c r="G28" s="158"/>
      <c r="H28" s="159"/>
      <c r="I28" s="191"/>
      <c r="J28" s="172"/>
      <c r="K28" s="159"/>
      <c r="L28" s="191"/>
      <c r="M28" s="163" t="s">
        <v>179</v>
      </c>
      <c r="N28" s="160">
        <v>600</v>
      </c>
      <c r="O28" s="191">
        <v>0</v>
      </c>
      <c r="P28" s="198"/>
      <c r="Q28" s="161"/>
      <c r="R28" s="191"/>
      <c r="S28" s="85"/>
    </row>
    <row r="29" spans="1:19" ht="15" customHeight="1">
      <c r="A29" s="158"/>
      <c r="B29" s="171"/>
      <c r="C29" s="191"/>
      <c r="D29" s="158"/>
      <c r="E29" s="159"/>
      <c r="F29" s="191"/>
      <c r="G29" s="162"/>
      <c r="H29" s="159"/>
      <c r="I29" s="191"/>
      <c r="J29" s="163" t="s">
        <v>523</v>
      </c>
      <c r="K29" s="166">
        <v>540</v>
      </c>
      <c r="L29" s="191">
        <v>0</v>
      </c>
      <c r="M29" s="158"/>
      <c r="N29" s="161"/>
      <c r="O29" s="191"/>
      <c r="P29" s="198"/>
      <c r="Q29" s="161"/>
      <c r="R29" s="191"/>
      <c r="S29" s="85"/>
    </row>
    <row r="30" spans="1:19" ht="15" customHeight="1">
      <c r="A30" s="158"/>
      <c r="B30" s="171"/>
      <c r="C30" s="191"/>
      <c r="D30" s="158"/>
      <c r="E30" s="159"/>
      <c r="F30" s="191"/>
      <c r="G30" s="162"/>
      <c r="H30" s="160"/>
      <c r="I30" s="191"/>
      <c r="J30" s="163"/>
      <c r="K30" s="160"/>
      <c r="L30" s="191"/>
      <c r="M30" s="164"/>
      <c r="N30" s="161"/>
      <c r="O30" s="191"/>
      <c r="P30" s="199"/>
      <c r="Q30" s="160"/>
      <c r="R30" s="191"/>
      <c r="S30" s="85"/>
    </row>
    <row r="31" spans="1:19" ht="15" customHeight="1">
      <c r="A31" s="158"/>
      <c r="B31" s="171"/>
      <c r="C31" s="191"/>
      <c r="D31" s="158"/>
      <c r="E31" s="159"/>
      <c r="F31" s="191"/>
      <c r="G31" s="162"/>
      <c r="H31" s="160"/>
      <c r="I31" s="191"/>
      <c r="J31" s="163"/>
      <c r="K31" s="166"/>
      <c r="L31" s="191"/>
      <c r="M31" s="158"/>
      <c r="N31" s="161"/>
      <c r="O31" s="191"/>
      <c r="P31" s="163" t="s">
        <v>494</v>
      </c>
      <c r="Q31" s="160">
        <v>20</v>
      </c>
      <c r="R31" s="191">
        <v>0</v>
      </c>
      <c r="S31" s="85"/>
    </row>
    <row r="32" spans="1:19" ht="15" customHeight="1">
      <c r="A32" s="158"/>
      <c r="B32" s="171"/>
      <c r="C32" s="191"/>
      <c r="D32" s="158"/>
      <c r="E32" s="159"/>
      <c r="F32" s="191"/>
      <c r="G32" s="162"/>
      <c r="H32" s="160"/>
      <c r="I32" s="191"/>
      <c r="J32" s="163"/>
      <c r="K32" s="166"/>
      <c r="L32" s="191"/>
      <c r="M32" s="163"/>
      <c r="N32" s="160"/>
      <c r="O32" s="191"/>
      <c r="P32" s="163" t="s">
        <v>472</v>
      </c>
      <c r="Q32" s="160">
        <v>40</v>
      </c>
      <c r="R32" s="191">
        <v>0</v>
      </c>
      <c r="S32" s="85"/>
    </row>
    <row r="33" spans="1:21" ht="15" customHeight="1">
      <c r="A33" s="145"/>
      <c r="B33" s="146"/>
      <c r="C33" s="191"/>
      <c r="D33" s="145"/>
      <c r="E33" s="77"/>
      <c r="F33" s="191"/>
      <c r="G33" s="78"/>
      <c r="H33" s="168"/>
      <c r="I33" s="191"/>
      <c r="J33" s="178"/>
      <c r="K33" s="167"/>
      <c r="L33" s="191"/>
      <c r="M33" s="178"/>
      <c r="N33" s="168"/>
      <c r="O33" s="191"/>
      <c r="P33" s="178" t="s">
        <v>469</v>
      </c>
      <c r="Q33" s="168">
        <v>90</v>
      </c>
      <c r="R33" s="191">
        <v>0</v>
      </c>
      <c r="S33" s="85"/>
      <c r="T33" s="422"/>
      <c r="U33" s="423"/>
    </row>
    <row r="34" spans="1:19" ht="15" customHeight="1">
      <c r="A34" s="175" t="s">
        <v>311</v>
      </c>
      <c r="B34" s="176">
        <f>SUM(B10:B33)</f>
        <v>6440</v>
      </c>
      <c r="C34" s="200">
        <f>SUM(C10:C33)</f>
        <v>0</v>
      </c>
      <c r="D34" s="175" t="s">
        <v>311</v>
      </c>
      <c r="E34" s="169">
        <f>SUM(E10:E33)</f>
        <v>3530</v>
      </c>
      <c r="F34" s="200">
        <f>SUM(F10:F33)</f>
        <v>0</v>
      </c>
      <c r="G34" s="175" t="s">
        <v>311</v>
      </c>
      <c r="H34" s="169">
        <f>SUM(H10:H33)</f>
        <v>15190</v>
      </c>
      <c r="I34" s="200">
        <f>SUM(I10:I33)</f>
        <v>0</v>
      </c>
      <c r="J34" s="175" t="s">
        <v>311</v>
      </c>
      <c r="K34" s="169">
        <f>SUM(K10:K33)</f>
        <v>22020</v>
      </c>
      <c r="L34" s="200">
        <f>SUM(L10:L33)</f>
        <v>0</v>
      </c>
      <c r="M34" s="175" t="s">
        <v>311</v>
      </c>
      <c r="N34" s="177">
        <f>SUM(N10:N33)</f>
        <v>16270</v>
      </c>
      <c r="O34" s="200">
        <f>SUM(O10:O33)</f>
        <v>0</v>
      </c>
      <c r="P34" s="175" t="s">
        <v>311</v>
      </c>
      <c r="Q34" s="177">
        <f>SUM(Q10:Q33)</f>
        <v>2190</v>
      </c>
      <c r="R34" s="200">
        <f>SUM(R10:R33)</f>
        <v>0</v>
      </c>
      <c r="S34" s="85"/>
    </row>
    <row r="35" spans="1:19" ht="15" customHeight="1">
      <c r="A35" s="158"/>
      <c r="B35" s="171"/>
      <c r="C35" s="201"/>
      <c r="D35" s="158"/>
      <c r="E35" s="161"/>
      <c r="F35" s="201"/>
      <c r="G35" s="170" t="s">
        <v>326</v>
      </c>
      <c r="H35" s="159"/>
      <c r="I35" s="201"/>
      <c r="J35" s="170" t="s">
        <v>326</v>
      </c>
      <c r="K35" s="159"/>
      <c r="L35" s="201"/>
      <c r="M35" s="170" t="s">
        <v>326</v>
      </c>
      <c r="N35" s="161"/>
      <c r="O35" s="201"/>
      <c r="P35" s="158"/>
      <c r="Q35" s="161"/>
      <c r="R35" s="201"/>
      <c r="S35" s="85"/>
    </row>
    <row r="36" spans="1:19" ht="15" customHeight="1">
      <c r="A36" s="158"/>
      <c r="B36" s="171"/>
      <c r="C36" s="191"/>
      <c r="D36" s="158"/>
      <c r="E36" s="159"/>
      <c r="F36" s="191"/>
      <c r="G36" s="158" t="s">
        <v>101</v>
      </c>
      <c r="H36" s="159">
        <v>560</v>
      </c>
      <c r="I36" s="191">
        <v>0</v>
      </c>
      <c r="J36" s="158" t="s">
        <v>198</v>
      </c>
      <c r="K36" s="161">
        <v>190</v>
      </c>
      <c r="L36" s="191">
        <v>0</v>
      </c>
      <c r="M36" s="163" t="s">
        <v>198</v>
      </c>
      <c r="N36" s="160">
        <v>220</v>
      </c>
      <c r="O36" s="191">
        <v>0</v>
      </c>
      <c r="P36" s="178" t="s">
        <v>357</v>
      </c>
      <c r="Q36" s="168">
        <v>20</v>
      </c>
      <c r="R36" s="191">
        <v>0</v>
      </c>
      <c r="S36" s="85"/>
    </row>
    <row r="37" spans="1:19" ht="15" customHeight="1">
      <c r="A37" s="158"/>
      <c r="B37" s="171"/>
      <c r="C37" s="191"/>
      <c r="D37" s="158"/>
      <c r="E37" s="159"/>
      <c r="F37" s="191"/>
      <c r="G37" s="158" t="s">
        <v>102</v>
      </c>
      <c r="H37" s="159">
        <v>620</v>
      </c>
      <c r="I37" s="191">
        <v>0</v>
      </c>
      <c r="J37" s="158" t="s">
        <v>199</v>
      </c>
      <c r="K37" s="161">
        <v>450</v>
      </c>
      <c r="L37" s="191">
        <v>0</v>
      </c>
      <c r="M37" s="163" t="s">
        <v>199</v>
      </c>
      <c r="N37" s="160">
        <v>610</v>
      </c>
      <c r="O37" s="191">
        <v>0</v>
      </c>
      <c r="P37" s="178" t="s">
        <v>403</v>
      </c>
      <c r="Q37" s="168">
        <v>50</v>
      </c>
      <c r="R37" s="191">
        <v>0</v>
      </c>
      <c r="S37" s="85"/>
    </row>
    <row r="38" spans="1:19" ht="15" customHeight="1">
      <c r="A38" s="163"/>
      <c r="B38" s="179"/>
      <c r="C38" s="191"/>
      <c r="D38" s="163"/>
      <c r="E38" s="166"/>
      <c r="F38" s="191"/>
      <c r="G38" s="185" t="s">
        <v>491</v>
      </c>
      <c r="H38" s="168">
        <v>290</v>
      </c>
      <c r="I38" s="191">
        <v>0</v>
      </c>
      <c r="J38" s="184" t="s">
        <v>202</v>
      </c>
      <c r="K38" s="160">
        <v>160</v>
      </c>
      <c r="L38" s="191">
        <v>0</v>
      </c>
      <c r="M38" s="185" t="s">
        <v>206</v>
      </c>
      <c r="N38" s="168">
        <v>210</v>
      </c>
      <c r="O38" s="191">
        <v>0</v>
      </c>
      <c r="P38" s="178" t="s">
        <v>402</v>
      </c>
      <c r="Q38" s="168">
        <v>20</v>
      </c>
      <c r="R38" s="191">
        <v>0</v>
      </c>
      <c r="S38" s="85"/>
    </row>
    <row r="39" spans="1:19" ht="15" customHeight="1">
      <c r="A39" s="145"/>
      <c r="B39" s="146"/>
      <c r="C39" s="202"/>
      <c r="D39" s="145"/>
      <c r="E39" s="77"/>
      <c r="F39" s="202"/>
      <c r="G39" s="184" t="s">
        <v>103</v>
      </c>
      <c r="H39" s="160">
        <v>310</v>
      </c>
      <c r="I39" s="202">
        <v>0</v>
      </c>
      <c r="J39" s="185" t="s">
        <v>201</v>
      </c>
      <c r="K39" s="168">
        <v>250</v>
      </c>
      <c r="L39" s="202">
        <v>0</v>
      </c>
      <c r="M39" s="184" t="s">
        <v>207</v>
      </c>
      <c r="N39" s="160">
        <v>500</v>
      </c>
      <c r="O39" s="191">
        <v>0</v>
      </c>
      <c r="P39" s="178" t="s">
        <v>401</v>
      </c>
      <c r="Q39" s="168">
        <v>10</v>
      </c>
      <c r="R39" s="191">
        <v>0</v>
      </c>
      <c r="S39" s="85"/>
    </row>
    <row r="40" spans="1:19" ht="15" customHeight="1">
      <c r="A40" s="163"/>
      <c r="B40" s="179"/>
      <c r="C40" s="191"/>
      <c r="D40" s="163"/>
      <c r="E40" s="166"/>
      <c r="F40" s="191"/>
      <c r="G40" s="184"/>
      <c r="H40" s="160"/>
      <c r="I40" s="191"/>
      <c r="J40" s="184" t="s">
        <v>200</v>
      </c>
      <c r="K40" s="160">
        <v>240</v>
      </c>
      <c r="L40" s="191">
        <v>0</v>
      </c>
      <c r="M40" s="185" t="s">
        <v>204</v>
      </c>
      <c r="N40" s="168">
        <v>410</v>
      </c>
      <c r="O40" s="202">
        <v>0</v>
      </c>
      <c r="P40" s="178" t="s">
        <v>358</v>
      </c>
      <c r="Q40" s="168">
        <v>20</v>
      </c>
      <c r="R40" s="191">
        <v>0</v>
      </c>
      <c r="S40" s="85"/>
    </row>
    <row r="41" spans="1:19" ht="15" customHeight="1">
      <c r="A41" s="163"/>
      <c r="B41" s="179"/>
      <c r="C41" s="191"/>
      <c r="D41" s="163"/>
      <c r="E41" s="166"/>
      <c r="F41" s="191"/>
      <c r="G41" s="184"/>
      <c r="H41" s="160"/>
      <c r="I41" s="191"/>
      <c r="J41" s="184"/>
      <c r="K41" s="160"/>
      <c r="L41" s="191"/>
      <c r="M41" s="185" t="s">
        <v>205</v>
      </c>
      <c r="N41" s="168">
        <v>430</v>
      </c>
      <c r="O41" s="202">
        <v>0</v>
      </c>
      <c r="P41" s="178"/>
      <c r="Q41" s="168"/>
      <c r="R41" s="191"/>
      <c r="S41" s="85"/>
    </row>
    <row r="42" spans="1:19" ht="15" customHeight="1">
      <c r="A42" s="163"/>
      <c r="B42" s="179"/>
      <c r="C42" s="191"/>
      <c r="D42" s="163"/>
      <c r="E42" s="166"/>
      <c r="F42" s="191"/>
      <c r="G42" s="184"/>
      <c r="H42" s="160"/>
      <c r="I42" s="191"/>
      <c r="J42" s="184"/>
      <c r="K42" s="160"/>
      <c r="L42" s="191"/>
      <c r="M42" s="185" t="s">
        <v>203</v>
      </c>
      <c r="N42" s="168">
        <v>330</v>
      </c>
      <c r="O42" s="202">
        <v>0</v>
      </c>
      <c r="P42" s="178"/>
      <c r="Q42" s="168"/>
      <c r="R42" s="191"/>
      <c r="S42" s="85"/>
    </row>
    <row r="43" spans="1:19" ht="15" customHeight="1">
      <c r="A43" s="145"/>
      <c r="B43" s="146"/>
      <c r="C43" s="201"/>
      <c r="D43" s="145"/>
      <c r="E43" s="77"/>
      <c r="F43" s="201"/>
      <c r="G43" s="203"/>
      <c r="H43" s="161"/>
      <c r="I43" s="201"/>
      <c r="J43" s="203"/>
      <c r="K43" s="161"/>
      <c r="L43" s="201"/>
      <c r="M43" s="185" t="s">
        <v>293</v>
      </c>
      <c r="N43" s="168">
        <v>170</v>
      </c>
      <c r="O43" s="202">
        <v>0</v>
      </c>
      <c r="P43" s="178"/>
      <c r="Q43" s="168"/>
      <c r="R43" s="191"/>
      <c r="S43" s="85"/>
    </row>
    <row r="44" spans="1:19" ht="16.5" customHeight="1">
      <c r="A44" s="175" t="s">
        <v>311</v>
      </c>
      <c r="B44" s="176">
        <f>SUM(B36:B38)</f>
        <v>0</v>
      </c>
      <c r="C44" s="200">
        <f>SUM(C36:C38)</f>
        <v>0</v>
      </c>
      <c r="D44" s="175" t="s">
        <v>311</v>
      </c>
      <c r="E44" s="169">
        <f>SUM(E36:E38)</f>
        <v>0</v>
      </c>
      <c r="F44" s="200">
        <f>SUM(F36:F38)</f>
        <v>0</v>
      </c>
      <c r="G44" s="175" t="s">
        <v>311</v>
      </c>
      <c r="H44" s="169">
        <f>SUM(H36:H43)</f>
        <v>1780</v>
      </c>
      <c r="I44" s="200">
        <f>SUM(I36:I43)</f>
        <v>0</v>
      </c>
      <c r="J44" s="175" t="s">
        <v>311</v>
      </c>
      <c r="K44" s="169">
        <f>SUM(K36:K43)</f>
        <v>1290</v>
      </c>
      <c r="L44" s="200">
        <f>SUM(L36:L43)</f>
        <v>0</v>
      </c>
      <c r="M44" s="175" t="s">
        <v>311</v>
      </c>
      <c r="N44" s="177">
        <f>SUM(N36:N43)</f>
        <v>2880</v>
      </c>
      <c r="O44" s="200">
        <f>SUM(O36:O43)</f>
        <v>0</v>
      </c>
      <c r="P44" s="175" t="s">
        <v>311</v>
      </c>
      <c r="Q44" s="177">
        <f>SUM(Q36:Q43)</f>
        <v>120</v>
      </c>
      <c r="R44" s="200">
        <f>SUM(R36:R43)</f>
        <v>0</v>
      </c>
      <c r="S44" s="85"/>
    </row>
    <row r="45" spans="1:19" ht="15" customHeight="1">
      <c r="A45" s="204"/>
      <c r="B45" s="171"/>
      <c r="C45" s="201"/>
      <c r="D45" s="204"/>
      <c r="E45" s="159"/>
      <c r="F45" s="201"/>
      <c r="G45" s="170" t="s">
        <v>327</v>
      </c>
      <c r="H45" s="159"/>
      <c r="I45" s="201"/>
      <c r="J45" s="204"/>
      <c r="K45" s="159"/>
      <c r="L45" s="201"/>
      <c r="M45" s="170" t="s">
        <v>327</v>
      </c>
      <c r="N45" s="159"/>
      <c r="O45" s="201"/>
      <c r="P45" s="204"/>
      <c r="Q45" s="161"/>
      <c r="R45" s="201"/>
      <c r="S45" s="85"/>
    </row>
    <row r="46" spans="1:19" ht="16.5" customHeight="1">
      <c r="A46" s="205"/>
      <c r="B46" s="146"/>
      <c r="C46" s="191"/>
      <c r="D46" s="205"/>
      <c r="E46" s="77"/>
      <c r="F46" s="191"/>
      <c r="G46" s="145"/>
      <c r="H46" s="77"/>
      <c r="I46" s="191">
        <v>0</v>
      </c>
      <c r="J46" s="145" t="s">
        <v>560</v>
      </c>
      <c r="K46" s="77">
        <v>80</v>
      </c>
      <c r="L46" s="191"/>
      <c r="M46" s="145" t="s">
        <v>217</v>
      </c>
      <c r="N46" s="77">
        <v>260</v>
      </c>
      <c r="O46" s="191">
        <v>0</v>
      </c>
      <c r="P46" s="205" t="s">
        <v>559</v>
      </c>
      <c r="Q46" s="148">
        <v>10</v>
      </c>
      <c r="R46" s="191">
        <v>0</v>
      </c>
      <c r="S46" s="85"/>
    </row>
    <row r="47" spans="1:19" ht="15" customHeight="1">
      <c r="A47" s="181" t="s">
        <v>311</v>
      </c>
      <c r="B47" s="180">
        <f>SUM(B46)</f>
        <v>0</v>
      </c>
      <c r="C47" s="202">
        <f>SUM(C46)</f>
        <v>0</v>
      </c>
      <c r="D47" s="181" t="s">
        <v>311</v>
      </c>
      <c r="E47" s="167">
        <f>SUM(E46)</f>
        <v>0</v>
      </c>
      <c r="F47" s="202">
        <f>SUM(F46)</f>
        <v>0</v>
      </c>
      <c r="G47" s="181" t="s">
        <v>311</v>
      </c>
      <c r="H47" s="167">
        <f>SUM(H46)</f>
        <v>0</v>
      </c>
      <c r="I47" s="202">
        <f>SUM(I46)</f>
        <v>0</v>
      </c>
      <c r="J47" s="181" t="s">
        <v>311</v>
      </c>
      <c r="K47" s="168">
        <f>SUM(K46)</f>
        <v>80</v>
      </c>
      <c r="L47" s="202">
        <f>SUM(L46)</f>
        <v>0</v>
      </c>
      <c r="M47" s="181" t="s">
        <v>311</v>
      </c>
      <c r="N47" s="167">
        <f>SUM(N46)</f>
        <v>260</v>
      </c>
      <c r="O47" s="202">
        <f>SUM(O46)</f>
        <v>0</v>
      </c>
      <c r="P47" s="181" t="s">
        <v>311</v>
      </c>
      <c r="Q47" s="168">
        <f>SUM(Q46)</f>
        <v>10</v>
      </c>
      <c r="R47" s="202">
        <f>SUM(R46)</f>
        <v>0</v>
      </c>
      <c r="S47" s="85"/>
    </row>
    <row r="48" spans="1:19" ht="16.5" customHeight="1" thickBot="1">
      <c r="A48" s="147" t="s">
        <v>39</v>
      </c>
      <c r="B48" s="149">
        <f>SUM(B34,B44,B47)</f>
        <v>6440</v>
      </c>
      <c r="C48" s="153">
        <f>SUM(C34,C44,C47)</f>
        <v>0</v>
      </c>
      <c r="D48" s="147" t="s">
        <v>39</v>
      </c>
      <c r="E48" s="149">
        <f>SUM(E34,E44,E47)</f>
        <v>3530</v>
      </c>
      <c r="F48" s="153">
        <f>SUM(F34,F44,F47)</f>
        <v>0</v>
      </c>
      <c r="G48" s="147" t="s">
        <v>39</v>
      </c>
      <c r="H48" s="149">
        <f>SUM(H34,H44,H47)</f>
        <v>16970</v>
      </c>
      <c r="I48" s="153">
        <f>SUM(I34,I44,I47)</f>
        <v>0</v>
      </c>
      <c r="J48" s="147" t="s">
        <v>39</v>
      </c>
      <c r="K48" s="149">
        <f>SUM(K34,K44,K47)</f>
        <v>23390</v>
      </c>
      <c r="L48" s="153">
        <f>SUM(L34,L44,L47)</f>
        <v>0</v>
      </c>
      <c r="M48" s="147" t="s">
        <v>39</v>
      </c>
      <c r="N48" s="149">
        <f>SUM(N34,N44,N47)</f>
        <v>19410</v>
      </c>
      <c r="O48" s="153">
        <f>SUM(O34,O44,O47)</f>
        <v>0</v>
      </c>
      <c r="P48" s="147" t="s">
        <v>39</v>
      </c>
      <c r="Q48" s="150">
        <f>SUM(Q34,Q44,Q47)</f>
        <v>2320</v>
      </c>
      <c r="R48" s="153">
        <f>SUM(R34,R44,R47)</f>
        <v>0</v>
      </c>
      <c r="S48" s="85"/>
    </row>
    <row r="49" spans="1:19" ht="15" customHeight="1" thickBo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:19" ht="15" customHeight="1" thickBot="1">
      <c r="A50" s="156" t="s">
        <v>561</v>
      </c>
      <c r="B50" s="79"/>
      <c r="C50" s="80" t="s">
        <v>118</v>
      </c>
      <c r="D50" s="238" t="s">
        <v>99</v>
      </c>
      <c r="E50" s="239"/>
      <c r="F50" s="81" t="s">
        <v>2</v>
      </c>
      <c r="G50" s="82">
        <f>B57+E57+H57+K57+N57+Q57</f>
        <v>3910</v>
      </c>
      <c r="H50" s="83" t="s">
        <v>3</v>
      </c>
      <c r="I50" s="84">
        <f>C57+F57+I57+L57+O57+R57</f>
        <v>0</v>
      </c>
      <c r="J50" s="1"/>
      <c r="K50" s="85"/>
      <c r="L50" s="85"/>
      <c r="M50" s="88"/>
      <c r="N50" s="85"/>
      <c r="O50" s="85"/>
      <c r="P50" s="85"/>
      <c r="Q50" s="85"/>
      <c r="R50" s="85"/>
      <c r="S50" s="85"/>
    </row>
    <row r="51" spans="1:19" ht="9" customHeight="1" thickBo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ht="15" customHeight="1">
      <c r="A52" s="188" t="s">
        <v>4</v>
      </c>
      <c r="B52" s="133"/>
      <c r="C52" s="134"/>
      <c r="D52" s="135" t="s">
        <v>5</v>
      </c>
      <c r="E52" s="136"/>
      <c r="F52" s="137"/>
      <c r="G52" s="189" t="s">
        <v>6</v>
      </c>
      <c r="H52" s="133"/>
      <c r="I52" s="134"/>
      <c r="J52" s="135" t="s">
        <v>7</v>
      </c>
      <c r="K52" s="136"/>
      <c r="L52" s="137"/>
      <c r="M52" s="189" t="s">
        <v>40</v>
      </c>
      <c r="N52" s="133"/>
      <c r="O52" s="134"/>
      <c r="P52" s="132" t="s">
        <v>176</v>
      </c>
      <c r="Q52" s="138"/>
      <c r="R52" s="139"/>
      <c r="S52" s="85"/>
    </row>
    <row r="53" spans="1:19" ht="15" customHeight="1">
      <c r="A53" s="186" t="s">
        <v>9</v>
      </c>
      <c r="B53" s="143" t="s">
        <v>299</v>
      </c>
      <c r="C53" s="142" t="s">
        <v>300</v>
      </c>
      <c r="D53" s="140" t="s">
        <v>9</v>
      </c>
      <c r="E53" s="141" t="s">
        <v>299</v>
      </c>
      <c r="F53" s="142" t="s">
        <v>300</v>
      </c>
      <c r="G53" s="186" t="s">
        <v>9</v>
      </c>
      <c r="H53" s="143" t="s">
        <v>299</v>
      </c>
      <c r="I53" s="142" t="s">
        <v>300</v>
      </c>
      <c r="J53" s="186" t="s">
        <v>9</v>
      </c>
      <c r="K53" s="143" t="s">
        <v>299</v>
      </c>
      <c r="L53" s="142" t="s">
        <v>300</v>
      </c>
      <c r="M53" s="186" t="s">
        <v>9</v>
      </c>
      <c r="N53" s="143" t="s">
        <v>299</v>
      </c>
      <c r="O53" s="142" t="s">
        <v>300</v>
      </c>
      <c r="P53" s="140" t="s">
        <v>9</v>
      </c>
      <c r="Q53" s="143" t="s">
        <v>299</v>
      </c>
      <c r="R53" s="142" t="s">
        <v>300</v>
      </c>
      <c r="S53" s="85"/>
    </row>
    <row r="54" spans="1:19" ht="15" customHeight="1">
      <c r="A54" s="372"/>
      <c r="B54" s="373"/>
      <c r="C54" s="191"/>
      <c r="D54" s="343"/>
      <c r="E54" s="345"/>
      <c r="F54" s="191"/>
      <c r="G54" s="360" t="s">
        <v>100</v>
      </c>
      <c r="H54" s="346">
        <v>1330</v>
      </c>
      <c r="I54" s="191">
        <v>0</v>
      </c>
      <c r="J54" s="184" t="s">
        <v>197</v>
      </c>
      <c r="K54" s="160">
        <v>1400</v>
      </c>
      <c r="L54" s="191">
        <v>0</v>
      </c>
      <c r="M54" s="360" t="s">
        <v>292</v>
      </c>
      <c r="N54" s="346">
        <v>1110</v>
      </c>
      <c r="O54" s="191">
        <v>0</v>
      </c>
      <c r="P54" s="163" t="s">
        <v>424</v>
      </c>
      <c r="Q54" s="160">
        <v>70</v>
      </c>
      <c r="R54" s="191">
        <v>0</v>
      </c>
      <c r="S54" s="85"/>
    </row>
    <row r="55" spans="1:19" ht="15" customHeight="1">
      <c r="A55" s="374"/>
      <c r="B55" s="375"/>
      <c r="C55" s="191"/>
      <c r="D55" s="163"/>
      <c r="E55" s="166"/>
      <c r="F55" s="191"/>
      <c r="G55" s="184"/>
      <c r="H55" s="160"/>
      <c r="I55" s="191"/>
      <c r="J55" s="184"/>
      <c r="K55" s="160"/>
      <c r="L55" s="191"/>
      <c r="M55" s="184"/>
      <c r="N55" s="160"/>
      <c r="O55" s="191"/>
      <c r="P55" s="163"/>
      <c r="Q55" s="160"/>
      <c r="R55" s="191"/>
      <c r="S55" s="85"/>
    </row>
    <row r="56" spans="1:20" ht="15" customHeight="1">
      <c r="A56" s="185"/>
      <c r="B56" s="368"/>
      <c r="C56" s="202"/>
      <c r="D56" s="178"/>
      <c r="E56" s="167"/>
      <c r="F56" s="202"/>
      <c r="G56" s="370"/>
      <c r="H56" s="168"/>
      <c r="I56" s="202"/>
      <c r="J56" s="185"/>
      <c r="K56" s="168"/>
      <c r="L56" s="202"/>
      <c r="M56" s="185"/>
      <c r="N56" s="168"/>
      <c r="O56" s="202"/>
      <c r="P56" s="376"/>
      <c r="Q56" s="168"/>
      <c r="R56" s="202"/>
      <c r="S56" s="85"/>
      <c r="T56" s="85"/>
    </row>
    <row r="57" spans="1:20" ht="16.5" customHeight="1" thickBot="1">
      <c r="A57" s="371" t="s">
        <v>39</v>
      </c>
      <c r="B57" s="150">
        <f>SUM(B54:B56)</f>
        <v>0</v>
      </c>
      <c r="C57" s="153">
        <f>SUM(C54:C56)</f>
        <v>0</v>
      </c>
      <c r="D57" s="147" t="s">
        <v>39</v>
      </c>
      <c r="E57" s="149">
        <f>SUM(E54:E56)</f>
        <v>0</v>
      </c>
      <c r="F57" s="153">
        <f>SUM(F54:F56)</f>
        <v>0</v>
      </c>
      <c r="G57" s="371" t="s">
        <v>39</v>
      </c>
      <c r="H57" s="150">
        <f>SUM(H54:H56)</f>
        <v>1330</v>
      </c>
      <c r="I57" s="153">
        <f>SUM(I54:I56)</f>
        <v>0</v>
      </c>
      <c r="J57" s="371" t="s">
        <v>39</v>
      </c>
      <c r="K57" s="150">
        <f>SUM(K54:K56)</f>
        <v>1400</v>
      </c>
      <c r="L57" s="153">
        <f>SUM(L54:L56)</f>
        <v>0</v>
      </c>
      <c r="M57" s="371" t="s">
        <v>39</v>
      </c>
      <c r="N57" s="150">
        <f>SUM(N54:N56)</f>
        <v>1110</v>
      </c>
      <c r="O57" s="153">
        <f>SUM(O54:O56)</f>
        <v>0</v>
      </c>
      <c r="P57" s="147" t="s">
        <v>39</v>
      </c>
      <c r="Q57" s="150">
        <f>SUM(Q54:Q56)</f>
        <v>70</v>
      </c>
      <c r="R57" s="153">
        <f>SUM(R54:R56)</f>
        <v>0</v>
      </c>
      <c r="S57" s="85"/>
      <c r="T57" s="85"/>
    </row>
    <row r="58" spans="1:20" ht="15" customHeight="1" thickBo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19" ht="15" customHeight="1" thickBot="1">
      <c r="A59" s="156" t="s">
        <v>561</v>
      </c>
      <c r="B59" s="79"/>
      <c r="C59" s="80" t="s">
        <v>115</v>
      </c>
      <c r="D59" s="238" t="s">
        <v>92</v>
      </c>
      <c r="E59" s="239"/>
      <c r="F59" s="81" t="s">
        <v>2</v>
      </c>
      <c r="G59" s="82">
        <f>B68+E68+H68+K68+N68+Q68</f>
        <v>9170</v>
      </c>
      <c r="H59" s="83" t="s">
        <v>3</v>
      </c>
      <c r="I59" s="84">
        <f>C68+F68+I68+L68+O68+R68</f>
        <v>0</v>
      </c>
      <c r="J59" s="1"/>
      <c r="K59" s="85"/>
      <c r="L59" s="85"/>
      <c r="M59" s="88"/>
      <c r="N59" s="85"/>
      <c r="O59" s="85"/>
      <c r="P59" s="85"/>
      <c r="Q59" s="85"/>
      <c r="R59" s="85"/>
      <c r="S59" s="85"/>
    </row>
    <row r="60" spans="1:19" ht="9" customHeight="1" thickBo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1:19" ht="15" customHeight="1">
      <c r="A61" s="188" t="s">
        <v>4</v>
      </c>
      <c r="B61" s="133"/>
      <c r="C61" s="134"/>
      <c r="D61" s="135" t="s">
        <v>5</v>
      </c>
      <c r="E61" s="136"/>
      <c r="F61" s="137"/>
      <c r="G61" s="189" t="s">
        <v>6</v>
      </c>
      <c r="H61" s="133"/>
      <c r="I61" s="134"/>
      <c r="J61" s="135" t="s">
        <v>7</v>
      </c>
      <c r="K61" s="136"/>
      <c r="L61" s="137"/>
      <c r="M61" s="189" t="s">
        <v>40</v>
      </c>
      <c r="N61" s="133"/>
      <c r="O61" s="134"/>
      <c r="P61" s="132" t="s">
        <v>154</v>
      </c>
      <c r="Q61" s="138"/>
      <c r="R61" s="139"/>
      <c r="S61" s="85"/>
    </row>
    <row r="62" spans="1:19" ht="15" customHeight="1">
      <c r="A62" s="140" t="s">
        <v>9</v>
      </c>
      <c r="B62" s="141" t="s">
        <v>299</v>
      </c>
      <c r="C62" s="142" t="s">
        <v>300</v>
      </c>
      <c r="D62" s="140" t="s">
        <v>9</v>
      </c>
      <c r="E62" s="141" t="s">
        <v>299</v>
      </c>
      <c r="F62" s="142" t="s">
        <v>300</v>
      </c>
      <c r="G62" s="140" t="s">
        <v>9</v>
      </c>
      <c r="H62" s="141" t="s">
        <v>299</v>
      </c>
      <c r="I62" s="142" t="s">
        <v>300</v>
      </c>
      <c r="J62" s="140" t="s">
        <v>9</v>
      </c>
      <c r="K62" s="141" t="s">
        <v>299</v>
      </c>
      <c r="L62" s="142" t="s">
        <v>300</v>
      </c>
      <c r="M62" s="140" t="s">
        <v>9</v>
      </c>
      <c r="N62" s="141" t="s">
        <v>299</v>
      </c>
      <c r="O62" s="142" t="s">
        <v>300</v>
      </c>
      <c r="P62" s="140" t="s">
        <v>9</v>
      </c>
      <c r="Q62" s="143" t="s">
        <v>299</v>
      </c>
      <c r="R62" s="142" t="s">
        <v>300</v>
      </c>
      <c r="S62" s="85"/>
    </row>
    <row r="63" spans="1:19" ht="15" customHeight="1">
      <c r="A63" s="158"/>
      <c r="B63" s="171"/>
      <c r="C63" s="191"/>
      <c r="D63" s="158"/>
      <c r="E63" s="159"/>
      <c r="F63" s="191"/>
      <c r="G63" s="158" t="s">
        <v>93</v>
      </c>
      <c r="H63" s="159">
        <v>1040</v>
      </c>
      <c r="I63" s="191">
        <v>0</v>
      </c>
      <c r="J63" s="158" t="s">
        <v>93</v>
      </c>
      <c r="K63" s="159">
        <v>990</v>
      </c>
      <c r="L63" s="191">
        <v>0</v>
      </c>
      <c r="M63" s="158" t="s">
        <v>185</v>
      </c>
      <c r="N63" s="346">
        <v>1540</v>
      </c>
      <c r="O63" s="191">
        <v>0</v>
      </c>
      <c r="P63" s="158" t="s">
        <v>541</v>
      </c>
      <c r="Q63" s="161">
        <v>80</v>
      </c>
      <c r="R63" s="191">
        <v>0</v>
      </c>
      <c r="S63" s="85"/>
    </row>
    <row r="64" spans="1:19" ht="15" customHeight="1">
      <c r="A64" s="158"/>
      <c r="B64" s="171"/>
      <c r="C64" s="191"/>
      <c r="D64" s="158"/>
      <c r="E64" s="159"/>
      <c r="F64" s="191"/>
      <c r="G64" s="158" t="s">
        <v>94</v>
      </c>
      <c r="H64" s="159">
        <v>1170</v>
      </c>
      <c r="I64" s="191">
        <v>0</v>
      </c>
      <c r="J64" s="158"/>
      <c r="K64" s="159"/>
      <c r="L64" s="191"/>
      <c r="M64" s="158" t="s">
        <v>186</v>
      </c>
      <c r="N64" s="161">
        <v>1010</v>
      </c>
      <c r="O64" s="191">
        <v>0</v>
      </c>
      <c r="P64" s="377" t="s">
        <v>404</v>
      </c>
      <c r="Q64" s="161">
        <v>50</v>
      </c>
      <c r="R64" s="191">
        <v>0</v>
      </c>
      <c r="S64" s="85"/>
    </row>
    <row r="65" spans="1:19" ht="14.25" customHeight="1">
      <c r="A65" s="158"/>
      <c r="B65" s="171"/>
      <c r="C65" s="191"/>
      <c r="D65" s="164"/>
      <c r="E65" s="159"/>
      <c r="F65" s="191"/>
      <c r="G65" s="158" t="s">
        <v>490</v>
      </c>
      <c r="H65" s="159">
        <v>400</v>
      </c>
      <c r="I65" s="191">
        <v>0</v>
      </c>
      <c r="J65" s="158"/>
      <c r="K65" s="159"/>
      <c r="L65" s="191"/>
      <c r="M65" s="158" t="s">
        <v>187</v>
      </c>
      <c r="N65" s="161">
        <v>1320</v>
      </c>
      <c r="O65" s="191">
        <v>0</v>
      </c>
      <c r="P65" s="377" t="s">
        <v>405</v>
      </c>
      <c r="Q65" s="161">
        <v>40</v>
      </c>
      <c r="R65" s="191">
        <v>0</v>
      </c>
      <c r="S65" s="85"/>
    </row>
    <row r="66" spans="1:19" ht="16.5" customHeight="1">
      <c r="A66" s="158"/>
      <c r="B66" s="171"/>
      <c r="C66" s="191"/>
      <c r="D66" s="158"/>
      <c r="E66" s="159"/>
      <c r="F66" s="191"/>
      <c r="G66" s="158"/>
      <c r="H66" s="159"/>
      <c r="I66" s="191"/>
      <c r="J66" s="158"/>
      <c r="K66" s="159"/>
      <c r="L66" s="191"/>
      <c r="M66" s="158" t="s">
        <v>188</v>
      </c>
      <c r="N66" s="161">
        <v>840</v>
      </c>
      <c r="O66" s="191">
        <v>0</v>
      </c>
      <c r="P66" s="158" t="s">
        <v>406</v>
      </c>
      <c r="Q66" s="161">
        <v>30</v>
      </c>
      <c r="R66" s="191">
        <v>0</v>
      </c>
      <c r="S66" s="85"/>
    </row>
    <row r="67" spans="1:19" ht="15" customHeight="1">
      <c r="A67" s="145"/>
      <c r="B67" s="146"/>
      <c r="C67" s="202"/>
      <c r="D67" s="78"/>
      <c r="E67" s="77"/>
      <c r="F67" s="202"/>
      <c r="G67" s="78"/>
      <c r="H67" s="77"/>
      <c r="I67" s="202"/>
      <c r="J67" s="145"/>
      <c r="K67" s="77"/>
      <c r="L67" s="202"/>
      <c r="M67" s="145" t="s">
        <v>189</v>
      </c>
      <c r="N67" s="148">
        <v>650</v>
      </c>
      <c r="O67" s="202">
        <v>0</v>
      </c>
      <c r="P67" s="145" t="s">
        <v>407</v>
      </c>
      <c r="Q67" s="148">
        <v>10</v>
      </c>
      <c r="R67" s="202">
        <v>0</v>
      </c>
      <c r="S67" s="85"/>
    </row>
    <row r="68" spans="1:19" ht="16.5" customHeight="1" thickBot="1">
      <c r="A68" s="147" t="s">
        <v>39</v>
      </c>
      <c r="B68" s="149">
        <f>SUM(B63:B67)</f>
        <v>0</v>
      </c>
      <c r="C68" s="153">
        <f>SUM(C63:C67)</f>
        <v>0</v>
      </c>
      <c r="D68" s="147" t="s">
        <v>39</v>
      </c>
      <c r="E68" s="149">
        <f>SUM(E63:E67)</f>
        <v>0</v>
      </c>
      <c r="F68" s="153">
        <f>SUM(F63:F67)</f>
        <v>0</v>
      </c>
      <c r="G68" s="147" t="s">
        <v>39</v>
      </c>
      <c r="H68" s="149">
        <f>SUM(H63:H67)</f>
        <v>2610</v>
      </c>
      <c r="I68" s="153">
        <f>SUM(I63:I67)</f>
        <v>0</v>
      </c>
      <c r="J68" s="147" t="s">
        <v>39</v>
      </c>
      <c r="K68" s="149">
        <f>SUM(K63:K67)</f>
        <v>990</v>
      </c>
      <c r="L68" s="153">
        <f>SUM(L63:L67)</f>
        <v>0</v>
      </c>
      <c r="M68" s="147" t="s">
        <v>39</v>
      </c>
      <c r="N68" s="149">
        <f>SUM(N63:N67)</f>
        <v>5360</v>
      </c>
      <c r="O68" s="153">
        <f>SUM(O63:O67)</f>
        <v>0</v>
      </c>
      <c r="P68" s="147" t="s">
        <v>39</v>
      </c>
      <c r="Q68" s="150">
        <f>SUM(Q63:Q67)</f>
        <v>210</v>
      </c>
      <c r="R68" s="153">
        <f>SUM(R63:R67)</f>
        <v>0</v>
      </c>
      <c r="S68" s="85"/>
    </row>
    <row r="69" spans="1:19" ht="15" customHeight="1" thickBo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1:19" ht="15" customHeight="1" thickBot="1">
      <c r="A70" s="156" t="s">
        <v>561</v>
      </c>
      <c r="B70" s="79"/>
      <c r="C70" s="80" t="s">
        <v>116</v>
      </c>
      <c r="D70" s="238" t="s">
        <v>95</v>
      </c>
      <c r="E70" s="239"/>
      <c r="F70" s="81" t="s">
        <v>2</v>
      </c>
      <c r="G70" s="82">
        <f>B85+E85+H85+K85+N85+Q85</f>
        <v>5440</v>
      </c>
      <c r="H70" s="83" t="s">
        <v>3</v>
      </c>
      <c r="I70" s="84">
        <f>C85+F85+I85+L85+O85+R85</f>
        <v>0</v>
      </c>
      <c r="J70" s="1"/>
      <c r="K70" s="85"/>
      <c r="L70" s="85"/>
      <c r="M70" s="88"/>
      <c r="N70" s="85"/>
      <c r="O70" s="85"/>
      <c r="P70" s="85"/>
      <c r="Q70" s="85"/>
      <c r="R70" s="85"/>
      <c r="S70" s="85"/>
    </row>
    <row r="71" spans="1:19" ht="9" customHeight="1" thickBot="1">
      <c r="A71" s="85"/>
      <c r="B71" s="85"/>
      <c r="C71" s="85"/>
      <c r="D71" s="85"/>
      <c r="E71" s="85"/>
      <c r="F71" s="85"/>
      <c r="G71" s="85"/>
      <c r="H71" s="85"/>
      <c r="I71" s="103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1:19" ht="15" customHeight="1">
      <c r="A72" s="188" t="s">
        <v>4</v>
      </c>
      <c r="B72" s="133"/>
      <c r="C72" s="134"/>
      <c r="D72" s="135" t="s">
        <v>5</v>
      </c>
      <c r="E72" s="136"/>
      <c r="F72" s="137"/>
      <c r="G72" s="189" t="s">
        <v>6</v>
      </c>
      <c r="H72" s="133"/>
      <c r="I72" s="134"/>
      <c r="J72" s="135" t="s">
        <v>7</v>
      </c>
      <c r="K72" s="136"/>
      <c r="L72" s="137"/>
      <c r="M72" s="189" t="s">
        <v>40</v>
      </c>
      <c r="N72" s="133"/>
      <c r="O72" s="134"/>
      <c r="P72" s="132" t="s">
        <v>154</v>
      </c>
      <c r="Q72" s="138"/>
      <c r="R72" s="139"/>
      <c r="S72" s="85"/>
    </row>
    <row r="73" spans="1:19" ht="15" customHeight="1">
      <c r="A73" s="140" t="s">
        <v>9</v>
      </c>
      <c r="B73" s="141" t="s">
        <v>299</v>
      </c>
      <c r="C73" s="142" t="s">
        <v>300</v>
      </c>
      <c r="D73" s="140" t="s">
        <v>9</v>
      </c>
      <c r="E73" s="141" t="s">
        <v>299</v>
      </c>
      <c r="F73" s="142" t="s">
        <v>300</v>
      </c>
      <c r="G73" s="140" t="s">
        <v>9</v>
      </c>
      <c r="H73" s="141" t="s">
        <v>299</v>
      </c>
      <c r="I73" s="142" t="s">
        <v>300</v>
      </c>
      <c r="J73" s="140" t="s">
        <v>9</v>
      </c>
      <c r="K73" s="141" t="s">
        <v>299</v>
      </c>
      <c r="L73" s="142" t="s">
        <v>300</v>
      </c>
      <c r="M73" s="140" t="s">
        <v>9</v>
      </c>
      <c r="N73" s="141" t="s">
        <v>299</v>
      </c>
      <c r="O73" s="142" t="s">
        <v>300</v>
      </c>
      <c r="P73" s="140" t="s">
        <v>9</v>
      </c>
      <c r="Q73" s="143" t="s">
        <v>299</v>
      </c>
      <c r="R73" s="142" t="s">
        <v>300</v>
      </c>
      <c r="S73" s="85"/>
    </row>
    <row r="74" spans="1:19" ht="15" customHeight="1">
      <c r="A74" s="152" t="s">
        <v>329</v>
      </c>
      <c r="B74" s="182"/>
      <c r="C74" s="191"/>
      <c r="D74" s="152" t="s">
        <v>329</v>
      </c>
      <c r="E74" s="182"/>
      <c r="F74" s="191"/>
      <c r="G74" s="152" t="s">
        <v>329</v>
      </c>
      <c r="H74" s="182"/>
      <c r="I74" s="191"/>
      <c r="J74" s="152" t="s">
        <v>329</v>
      </c>
      <c r="K74" s="182"/>
      <c r="L74" s="191"/>
      <c r="M74" s="152" t="s">
        <v>329</v>
      </c>
      <c r="N74" s="182"/>
      <c r="O74" s="191"/>
      <c r="P74" s="152" t="s">
        <v>329</v>
      </c>
      <c r="Q74" s="183"/>
      <c r="R74" s="191"/>
      <c r="S74" s="85"/>
    </row>
    <row r="75" spans="1:19" ht="15" customHeight="1">
      <c r="A75" s="163"/>
      <c r="B75" s="179"/>
      <c r="C75" s="191"/>
      <c r="D75" s="163"/>
      <c r="E75" s="166"/>
      <c r="F75" s="191"/>
      <c r="G75" s="163" t="s">
        <v>289</v>
      </c>
      <c r="H75" s="166">
        <v>1000</v>
      </c>
      <c r="I75" s="191">
        <v>0</v>
      </c>
      <c r="J75" s="163" t="s">
        <v>190</v>
      </c>
      <c r="K75" s="160">
        <v>440</v>
      </c>
      <c r="L75" s="191">
        <v>0</v>
      </c>
      <c r="M75" s="163" t="s">
        <v>191</v>
      </c>
      <c r="N75" s="166">
        <v>770</v>
      </c>
      <c r="O75" s="191">
        <v>0</v>
      </c>
      <c r="P75" s="163" t="s">
        <v>453</v>
      </c>
      <c r="Q75" s="160">
        <v>60</v>
      </c>
      <c r="R75" s="191">
        <v>0</v>
      </c>
      <c r="S75" s="85"/>
    </row>
    <row r="76" spans="1:19" ht="15" customHeight="1">
      <c r="A76" s="163"/>
      <c r="B76" s="179"/>
      <c r="C76" s="191"/>
      <c r="D76" s="163"/>
      <c r="E76" s="166"/>
      <c r="F76" s="191"/>
      <c r="G76" s="163" t="s">
        <v>96</v>
      </c>
      <c r="H76" s="166">
        <v>390</v>
      </c>
      <c r="I76" s="191">
        <v>0</v>
      </c>
      <c r="J76" s="163"/>
      <c r="K76" s="166"/>
      <c r="L76" s="191"/>
      <c r="M76" s="378" t="s">
        <v>192</v>
      </c>
      <c r="N76" s="166">
        <v>1160</v>
      </c>
      <c r="O76" s="191">
        <v>0</v>
      </c>
      <c r="P76" s="163" t="s">
        <v>408</v>
      </c>
      <c r="Q76" s="160">
        <v>10</v>
      </c>
      <c r="R76" s="191">
        <v>0</v>
      </c>
      <c r="S76" s="85"/>
    </row>
    <row r="77" spans="1:19" ht="15" customHeight="1">
      <c r="A77" s="163"/>
      <c r="B77" s="179"/>
      <c r="C77" s="191"/>
      <c r="D77" s="163"/>
      <c r="E77" s="166"/>
      <c r="F77" s="191"/>
      <c r="G77" s="163" t="s">
        <v>97</v>
      </c>
      <c r="H77" s="166">
        <v>190</v>
      </c>
      <c r="I77" s="191">
        <v>0</v>
      </c>
      <c r="J77" s="163"/>
      <c r="K77" s="166"/>
      <c r="L77" s="191"/>
      <c r="M77" s="163" t="s">
        <v>193</v>
      </c>
      <c r="N77" s="166">
        <v>350</v>
      </c>
      <c r="O77" s="191">
        <v>0</v>
      </c>
      <c r="P77" s="163" t="s">
        <v>409</v>
      </c>
      <c r="Q77" s="160">
        <v>20</v>
      </c>
      <c r="R77" s="191">
        <v>0</v>
      </c>
      <c r="S77" s="85"/>
    </row>
    <row r="78" spans="1:19" ht="15" customHeight="1">
      <c r="A78" s="163"/>
      <c r="B78" s="179"/>
      <c r="C78" s="191"/>
      <c r="D78" s="206"/>
      <c r="E78" s="166"/>
      <c r="F78" s="191"/>
      <c r="G78" s="163"/>
      <c r="H78" s="166"/>
      <c r="I78" s="191"/>
      <c r="J78" s="163"/>
      <c r="K78" s="166"/>
      <c r="L78" s="191"/>
      <c r="M78" s="163" t="s">
        <v>194</v>
      </c>
      <c r="N78" s="166">
        <v>420</v>
      </c>
      <c r="O78" s="191">
        <v>0</v>
      </c>
      <c r="P78" s="163" t="s">
        <v>410</v>
      </c>
      <c r="Q78" s="160">
        <v>10</v>
      </c>
      <c r="R78" s="191">
        <v>0</v>
      </c>
      <c r="S78" s="85"/>
    </row>
    <row r="79" spans="1:19" ht="15" customHeight="1">
      <c r="A79" s="178"/>
      <c r="B79" s="180"/>
      <c r="C79" s="191"/>
      <c r="D79" s="178"/>
      <c r="E79" s="167"/>
      <c r="F79" s="191"/>
      <c r="G79" s="178"/>
      <c r="H79" s="167"/>
      <c r="I79" s="191"/>
      <c r="J79" s="178"/>
      <c r="K79" s="167"/>
      <c r="L79" s="191"/>
      <c r="M79" s="178" t="s">
        <v>195</v>
      </c>
      <c r="N79" s="167">
        <v>20</v>
      </c>
      <c r="O79" s="191">
        <v>0</v>
      </c>
      <c r="P79" s="376"/>
      <c r="Q79" s="168"/>
      <c r="R79" s="191"/>
      <c r="S79" s="85"/>
    </row>
    <row r="80" spans="1:19" ht="16.5" customHeight="1">
      <c r="A80" s="175" t="s">
        <v>311</v>
      </c>
      <c r="B80" s="176">
        <f>SUM(B75:B79)</f>
        <v>0</v>
      </c>
      <c r="C80" s="200">
        <f>SUM(C75:C79)</f>
        <v>0</v>
      </c>
      <c r="D80" s="175" t="s">
        <v>311</v>
      </c>
      <c r="E80" s="169">
        <f>SUM(E75:E79)</f>
        <v>0</v>
      </c>
      <c r="F80" s="200">
        <f>SUM(F75:F79)</f>
        <v>0</v>
      </c>
      <c r="G80" s="175" t="s">
        <v>311</v>
      </c>
      <c r="H80" s="169">
        <f>SUM(H75:H79)</f>
        <v>1580</v>
      </c>
      <c r="I80" s="200">
        <f>SUM(I75:I79)</f>
        <v>0</v>
      </c>
      <c r="J80" s="175" t="s">
        <v>311</v>
      </c>
      <c r="K80" s="169">
        <f>SUM(K75:K79)</f>
        <v>440</v>
      </c>
      <c r="L80" s="200">
        <f>SUM(L75:L79)</f>
        <v>0</v>
      </c>
      <c r="M80" s="175" t="s">
        <v>311</v>
      </c>
      <c r="N80" s="169">
        <f>SUM(N75:N79)</f>
        <v>2720</v>
      </c>
      <c r="O80" s="200">
        <f>SUM(O75:O79)</f>
        <v>0</v>
      </c>
      <c r="P80" s="175" t="s">
        <v>311</v>
      </c>
      <c r="Q80" s="177">
        <f>SUM(Q75:Q79)</f>
        <v>100</v>
      </c>
      <c r="R80" s="200">
        <f>SUM(R75:R79)</f>
        <v>0</v>
      </c>
      <c r="S80" s="85"/>
    </row>
    <row r="81" spans="1:19" ht="15" customHeight="1">
      <c r="A81" s="158"/>
      <c r="B81" s="171"/>
      <c r="C81" s="201"/>
      <c r="D81" s="158"/>
      <c r="E81" s="159"/>
      <c r="F81" s="201"/>
      <c r="G81" s="170" t="s">
        <v>326</v>
      </c>
      <c r="H81" s="159"/>
      <c r="I81" s="201"/>
      <c r="J81" s="170" t="s">
        <v>326</v>
      </c>
      <c r="K81" s="159"/>
      <c r="L81" s="201"/>
      <c r="M81" s="170" t="s">
        <v>326</v>
      </c>
      <c r="N81" s="159"/>
      <c r="O81" s="201"/>
      <c r="P81" s="170" t="s">
        <v>326</v>
      </c>
      <c r="Q81" s="159"/>
      <c r="R81" s="201"/>
      <c r="S81" s="85"/>
    </row>
    <row r="82" spans="1:19" ht="15" customHeight="1">
      <c r="A82" s="145"/>
      <c r="B82" s="146"/>
      <c r="C82" s="201"/>
      <c r="D82" s="145"/>
      <c r="E82" s="77"/>
      <c r="F82" s="201"/>
      <c r="G82" s="145"/>
      <c r="H82" s="77"/>
      <c r="I82" s="201"/>
      <c r="J82" s="172"/>
      <c r="K82" s="77"/>
      <c r="L82" s="201"/>
      <c r="M82" s="379" t="s">
        <v>489</v>
      </c>
      <c r="N82" s="168">
        <v>350</v>
      </c>
      <c r="O82" s="201">
        <v>0</v>
      </c>
      <c r="P82" s="380" t="s">
        <v>356</v>
      </c>
      <c r="Q82" s="161">
        <v>10</v>
      </c>
      <c r="R82" s="201">
        <v>0</v>
      </c>
      <c r="S82" s="85"/>
    </row>
    <row r="83" spans="1:19" ht="15" customHeight="1">
      <c r="A83" s="178"/>
      <c r="B83" s="180"/>
      <c r="C83" s="191"/>
      <c r="D83" s="178"/>
      <c r="E83" s="167"/>
      <c r="F83" s="191"/>
      <c r="G83" s="185"/>
      <c r="H83" s="168">
        <v>0</v>
      </c>
      <c r="I83" s="191"/>
      <c r="J83" s="323"/>
      <c r="K83" s="168"/>
      <c r="L83" s="191"/>
      <c r="M83" s="185" t="s">
        <v>137</v>
      </c>
      <c r="N83" s="168">
        <v>230</v>
      </c>
      <c r="O83" s="191">
        <v>0</v>
      </c>
      <c r="P83" s="178" t="s">
        <v>411</v>
      </c>
      <c r="Q83" s="168">
        <v>10</v>
      </c>
      <c r="R83" s="191">
        <v>0</v>
      </c>
      <c r="S83" s="85"/>
    </row>
    <row r="84" spans="1:19" ht="15" customHeight="1">
      <c r="A84" s="181" t="s">
        <v>311</v>
      </c>
      <c r="B84" s="180">
        <f>SUM(B83:B83)</f>
        <v>0</v>
      </c>
      <c r="C84" s="202">
        <f>SUM(C83:C83)</f>
        <v>0</v>
      </c>
      <c r="D84" s="181" t="s">
        <v>311</v>
      </c>
      <c r="E84" s="167">
        <f>SUM(E83:E83)</f>
        <v>0</v>
      </c>
      <c r="F84" s="202">
        <f>SUM(F83:F83)</f>
        <v>0</v>
      </c>
      <c r="G84" s="181" t="s">
        <v>311</v>
      </c>
      <c r="H84" s="167">
        <f>SUM(H82:H83)</f>
        <v>0</v>
      </c>
      <c r="I84" s="202">
        <f>SUM(I83:I83)</f>
        <v>0</v>
      </c>
      <c r="J84" s="181" t="s">
        <v>311</v>
      </c>
      <c r="K84" s="381">
        <f>SUM(K82:K83)</f>
        <v>0</v>
      </c>
      <c r="L84" s="202">
        <f>SUM(L83:L83)</f>
        <v>0</v>
      </c>
      <c r="M84" s="181" t="s">
        <v>311</v>
      </c>
      <c r="N84" s="167">
        <f>SUM(N82:N83)</f>
        <v>580</v>
      </c>
      <c r="O84" s="202">
        <f>SUM(O82:O83)</f>
        <v>0</v>
      </c>
      <c r="P84" s="181" t="s">
        <v>311</v>
      </c>
      <c r="Q84" s="168">
        <f>SUM(Q82:Q83)</f>
        <v>20</v>
      </c>
      <c r="R84" s="202">
        <f>SUM(R81:R83)</f>
        <v>0</v>
      </c>
      <c r="S84" s="85"/>
    </row>
    <row r="85" spans="1:19" ht="16.5" customHeight="1" thickBot="1">
      <c r="A85" s="147" t="s">
        <v>39</v>
      </c>
      <c r="B85" s="149">
        <f>SUM(B80,B84)</f>
        <v>0</v>
      </c>
      <c r="C85" s="153">
        <f>SUM(C80,C84)</f>
        <v>0</v>
      </c>
      <c r="D85" s="147" t="s">
        <v>39</v>
      </c>
      <c r="E85" s="149">
        <f>SUM(E80,E84)</f>
        <v>0</v>
      </c>
      <c r="F85" s="153">
        <f>SUM(F80,F84)</f>
        <v>0</v>
      </c>
      <c r="G85" s="147" t="s">
        <v>39</v>
      </c>
      <c r="H85" s="149">
        <f>SUM(H80,H84)</f>
        <v>1580</v>
      </c>
      <c r="I85" s="153">
        <f>SUM(I80,I84)</f>
        <v>0</v>
      </c>
      <c r="J85" s="147" t="s">
        <v>39</v>
      </c>
      <c r="K85" s="149">
        <f>SUM(K80,K84)</f>
        <v>440</v>
      </c>
      <c r="L85" s="153">
        <f>SUM(L80,L84)</f>
        <v>0</v>
      </c>
      <c r="M85" s="147" t="s">
        <v>39</v>
      </c>
      <c r="N85" s="149">
        <f>SUM(N80,N84)</f>
        <v>3300</v>
      </c>
      <c r="O85" s="153">
        <f>SUM(O80,O84)</f>
        <v>0</v>
      </c>
      <c r="P85" s="147" t="s">
        <v>39</v>
      </c>
      <c r="Q85" s="150">
        <f>SUM(Q80,Q84)</f>
        <v>120</v>
      </c>
      <c r="R85" s="153">
        <f>SUM(R80,R84)</f>
        <v>0</v>
      </c>
      <c r="S85" s="85"/>
    </row>
    <row r="86" spans="1:19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</row>
  </sheetData>
  <sheetProtection/>
  <mergeCells count="5">
    <mergeCell ref="M3:N3"/>
    <mergeCell ref="F3:H3"/>
    <mergeCell ref="K3:L3"/>
    <mergeCell ref="A3:E3"/>
    <mergeCell ref="T33:U33"/>
  </mergeCells>
  <conditionalFormatting sqref="R74:R80 C63:C68 F63:F68 I63:I68 L63:L68 O63:O68 R63:R68 C74:C85 F74:F85 I74:I81 L74:L81 O74:O81 K84 C10:C48 L10:L48 I10:I48 F10:F48 R54:R57 C54:C57 F54:F57 I54:I57 L54:L57 O54:O57 O10:O48 R10:R48 R82:R85 I83:I85 L83:L85 O83:O85">
    <cfRule type="cellIs" priority="5" dxfId="11" operator="greaterThan" stopIfTrue="1">
      <formula>B10</formula>
    </cfRule>
  </conditionalFormatting>
  <conditionalFormatting sqref="R81">
    <cfRule type="cellIs" priority="4" dxfId="11" operator="greaterThan" stopIfTrue="1">
      <formula>Q81</formula>
    </cfRule>
  </conditionalFormatting>
  <conditionalFormatting sqref="I82">
    <cfRule type="cellIs" priority="3" dxfId="11" operator="greaterThan" stopIfTrue="1">
      <formula>H82</formula>
    </cfRule>
  </conditionalFormatting>
  <conditionalFormatting sqref="L82">
    <cfRule type="cellIs" priority="2" dxfId="11" operator="greaterThan" stopIfTrue="1">
      <formula>K82</formula>
    </cfRule>
  </conditionalFormatting>
  <conditionalFormatting sqref="O82">
    <cfRule type="cellIs" priority="1" dxfId="11" operator="greaterThan" stopIfTrue="1">
      <formula>N82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3" r:id="rId4"/>
  <headerFooter alignWithMargins="0">
    <oddHeader>&amp;L&amp;"ＭＳ Ｐ明朝,太字"&amp;16折込広告企画書　長崎地区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5"/>
  <sheetViews>
    <sheetView showGridLines="0" zoomScale="90" zoomScaleNormal="90" zoomScaleSheetLayoutView="70" zoomScalePageLayoutView="0" workbookViewId="0" topLeftCell="A1">
      <pane ySplit="3" topLeftCell="A4" activePane="bottomLeft" state="frozen"/>
      <selection pane="topLeft" activeCell="A18" sqref="A18"/>
      <selection pane="bottomLeft" activeCell="U17" sqref="U17"/>
    </sheetView>
  </sheetViews>
  <sheetFormatPr defaultColWidth="9.00390625" defaultRowHeight="13.5"/>
  <cols>
    <col min="1" max="1" width="8.625" style="42" customWidth="1"/>
    <col min="2" max="2" width="7.375" style="42" customWidth="1"/>
    <col min="3" max="3" width="7.50390625" style="42" customWidth="1"/>
    <col min="4" max="4" width="8.625" style="42" customWidth="1"/>
    <col min="5" max="5" width="7.375" style="42" customWidth="1"/>
    <col min="6" max="6" width="7.50390625" style="42" customWidth="1"/>
    <col min="7" max="7" width="8.625" style="42" customWidth="1"/>
    <col min="8" max="8" width="7.375" style="42" customWidth="1"/>
    <col min="9" max="9" width="7.50390625" style="42" customWidth="1"/>
    <col min="10" max="10" width="8.625" style="42" customWidth="1"/>
    <col min="11" max="11" width="7.375" style="42" customWidth="1"/>
    <col min="12" max="12" width="7.50390625" style="42" customWidth="1"/>
    <col min="13" max="13" width="8.625" style="42" customWidth="1"/>
    <col min="14" max="14" width="7.375" style="42" customWidth="1"/>
    <col min="15" max="15" width="7.50390625" style="42" customWidth="1"/>
    <col min="16" max="16" width="8.625" style="42" customWidth="1"/>
    <col min="17" max="17" width="7.375" style="42" customWidth="1"/>
    <col min="18" max="18" width="7.50390625" style="42" customWidth="1"/>
    <col min="19" max="19" width="0.875" style="42" customWidth="1"/>
    <col min="20" max="16384" width="9.00390625" style="42" customWidth="1"/>
  </cols>
  <sheetData>
    <row r="1" spans="1:10" ht="3.75" customHeight="1" thickBot="1">
      <c r="A1" s="55"/>
      <c r="J1" s="57"/>
    </row>
    <row r="2" spans="1:18" ht="15" customHeight="1">
      <c r="A2" s="108" t="s">
        <v>302</v>
      </c>
      <c r="B2" s="109"/>
      <c r="C2" s="109"/>
      <c r="D2" s="110"/>
      <c r="E2" s="111"/>
      <c r="F2" s="112" t="s">
        <v>303</v>
      </c>
      <c r="G2" s="113"/>
      <c r="H2" s="113"/>
      <c r="I2" s="114"/>
      <c r="J2" s="113" t="s">
        <v>306</v>
      </c>
      <c r="K2" s="112" t="s">
        <v>301</v>
      </c>
      <c r="L2" s="115"/>
      <c r="M2" s="116" t="s">
        <v>305</v>
      </c>
      <c r="N2" s="117"/>
      <c r="O2" s="118"/>
      <c r="P2" s="119"/>
      <c r="Q2" s="1"/>
      <c r="R2" s="120"/>
    </row>
    <row r="3" spans="1:18" ht="35.25" customHeight="1" thickBot="1">
      <c r="A3" s="411">
        <f>'長崎・西彼杵・西海'!A3</f>
        <v>0</v>
      </c>
      <c r="B3" s="412"/>
      <c r="C3" s="412"/>
      <c r="D3" s="412"/>
      <c r="E3" s="413"/>
      <c r="F3" s="416" t="str">
        <f>'長崎・西彼杵・西海'!F3</f>
        <v>平成     年     月     日</v>
      </c>
      <c r="G3" s="417"/>
      <c r="H3" s="417"/>
      <c r="I3" s="121" t="str">
        <f>'長崎・西彼杵・西海'!I3</f>
        <v>(　　)</v>
      </c>
      <c r="J3" s="122">
        <f>'長崎・西彼杵・西海'!J3</f>
        <v>0</v>
      </c>
      <c r="K3" s="418">
        <f>'長崎・西彼杵・西海'!K3</f>
        <v>0</v>
      </c>
      <c r="L3" s="419">
        <f>'長崎・西彼杵・西海'!L3</f>
        <v>0</v>
      </c>
      <c r="M3" s="420"/>
      <c r="N3" s="421"/>
      <c r="O3" s="123"/>
      <c r="P3" s="124"/>
      <c r="Q3" s="93"/>
      <c r="R3" s="93"/>
    </row>
    <row r="4" spans="1:18" ht="1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27" t="s">
        <v>507</v>
      </c>
      <c r="P4" s="127" t="s">
        <v>564</v>
      </c>
      <c r="Q4" s="125"/>
      <c r="R4" s="125"/>
    </row>
    <row r="5" spans="1:20" ht="16.5" customHeight="1" thickBot="1">
      <c r="A5" s="156" t="s">
        <v>569</v>
      </c>
      <c r="B5" s="79"/>
      <c r="C5" s="80" t="s">
        <v>117</v>
      </c>
      <c r="D5" s="238" t="s">
        <v>109</v>
      </c>
      <c r="E5" s="239"/>
      <c r="F5" s="81" t="s">
        <v>2</v>
      </c>
      <c r="G5" s="82">
        <f>B20+E20+H20+K20+N20+Q20</f>
        <v>7180</v>
      </c>
      <c r="H5" s="83" t="s">
        <v>3</v>
      </c>
      <c r="I5" s="90">
        <f>C20+F20+I20+L20+O20+R20</f>
        <v>0</v>
      </c>
      <c r="J5" s="1"/>
      <c r="K5" s="94"/>
      <c r="L5" s="83" t="s">
        <v>110</v>
      </c>
      <c r="M5" s="95">
        <f>I5+I22+I38+I55+I66</f>
        <v>0</v>
      </c>
      <c r="N5" s="3"/>
      <c r="O5" s="128" t="s">
        <v>508</v>
      </c>
      <c r="P5" s="128" t="s">
        <v>566</v>
      </c>
      <c r="Q5" s="126"/>
      <c r="R5" s="126"/>
      <c r="S5" s="85"/>
      <c r="T5" s="85"/>
    </row>
    <row r="6" spans="1:20" ht="9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16.5" customHeight="1">
      <c r="A7" s="188" t="s">
        <v>4</v>
      </c>
      <c r="B7" s="133"/>
      <c r="C7" s="134"/>
      <c r="D7" s="135" t="s">
        <v>5</v>
      </c>
      <c r="E7" s="136"/>
      <c r="F7" s="137"/>
      <c r="G7" s="189" t="s">
        <v>6</v>
      </c>
      <c r="H7" s="133"/>
      <c r="I7" s="134"/>
      <c r="J7" s="135" t="s">
        <v>7</v>
      </c>
      <c r="K7" s="136"/>
      <c r="L7" s="137"/>
      <c r="M7" s="189" t="s">
        <v>298</v>
      </c>
      <c r="N7" s="133"/>
      <c r="O7" s="134"/>
      <c r="P7" s="132" t="s">
        <v>196</v>
      </c>
      <c r="Q7" s="138"/>
      <c r="R7" s="139"/>
      <c r="S7" s="85"/>
      <c r="T7" s="85"/>
    </row>
    <row r="8" spans="1:21" ht="15" customHeight="1">
      <c r="A8" s="186" t="s">
        <v>9</v>
      </c>
      <c r="B8" s="143" t="s">
        <v>299</v>
      </c>
      <c r="C8" s="142" t="s">
        <v>300</v>
      </c>
      <c r="D8" s="140" t="s">
        <v>9</v>
      </c>
      <c r="E8" s="141" t="s">
        <v>299</v>
      </c>
      <c r="F8" s="142" t="s">
        <v>300</v>
      </c>
      <c r="G8" s="140" t="s">
        <v>9</v>
      </c>
      <c r="H8" s="141" t="s">
        <v>299</v>
      </c>
      <c r="I8" s="142" t="s">
        <v>300</v>
      </c>
      <c r="J8" s="140" t="s">
        <v>9</v>
      </c>
      <c r="K8" s="141" t="s">
        <v>299</v>
      </c>
      <c r="L8" s="142" t="s">
        <v>300</v>
      </c>
      <c r="M8" s="140" t="s">
        <v>9</v>
      </c>
      <c r="N8" s="141" t="s">
        <v>299</v>
      </c>
      <c r="O8" s="142" t="s">
        <v>300</v>
      </c>
      <c r="P8" s="140" t="s">
        <v>9</v>
      </c>
      <c r="Q8" s="143" t="s">
        <v>299</v>
      </c>
      <c r="R8" s="142" t="s">
        <v>300</v>
      </c>
      <c r="S8" s="85"/>
      <c r="T8" s="85"/>
      <c r="U8" s="85"/>
    </row>
    <row r="9" spans="1:21" ht="15" customHeight="1">
      <c r="A9" s="207" t="s">
        <v>333</v>
      </c>
      <c r="B9" s="183"/>
      <c r="C9" s="144"/>
      <c r="D9" s="208" t="s">
        <v>333</v>
      </c>
      <c r="E9" s="182"/>
      <c r="F9" s="144"/>
      <c r="G9" s="208" t="s">
        <v>333</v>
      </c>
      <c r="H9" s="182"/>
      <c r="I9" s="144"/>
      <c r="J9" s="208" t="s">
        <v>333</v>
      </c>
      <c r="K9" s="182"/>
      <c r="L9" s="144"/>
      <c r="M9" s="208" t="s">
        <v>333</v>
      </c>
      <c r="N9" s="182"/>
      <c r="O9" s="144"/>
      <c r="P9" s="208" t="s">
        <v>333</v>
      </c>
      <c r="Q9" s="183"/>
      <c r="R9" s="144"/>
      <c r="S9" s="85"/>
      <c r="T9" s="85"/>
      <c r="U9" s="85"/>
    </row>
    <row r="10" spans="1:21" ht="15" customHeight="1">
      <c r="A10" s="184" t="s">
        <v>98</v>
      </c>
      <c r="B10" s="187">
        <v>300</v>
      </c>
      <c r="C10" s="191">
        <v>0</v>
      </c>
      <c r="D10" s="163" t="s">
        <v>98</v>
      </c>
      <c r="E10" s="166">
        <v>260</v>
      </c>
      <c r="F10" s="191">
        <v>0</v>
      </c>
      <c r="G10" s="163" t="s">
        <v>470</v>
      </c>
      <c r="H10" s="166">
        <v>480</v>
      </c>
      <c r="I10" s="191">
        <v>0</v>
      </c>
      <c r="J10" s="163" t="s">
        <v>98</v>
      </c>
      <c r="K10" s="166">
        <v>1190</v>
      </c>
      <c r="L10" s="191">
        <v>0</v>
      </c>
      <c r="M10" s="163" t="s">
        <v>98</v>
      </c>
      <c r="N10" s="166">
        <v>2000</v>
      </c>
      <c r="O10" s="191">
        <v>0</v>
      </c>
      <c r="P10" s="163" t="s">
        <v>354</v>
      </c>
      <c r="Q10" s="160">
        <v>110</v>
      </c>
      <c r="R10" s="191">
        <v>0</v>
      </c>
      <c r="S10" s="85"/>
      <c r="T10" s="85"/>
      <c r="U10" s="85"/>
    </row>
    <row r="11" spans="1:21" ht="15" customHeight="1">
      <c r="A11" s="209" t="s">
        <v>311</v>
      </c>
      <c r="B11" s="210">
        <f>SUM(B10)</f>
        <v>300</v>
      </c>
      <c r="C11" s="154">
        <f>SUM(C10)</f>
        <v>0</v>
      </c>
      <c r="D11" s="205" t="s">
        <v>311</v>
      </c>
      <c r="E11" s="77">
        <f>SUM(E10)</f>
        <v>260</v>
      </c>
      <c r="F11" s="154">
        <f>SUM(F10)</f>
        <v>0</v>
      </c>
      <c r="G11" s="205" t="s">
        <v>311</v>
      </c>
      <c r="H11" s="77">
        <f>SUM(H10)</f>
        <v>480</v>
      </c>
      <c r="I11" s="154">
        <f>SUM(I10)</f>
        <v>0</v>
      </c>
      <c r="J11" s="205" t="s">
        <v>311</v>
      </c>
      <c r="K11" s="77">
        <f>SUM(K10)</f>
        <v>1190</v>
      </c>
      <c r="L11" s="154">
        <f>SUM(L10)</f>
        <v>0</v>
      </c>
      <c r="M11" s="205" t="s">
        <v>311</v>
      </c>
      <c r="N11" s="77">
        <f>SUM(N10)</f>
        <v>2000</v>
      </c>
      <c r="O11" s="154">
        <f>SUM(O10)</f>
        <v>0</v>
      </c>
      <c r="P11" s="205" t="s">
        <v>311</v>
      </c>
      <c r="Q11" s="148">
        <f>SUM(Q10)</f>
        <v>110</v>
      </c>
      <c r="R11" s="154">
        <f>SUM(R10)</f>
        <v>0</v>
      </c>
      <c r="S11" s="85"/>
      <c r="T11" s="85"/>
      <c r="U11" s="85"/>
    </row>
    <row r="12" spans="1:21" ht="15" customHeight="1">
      <c r="A12" s="211"/>
      <c r="B12" s="212"/>
      <c r="C12" s="213"/>
      <c r="D12" s="214"/>
      <c r="E12" s="215"/>
      <c r="F12" s="213"/>
      <c r="G12" s="211" t="s">
        <v>334</v>
      </c>
      <c r="H12" s="216"/>
      <c r="I12" s="213"/>
      <c r="J12" s="211" t="s">
        <v>334</v>
      </c>
      <c r="K12" s="216"/>
      <c r="L12" s="213"/>
      <c r="M12" s="211" t="s">
        <v>334</v>
      </c>
      <c r="N12" s="216"/>
      <c r="O12" s="213"/>
      <c r="P12" s="214"/>
      <c r="Q12" s="215"/>
      <c r="R12" s="213"/>
      <c r="S12" s="85"/>
      <c r="T12" s="85"/>
      <c r="U12" s="85"/>
    </row>
    <row r="13" spans="1:21" ht="15" customHeight="1">
      <c r="A13" s="157"/>
      <c r="B13" s="187"/>
      <c r="C13" s="191"/>
      <c r="D13" s="163"/>
      <c r="E13" s="160"/>
      <c r="F13" s="191"/>
      <c r="G13" s="163" t="s">
        <v>104</v>
      </c>
      <c r="H13" s="166">
        <v>380</v>
      </c>
      <c r="I13" s="191">
        <v>0</v>
      </c>
      <c r="J13" s="396" t="s">
        <v>574</v>
      </c>
      <c r="K13" s="160">
        <v>500</v>
      </c>
      <c r="L13" s="191">
        <v>0</v>
      </c>
      <c r="M13" s="397" t="s">
        <v>575</v>
      </c>
      <c r="N13" s="160">
        <v>710</v>
      </c>
      <c r="O13" s="191">
        <v>0</v>
      </c>
      <c r="P13" s="163" t="s">
        <v>355</v>
      </c>
      <c r="Q13" s="160">
        <v>30</v>
      </c>
      <c r="R13" s="191">
        <v>0</v>
      </c>
      <c r="S13" s="85"/>
      <c r="T13" s="85"/>
      <c r="U13" s="85"/>
    </row>
    <row r="14" spans="1:21" ht="15" customHeight="1">
      <c r="A14" s="157"/>
      <c r="B14" s="187"/>
      <c r="C14" s="191"/>
      <c r="D14" s="163"/>
      <c r="E14" s="166"/>
      <c r="F14" s="191"/>
      <c r="G14" s="163"/>
      <c r="H14" s="166"/>
      <c r="I14" s="191"/>
      <c r="J14" s="240" t="s">
        <v>138</v>
      </c>
      <c r="K14" s="160">
        <v>30</v>
      </c>
      <c r="L14" s="191">
        <v>0</v>
      </c>
      <c r="M14" s="163" t="s">
        <v>509</v>
      </c>
      <c r="N14" s="160">
        <v>1010</v>
      </c>
      <c r="O14" s="191">
        <v>0</v>
      </c>
      <c r="P14" s="163"/>
      <c r="Q14" s="160"/>
      <c r="R14" s="191"/>
      <c r="S14" s="85"/>
      <c r="T14" s="85"/>
      <c r="U14" s="85"/>
    </row>
    <row r="15" spans="1:21" ht="15" customHeight="1">
      <c r="A15" s="157"/>
      <c r="B15" s="187"/>
      <c r="C15" s="191"/>
      <c r="D15" s="163"/>
      <c r="E15" s="166"/>
      <c r="F15" s="191"/>
      <c r="G15" s="163"/>
      <c r="H15" s="166"/>
      <c r="I15" s="191"/>
      <c r="J15" s="163"/>
      <c r="K15" s="166"/>
      <c r="L15" s="191"/>
      <c r="M15" s="184" t="s">
        <v>257</v>
      </c>
      <c r="N15" s="160">
        <v>180</v>
      </c>
      <c r="O15" s="191">
        <v>0</v>
      </c>
      <c r="P15" s="163"/>
      <c r="Q15" s="160"/>
      <c r="R15" s="191"/>
      <c r="S15" s="85"/>
      <c r="T15" s="85"/>
      <c r="U15" s="85"/>
    </row>
    <row r="16" spans="1:21" ht="15" customHeight="1">
      <c r="A16" s="184"/>
      <c r="B16" s="187"/>
      <c r="C16" s="191"/>
      <c r="D16" s="163"/>
      <c r="E16" s="166"/>
      <c r="F16" s="191"/>
      <c r="G16" s="217"/>
      <c r="H16" s="160"/>
      <c r="I16" s="191"/>
      <c r="J16" s="163"/>
      <c r="K16" s="166"/>
      <c r="L16" s="191"/>
      <c r="M16" s="218"/>
      <c r="N16" s="219"/>
      <c r="O16" s="191"/>
      <c r="P16" s="163"/>
      <c r="Q16" s="160"/>
      <c r="R16" s="191"/>
      <c r="S16" s="85"/>
      <c r="T16" s="85"/>
      <c r="U16" s="85"/>
    </row>
    <row r="17" spans="1:21" ht="15" customHeight="1">
      <c r="A17" s="184"/>
      <c r="B17" s="187"/>
      <c r="C17" s="191"/>
      <c r="D17" s="163"/>
      <c r="E17" s="166"/>
      <c r="F17" s="191"/>
      <c r="G17" s="218"/>
      <c r="H17" s="219"/>
      <c r="I17" s="191"/>
      <c r="J17" s="163"/>
      <c r="K17" s="166"/>
      <c r="L17" s="191"/>
      <c r="M17" s="218"/>
      <c r="N17" s="219"/>
      <c r="O17" s="191"/>
      <c r="P17" s="163"/>
      <c r="Q17" s="160"/>
      <c r="R17" s="191"/>
      <c r="S17" s="85"/>
      <c r="T17" s="85"/>
      <c r="U17" s="85"/>
    </row>
    <row r="18" spans="1:21" ht="15" customHeight="1">
      <c r="A18" s="175" t="s">
        <v>311</v>
      </c>
      <c r="B18" s="220">
        <f>SUM(B13:B17)</f>
        <v>0</v>
      </c>
      <c r="C18" s="200">
        <f>SUM(C13:C17)</f>
        <v>0</v>
      </c>
      <c r="D18" s="175" t="s">
        <v>311</v>
      </c>
      <c r="E18" s="169">
        <f>SUM(E13:E17)</f>
        <v>0</v>
      </c>
      <c r="F18" s="200">
        <f>SUM(F13:F17)</f>
        <v>0</v>
      </c>
      <c r="G18" s="175" t="s">
        <v>311</v>
      </c>
      <c r="H18" s="169">
        <f>SUM(H13:H17)</f>
        <v>380</v>
      </c>
      <c r="I18" s="200">
        <f>SUM(I13:I17)</f>
        <v>0</v>
      </c>
      <c r="J18" s="175" t="s">
        <v>311</v>
      </c>
      <c r="K18" s="169">
        <f>SUM(K13:K17)</f>
        <v>530</v>
      </c>
      <c r="L18" s="200">
        <f>SUM(L13:L17)</f>
        <v>0</v>
      </c>
      <c r="M18" s="175" t="s">
        <v>311</v>
      </c>
      <c r="N18" s="169">
        <f>SUM(N13:N17)</f>
        <v>1900</v>
      </c>
      <c r="O18" s="200">
        <f>SUM(O13:O17)</f>
        <v>0</v>
      </c>
      <c r="P18" s="175" t="s">
        <v>311</v>
      </c>
      <c r="Q18" s="177">
        <f>SUM(Q13:Q17)</f>
        <v>30</v>
      </c>
      <c r="R18" s="200">
        <f>SUM(R13:R17)</f>
        <v>0</v>
      </c>
      <c r="S18" s="85"/>
      <c r="T18" s="85"/>
      <c r="U18" s="85"/>
    </row>
    <row r="19" spans="1:21" ht="15" customHeight="1">
      <c r="A19" s="221"/>
      <c r="B19" s="210"/>
      <c r="C19" s="154"/>
      <c r="D19" s="145"/>
      <c r="E19" s="77"/>
      <c r="F19" s="154"/>
      <c r="G19" s="145"/>
      <c r="H19" s="77"/>
      <c r="I19" s="154"/>
      <c r="J19" s="145"/>
      <c r="K19" s="77"/>
      <c r="L19" s="154"/>
      <c r="M19" s="145"/>
      <c r="N19" s="77"/>
      <c r="O19" s="154"/>
      <c r="P19" s="145"/>
      <c r="Q19" s="148"/>
      <c r="R19" s="154"/>
      <c r="S19" s="85"/>
      <c r="T19" s="85"/>
      <c r="U19" s="85"/>
    </row>
    <row r="20" spans="1:21" ht="16.5" customHeight="1" thickBot="1">
      <c r="A20" s="147" t="s">
        <v>39</v>
      </c>
      <c r="B20" s="149">
        <f>SUM(B11,B18)</f>
        <v>300</v>
      </c>
      <c r="C20" s="153">
        <f>SUM(C11,C18)</f>
        <v>0</v>
      </c>
      <c r="D20" s="147" t="s">
        <v>39</v>
      </c>
      <c r="E20" s="149">
        <f>SUM(E11,E18)</f>
        <v>260</v>
      </c>
      <c r="F20" s="153">
        <f>SUM(F11,F18)</f>
        <v>0</v>
      </c>
      <c r="G20" s="147" t="s">
        <v>39</v>
      </c>
      <c r="H20" s="149">
        <f>SUM(H11,H18)</f>
        <v>860</v>
      </c>
      <c r="I20" s="153">
        <f>SUM(I11,I18)</f>
        <v>0</v>
      </c>
      <c r="J20" s="147" t="s">
        <v>39</v>
      </c>
      <c r="K20" s="149">
        <f>SUM(K11,K18)</f>
        <v>1720</v>
      </c>
      <c r="L20" s="153">
        <f>SUM(L11,L18)</f>
        <v>0</v>
      </c>
      <c r="M20" s="147" t="s">
        <v>39</v>
      </c>
      <c r="N20" s="149">
        <f>SUM(N11,N18)</f>
        <v>3900</v>
      </c>
      <c r="O20" s="153">
        <f>SUM(O11,O18)</f>
        <v>0</v>
      </c>
      <c r="P20" s="147" t="s">
        <v>39</v>
      </c>
      <c r="Q20" s="150">
        <f>SUM(Q11,Q18)</f>
        <v>140</v>
      </c>
      <c r="R20" s="153">
        <f>SUM(R11,R18)</f>
        <v>0</v>
      </c>
      <c r="S20" s="85"/>
      <c r="T20" s="85"/>
      <c r="U20" s="85"/>
    </row>
    <row r="21" spans="1:21" ht="12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9"/>
      <c r="N21" s="1"/>
      <c r="O21" s="85"/>
      <c r="P21" s="85"/>
      <c r="Q21" s="93"/>
      <c r="R21" s="93"/>
      <c r="S21" s="85"/>
      <c r="T21" s="85"/>
      <c r="U21" s="85"/>
    </row>
    <row r="22" spans="1:21" ht="16.5" customHeight="1" thickBot="1">
      <c r="A22" s="156" t="s">
        <v>561</v>
      </c>
      <c r="B22" s="79"/>
      <c r="C22" s="80" t="s">
        <v>314</v>
      </c>
      <c r="D22" s="238" t="s">
        <v>280</v>
      </c>
      <c r="E22" s="241"/>
      <c r="F22" s="81" t="s">
        <v>2</v>
      </c>
      <c r="G22" s="82">
        <f>B36+E36+H36+K36+N36+Q36</f>
        <v>7820</v>
      </c>
      <c r="H22" s="83" t="s">
        <v>3</v>
      </c>
      <c r="I22" s="90">
        <f>C36+F36+I36+L36+O36+R36</f>
        <v>0</v>
      </c>
      <c r="J22" s="1"/>
      <c r="K22" s="85"/>
      <c r="L22" s="85"/>
      <c r="M22" s="85"/>
      <c r="N22" s="85"/>
      <c r="O22" s="85"/>
      <c r="P22" s="85"/>
      <c r="Q22" s="96"/>
      <c r="R22" s="96"/>
      <c r="S22" s="85"/>
      <c r="T22" s="85"/>
      <c r="U22" s="85"/>
    </row>
    <row r="23" spans="1:21" ht="9" customHeight="1" thickBo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 ht="16.5" customHeight="1">
      <c r="A24" s="188" t="s">
        <v>4</v>
      </c>
      <c r="B24" s="133"/>
      <c r="C24" s="134"/>
      <c r="D24" s="135" t="s">
        <v>5</v>
      </c>
      <c r="E24" s="136"/>
      <c r="F24" s="137"/>
      <c r="G24" s="135" t="s">
        <v>6</v>
      </c>
      <c r="H24" s="133"/>
      <c r="I24" s="134"/>
      <c r="J24" s="135" t="s">
        <v>7</v>
      </c>
      <c r="K24" s="136"/>
      <c r="L24" s="137"/>
      <c r="M24" s="189" t="s">
        <v>40</v>
      </c>
      <c r="N24" s="133"/>
      <c r="O24" s="134"/>
      <c r="P24" s="132" t="s">
        <v>208</v>
      </c>
      <c r="Q24" s="138"/>
      <c r="R24" s="139"/>
      <c r="S24" s="85"/>
      <c r="T24" s="85"/>
      <c r="U24" s="85"/>
    </row>
    <row r="25" spans="1:21" ht="15" customHeight="1">
      <c r="A25" s="140" t="s">
        <v>9</v>
      </c>
      <c r="B25" s="141" t="s">
        <v>299</v>
      </c>
      <c r="C25" s="142" t="s">
        <v>300</v>
      </c>
      <c r="D25" s="140" t="s">
        <v>9</v>
      </c>
      <c r="E25" s="141" t="s">
        <v>299</v>
      </c>
      <c r="F25" s="142" t="s">
        <v>300</v>
      </c>
      <c r="G25" s="140" t="s">
        <v>9</v>
      </c>
      <c r="H25" s="141" t="s">
        <v>299</v>
      </c>
      <c r="I25" s="142" t="s">
        <v>300</v>
      </c>
      <c r="J25" s="140" t="s">
        <v>9</v>
      </c>
      <c r="K25" s="141" t="s">
        <v>299</v>
      </c>
      <c r="L25" s="142" t="s">
        <v>300</v>
      </c>
      <c r="M25" s="140" t="s">
        <v>9</v>
      </c>
      <c r="N25" s="141" t="s">
        <v>299</v>
      </c>
      <c r="O25" s="142" t="s">
        <v>300</v>
      </c>
      <c r="P25" s="140" t="s">
        <v>9</v>
      </c>
      <c r="Q25" s="143" t="s">
        <v>299</v>
      </c>
      <c r="R25" s="142" t="s">
        <v>300</v>
      </c>
      <c r="S25" s="85"/>
      <c r="T25" s="85"/>
      <c r="U25" s="85"/>
    </row>
    <row r="26" spans="1:21" ht="15" customHeight="1">
      <c r="A26" s="145"/>
      <c r="B26" s="382"/>
      <c r="C26" s="154"/>
      <c r="D26" s="145" t="s">
        <v>531</v>
      </c>
      <c r="E26" s="77">
        <v>610</v>
      </c>
      <c r="F26" s="154">
        <v>0</v>
      </c>
      <c r="G26" s="145" t="s">
        <v>105</v>
      </c>
      <c r="H26" s="77">
        <v>220</v>
      </c>
      <c r="I26" s="154"/>
      <c r="J26" s="163" t="s">
        <v>276</v>
      </c>
      <c r="K26" s="166">
        <v>50</v>
      </c>
      <c r="L26" s="154">
        <v>0</v>
      </c>
      <c r="M26" s="383" t="s">
        <v>536</v>
      </c>
      <c r="N26" s="384">
        <v>4280</v>
      </c>
      <c r="O26" s="385">
        <v>0</v>
      </c>
      <c r="P26" s="383" t="s">
        <v>539</v>
      </c>
      <c r="Q26" s="222">
        <v>90</v>
      </c>
      <c r="R26" s="154">
        <v>0</v>
      </c>
      <c r="S26" s="85"/>
      <c r="T26" s="85"/>
      <c r="U26" s="85"/>
    </row>
    <row r="27" spans="1:21" ht="15" customHeight="1">
      <c r="A27" s="163"/>
      <c r="B27" s="179"/>
      <c r="C27" s="191"/>
      <c r="D27" s="163"/>
      <c r="E27" s="166"/>
      <c r="F27" s="191"/>
      <c r="G27" s="163"/>
      <c r="H27" s="166"/>
      <c r="I27" s="191"/>
      <c r="J27" s="163"/>
      <c r="K27" s="166"/>
      <c r="L27" s="191"/>
      <c r="M27" s="163" t="s">
        <v>534</v>
      </c>
      <c r="N27" s="166">
        <v>330</v>
      </c>
      <c r="O27" s="386">
        <v>0</v>
      </c>
      <c r="P27" s="387"/>
      <c r="Q27" s="160"/>
      <c r="R27" s="191"/>
      <c r="S27" s="85"/>
      <c r="T27" s="85"/>
      <c r="U27" s="85"/>
    </row>
    <row r="28" spans="1:21" ht="15" customHeight="1">
      <c r="A28" s="163"/>
      <c r="B28" s="179"/>
      <c r="C28" s="191"/>
      <c r="D28" s="163"/>
      <c r="E28" s="166"/>
      <c r="F28" s="191"/>
      <c r="G28" s="163"/>
      <c r="H28" s="166"/>
      <c r="I28" s="191"/>
      <c r="J28" s="163"/>
      <c r="K28" s="166"/>
      <c r="L28" s="154"/>
      <c r="M28" s="163" t="s">
        <v>535</v>
      </c>
      <c r="N28" s="166">
        <v>30</v>
      </c>
      <c r="O28" s="386">
        <v>0</v>
      </c>
      <c r="P28" s="163"/>
      <c r="Q28" s="160"/>
      <c r="R28" s="191"/>
      <c r="S28" s="85"/>
      <c r="T28" s="85"/>
      <c r="U28" s="85"/>
    </row>
    <row r="29" spans="1:21" ht="15" customHeight="1">
      <c r="A29" s="163"/>
      <c r="B29" s="179"/>
      <c r="C29" s="191"/>
      <c r="D29" s="163"/>
      <c r="E29" s="166"/>
      <c r="F29" s="191"/>
      <c r="G29" s="163"/>
      <c r="H29" s="166"/>
      <c r="I29" s="191"/>
      <c r="J29" s="163"/>
      <c r="K29" s="166"/>
      <c r="L29" s="191"/>
      <c r="M29" s="163"/>
      <c r="N29" s="166"/>
      <c r="O29" s="386"/>
      <c r="P29" s="163"/>
      <c r="Q29" s="160"/>
      <c r="R29" s="191"/>
      <c r="S29" s="85"/>
      <c r="T29" s="85"/>
      <c r="U29" s="85"/>
    </row>
    <row r="30" spans="1:23" ht="15" customHeight="1">
      <c r="A30" s="163"/>
      <c r="B30" s="179"/>
      <c r="C30" s="191"/>
      <c r="D30" s="163"/>
      <c r="E30" s="166"/>
      <c r="F30" s="191"/>
      <c r="G30" s="163"/>
      <c r="H30" s="166"/>
      <c r="I30" s="191"/>
      <c r="J30" s="163"/>
      <c r="K30" s="166"/>
      <c r="L30" s="191"/>
      <c r="M30" s="163" t="s">
        <v>533</v>
      </c>
      <c r="N30" s="166">
        <v>430</v>
      </c>
      <c r="O30" s="386">
        <v>0</v>
      </c>
      <c r="P30" s="163" t="s">
        <v>412</v>
      </c>
      <c r="Q30" s="160">
        <v>10</v>
      </c>
      <c r="R30" s="191">
        <v>0</v>
      </c>
      <c r="S30" s="85"/>
      <c r="T30" s="85"/>
      <c r="U30" s="85"/>
      <c r="V30" s="85"/>
      <c r="W30" s="85"/>
    </row>
    <row r="31" spans="1:23" ht="15" customHeight="1">
      <c r="A31" s="163"/>
      <c r="B31" s="179"/>
      <c r="C31" s="191"/>
      <c r="D31" s="163"/>
      <c r="E31" s="166"/>
      <c r="F31" s="191"/>
      <c r="G31" s="163"/>
      <c r="H31" s="166"/>
      <c r="I31" s="191"/>
      <c r="J31" s="163"/>
      <c r="K31" s="166"/>
      <c r="L31" s="191"/>
      <c r="M31" s="163" t="s">
        <v>277</v>
      </c>
      <c r="N31" s="166">
        <v>430</v>
      </c>
      <c r="O31" s="386">
        <v>0</v>
      </c>
      <c r="P31" s="163" t="s">
        <v>413</v>
      </c>
      <c r="Q31" s="160">
        <v>10</v>
      </c>
      <c r="R31" s="191">
        <v>0</v>
      </c>
      <c r="S31" s="85"/>
      <c r="T31" s="85"/>
      <c r="U31" s="85"/>
      <c r="V31" s="85"/>
      <c r="W31" s="85"/>
    </row>
    <row r="32" spans="1:23" ht="15" customHeight="1">
      <c r="A32" s="163"/>
      <c r="B32" s="179"/>
      <c r="C32" s="191"/>
      <c r="D32" s="163"/>
      <c r="E32" s="166"/>
      <c r="F32" s="191"/>
      <c r="G32" s="163"/>
      <c r="H32" s="166"/>
      <c r="I32" s="191"/>
      <c r="J32" s="163"/>
      <c r="K32" s="166"/>
      <c r="L32" s="191"/>
      <c r="M32" s="163" t="s">
        <v>532</v>
      </c>
      <c r="N32" s="166">
        <v>240</v>
      </c>
      <c r="O32" s="386">
        <v>0</v>
      </c>
      <c r="P32" s="163" t="s">
        <v>495</v>
      </c>
      <c r="Q32" s="160">
        <v>10</v>
      </c>
      <c r="R32" s="191">
        <v>0</v>
      </c>
      <c r="S32" s="85"/>
      <c r="T32" s="85"/>
      <c r="U32" s="85"/>
      <c r="V32" s="85"/>
      <c r="W32" s="85"/>
    </row>
    <row r="33" spans="1:23" ht="15" customHeight="1">
      <c r="A33" s="163"/>
      <c r="B33" s="179"/>
      <c r="C33" s="191"/>
      <c r="D33" s="163"/>
      <c r="E33" s="166"/>
      <c r="F33" s="191"/>
      <c r="G33" s="163"/>
      <c r="H33" s="166"/>
      <c r="I33" s="191"/>
      <c r="J33" s="163"/>
      <c r="K33" s="166"/>
      <c r="L33" s="191"/>
      <c r="M33" s="163" t="s">
        <v>278</v>
      </c>
      <c r="N33" s="166">
        <v>740</v>
      </c>
      <c r="O33" s="386">
        <v>0</v>
      </c>
      <c r="P33" s="163" t="s">
        <v>414</v>
      </c>
      <c r="Q33" s="160">
        <v>10</v>
      </c>
      <c r="R33" s="191">
        <v>0</v>
      </c>
      <c r="S33" s="85"/>
      <c r="T33" s="85"/>
      <c r="U33" s="85"/>
      <c r="V33" s="85"/>
      <c r="W33" s="85"/>
    </row>
    <row r="34" spans="1:23" ht="15" customHeight="1">
      <c r="A34" s="163"/>
      <c r="B34" s="179"/>
      <c r="C34" s="191"/>
      <c r="D34" s="163"/>
      <c r="E34" s="166"/>
      <c r="F34" s="191"/>
      <c r="G34" s="163"/>
      <c r="H34" s="166"/>
      <c r="I34" s="191"/>
      <c r="J34" s="163"/>
      <c r="K34" s="166"/>
      <c r="L34" s="191"/>
      <c r="M34" s="163" t="s">
        <v>279</v>
      </c>
      <c r="N34" s="166">
        <v>330</v>
      </c>
      <c r="O34" s="386">
        <v>0</v>
      </c>
      <c r="P34" s="163"/>
      <c r="Q34" s="160"/>
      <c r="R34" s="191"/>
      <c r="S34" s="85"/>
      <c r="T34" s="85"/>
      <c r="U34" s="85"/>
      <c r="V34" s="85"/>
      <c r="W34" s="85"/>
    </row>
    <row r="35" spans="1:23" ht="15" customHeight="1">
      <c r="A35" s="145"/>
      <c r="B35" s="146"/>
      <c r="C35" s="154"/>
      <c r="D35" s="145"/>
      <c r="E35" s="77"/>
      <c r="F35" s="154"/>
      <c r="G35" s="145"/>
      <c r="H35" s="77"/>
      <c r="I35" s="154"/>
      <c r="J35" s="145"/>
      <c r="K35" s="77"/>
      <c r="L35" s="154"/>
      <c r="M35" s="145"/>
      <c r="N35" s="77"/>
      <c r="O35" s="154"/>
      <c r="P35" s="145"/>
      <c r="Q35" s="148"/>
      <c r="R35" s="154"/>
      <c r="S35" s="85"/>
      <c r="T35" s="85"/>
      <c r="U35" s="85"/>
      <c r="V35" s="85"/>
      <c r="W35" s="85"/>
    </row>
    <row r="36" spans="1:23" ht="16.5" customHeight="1" thickBot="1">
      <c r="A36" s="147" t="s">
        <v>39</v>
      </c>
      <c r="B36" s="149">
        <f>SUM(B26:B29)</f>
        <v>0</v>
      </c>
      <c r="C36" s="153">
        <f>SUM(C26:C29)</f>
        <v>0</v>
      </c>
      <c r="D36" s="147" t="s">
        <v>39</v>
      </c>
      <c r="E36" s="149">
        <f>SUM(E26:E29)</f>
        <v>610</v>
      </c>
      <c r="F36" s="153">
        <f>SUM(F26:F29)</f>
        <v>0</v>
      </c>
      <c r="G36" s="147" t="s">
        <v>39</v>
      </c>
      <c r="H36" s="149">
        <f>SUM(H26:H29)</f>
        <v>220</v>
      </c>
      <c r="I36" s="153">
        <f>SUM(I26:I29)</f>
        <v>0</v>
      </c>
      <c r="J36" s="147" t="s">
        <v>39</v>
      </c>
      <c r="K36" s="149">
        <f>SUM(K26:K35)</f>
        <v>50</v>
      </c>
      <c r="L36" s="153">
        <f>SUM(L26:L35)</f>
        <v>0</v>
      </c>
      <c r="M36" s="147" t="s">
        <v>39</v>
      </c>
      <c r="N36" s="149">
        <f>SUM(N26:N35)</f>
        <v>6810</v>
      </c>
      <c r="O36" s="153">
        <f>SUM(O26:O35)</f>
        <v>0</v>
      </c>
      <c r="P36" s="147" t="s">
        <v>39</v>
      </c>
      <c r="Q36" s="150">
        <f>SUM(Q26:Q35)</f>
        <v>130</v>
      </c>
      <c r="R36" s="153">
        <f>SUM(R26:R35)</f>
        <v>0</v>
      </c>
      <c r="S36" s="85"/>
      <c r="T36" s="85"/>
      <c r="U36" s="85"/>
      <c r="V36" s="85"/>
      <c r="W36" s="85"/>
    </row>
    <row r="37" spans="1:23" ht="12" customHeight="1" thickBo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ht="16.5" customHeight="1" thickBot="1">
      <c r="A38" s="156" t="s">
        <v>561</v>
      </c>
      <c r="B38" s="79"/>
      <c r="C38" s="80" t="s">
        <v>119</v>
      </c>
      <c r="D38" s="242" t="s">
        <v>272</v>
      </c>
      <c r="E38" s="243"/>
      <c r="F38" s="81" t="s">
        <v>2</v>
      </c>
      <c r="G38" s="82">
        <f>B53+E53+H53+K53+N53+Q53</f>
        <v>3820</v>
      </c>
      <c r="H38" s="83" t="s">
        <v>3</v>
      </c>
      <c r="I38" s="90">
        <f>C53+F53+I53+L53+O53+R53</f>
        <v>0</v>
      </c>
      <c r="J38" s="1"/>
      <c r="K38" s="85"/>
      <c r="L38" s="85"/>
      <c r="M38" s="88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:23" ht="9" customHeight="1" thickBo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ht="16.5" customHeight="1">
      <c r="A40" s="132" t="s">
        <v>4</v>
      </c>
      <c r="B40" s="136"/>
      <c r="C40" s="137"/>
      <c r="D40" s="189" t="s">
        <v>5</v>
      </c>
      <c r="E40" s="133"/>
      <c r="F40" s="134"/>
      <c r="G40" s="135" t="s">
        <v>6</v>
      </c>
      <c r="H40" s="136"/>
      <c r="I40" s="137"/>
      <c r="J40" s="189" t="s">
        <v>7</v>
      </c>
      <c r="K40" s="133"/>
      <c r="L40" s="134"/>
      <c r="M40" s="135" t="s">
        <v>40</v>
      </c>
      <c r="N40" s="136"/>
      <c r="O40" s="137"/>
      <c r="P40" s="188" t="s">
        <v>208</v>
      </c>
      <c r="Q40" s="223"/>
      <c r="R40" s="224"/>
      <c r="S40" s="85"/>
      <c r="T40" s="85"/>
      <c r="U40" s="85"/>
      <c r="V40" s="85"/>
      <c r="W40" s="85"/>
    </row>
    <row r="41" spans="1:23" ht="15" customHeight="1">
      <c r="A41" s="140" t="s">
        <v>9</v>
      </c>
      <c r="B41" s="141" t="s">
        <v>299</v>
      </c>
      <c r="C41" s="142" t="s">
        <v>300</v>
      </c>
      <c r="D41" s="140" t="s">
        <v>9</v>
      </c>
      <c r="E41" s="141" t="s">
        <v>299</v>
      </c>
      <c r="F41" s="142" t="s">
        <v>300</v>
      </c>
      <c r="G41" s="388" t="s">
        <v>9</v>
      </c>
      <c r="H41" s="141" t="s">
        <v>299</v>
      </c>
      <c r="I41" s="142" t="s">
        <v>300</v>
      </c>
      <c r="J41" s="140" t="s">
        <v>9</v>
      </c>
      <c r="K41" s="141" t="s">
        <v>299</v>
      </c>
      <c r="L41" s="142" t="s">
        <v>300</v>
      </c>
      <c r="M41" s="140" t="s">
        <v>9</v>
      </c>
      <c r="N41" s="141" t="s">
        <v>299</v>
      </c>
      <c r="O41" s="142" t="s">
        <v>300</v>
      </c>
      <c r="P41" s="140" t="s">
        <v>9</v>
      </c>
      <c r="Q41" s="143" t="s">
        <v>299</v>
      </c>
      <c r="R41" s="142" t="s">
        <v>300</v>
      </c>
      <c r="S41" s="85"/>
      <c r="T41" s="85"/>
      <c r="U41" s="85"/>
      <c r="V41" s="85"/>
      <c r="W41" s="85"/>
    </row>
    <row r="42" spans="1:23" ht="15" customHeight="1">
      <c r="A42" s="145"/>
      <c r="B42" s="146"/>
      <c r="C42" s="154"/>
      <c r="D42" s="145" t="s">
        <v>106</v>
      </c>
      <c r="E42" s="77">
        <v>20</v>
      </c>
      <c r="F42" s="154">
        <v>0</v>
      </c>
      <c r="G42" s="343" t="s">
        <v>240</v>
      </c>
      <c r="H42" s="77">
        <v>210</v>
      </c>
      <c r="I42" s="154">
        <v>0</v>
      </c>
      <c r="J42" s="145" t="s">
        <v>218</v>
      </c>
      <c r="K42" s="148">
        <v>10</v>
      </c>
      <c r="L42" s="154">
        <v>0</v>
      </c>
      <c r="M42" s="145" t="s">
        <v>209</v>
      </c>
      <c r="N42" s="77">
        <v>410</v>
      </c>
      <c r="O42" s="154">
        <v>0</v>
      </c>
      <c r="P42" s="145" t="s">
        <v>415</v>
      </c>
      <c r="Q42" s="148">
        <v>10</v>
      </c>
      <c r="R42" s="154">
        <v>0</v>
      </c>
      <c r="S42" s="85"/>
      <c r="T42" s="85"/>
      <c r="U42" s="85"/>
      <c r="V42" s="85"/>
      <c r="W42" s="85"/>
    </row>
    <row r="43" spans="1:23" ht="15" customHeight="1">
      <c r="A43" s="163"/>
      <c r="B43" s="179"/>
      <c r="C43" s="191"/>
      <c r="D43" s="163"/>
      <c r="E43" s="166"/>
      <c r="F43" s="191"/>
      <c r="G43" s="184"/>
      <c r="H43" s="160"/>
      <c r="I43" s="191"/>
      <c r="J43" s="163"/>
      <c r="K43" s="160"/>
      <c r="L43" s="191"/>
      <c r="M43" s="163" t="s">
        <v>210</v>
      </c>
      <c r="N43" s="166">
        <v>320</v>
      </c>
      <c r="O43" s="191">
        <v>0</v>
      </c>
      <c r="P43" s="163" t="s">
        <v>416</v>
      </c>
      <c r="Q43" s="160">
        <v>10</v>
      </c>
      <c r="R43" s="191">
        <v>0</v>
      </c>
      <c r="S43" s="85"/>
      <c r="T43" s="85"/>
      <c r="U43" s="85"/>
      <c r="V43" s="85"/>
      <c r="W43" s="85"/>
    </row>
    <row r="44" spans="1:23" ht="15" customHeight="1">
      <c r="A44" s="206"/>
      <c r="B44" s="179"/>
      <c r="C44" s="191"/>
      <c r="D44" s="163"/>
      <c r="E44" s="166"/>
      <c r="F44" s="191"/>
      <c r="G44" s="184"/>
      <c r="H44" s="160"/>
      <c r="I44" s="191"/>
      <c r="J44" s="163"/>
      <c r="K44" s="160"/>
      <c r="L44" s="191"/>
      <c r="M44" s="163" t="s">
        <v>474</v>
      </c>
      <c r="N44" s="166">
        <v>40</v>
      </c>
      <c r="O44" s="191">
        <v>0</v>
      </c>
      <c r="P44" s="163" t="s">
        <v>417</v>
      </c>
      <c r="Q44" s="160">
        <v>10</v>
      </c>
      <c r="R44" s="191">
        <v>0</v>
      </c>
      <c r="S44" s="85"/>
      <c r="T44" s="85"/>
      <c r="U44" s="85"/>
      <c r="V44" s="85"/>
      <c r="W44" s="85"/>
    </row>
    <row r="45" spans="1:23" ht="15" customHeight="1">
      <c r="A45" s="163"/>
      <c r="B45" s="179"/>
      <c r="C45" s="191"/>
      <c r="D45" s="163"/>
      <c r="E45" s="166"/>
      <c r="F45" s="191"/>
      <c r="G45" s="184" t="s">
        <v>107</v>
      </c>
      <c r="H45" s="160">
        <v>60</v>
      </c>
      <c r="I45" s="191">
        <v>0</v>
      </c>
      <c r="J45" s="163"/>
      <c r="K45" s="160"/>
      <c r="L45" s="191"/>
      <c r="M45" s="163" t="s">
        <v>211</v>
      </c>
      <c r="N45" s="166">
        <v>880</v>
      </c>
      <c r="O45" s="191">
        <v>0</v>
      </c>
      <c r="P45" s="163" t="s">
        <v>418</v>
      </c>
      <c r="Q45" s="160">
        <v>30</v>
      </c>
      <c r="R45" s="191">
        <v>0</v>
      </c>
      <c r="S45" s="85"/>
      <c r="T45" s="85"/>
      <c r="U45" s="85"/>
      <c r="V45" s="85"/>
      <c r="W45" s="85"/>
    </row>
    <row r="46" spans="1:23" ht="15" customHeight="1">
      <c r="A46" s="163"/>
      <c r="B46" s="179"/>
      <c r="C46" s="191"/>
      <c r="D46" s="165"/>
      <c r="E46" s="166"/>
      <c r="F46" s="191"/>
      <c r="G46" s="225"/>
      <c r="H46" s="160"/>
      <c r="I46" s="191"/>
      <c r="J46" s="163"/>
      <c r="K46" s="160"/>
      <c r="L46" s="191"/>
      <c r="M46" s="163" t="s">
        <v>212</v>
      </c>
      <c r="N46" s="166">
        <v>870</v>
      </c>
      <c r="O46" s="191">
        <v>0</v>
      </c>
      <c r="P46" s="163" t="s">
        <v>419</v>
      </c>
      <c r="Q46" s="160">
        <v>10</v>
      </c>
      <c r="R46" s="191">
        <v>0</v>
      </c>
      <c r="S46" s="85"/>
      <c r="T46" s="85"/>
      <c r="U46" s="85"/>
      <c r="V46" s="85"/>
      <c r="W46" s="85"/>
    </row>
    <row r="47" spans="1:23" ht="15" customHeight="1">
      <c r="A47" s="163"/>
      <c r="B47" s="179"/>
      <c r="C47" s="191"/>
      <c r="D47" s="165"/>
      <c r="E47" s="166"/>
      <c r="F47" s="191"/>
      <c r="G47" s="184"/>
      <c r="H47" s="160"/>
      <c r="I47" s="191"/>
      <c r="J47" s="163"/>
      <c r="K47" s="160"/>
      <c r="L47" s="191"/>
      <c r="M47" s="163" t="s">
        <v>213</v>
      </c>
      <c r="N47" s="166">
        <v>60</v>
      </c>
      <c r="O47" s="191">
        <v>0</v>
      </c>
      <c r="P47" s="163"/>
      <c r="Q47" s="160"/>
      <c r="R47" s="191"/>
      <c r="S47" s="85"/>
      <c r="T47" s="85"/>
      <c r="U47" s="85"/>
      <c r="V47" s="85"/>
      <c r="W47" s="85"/>
    </row>
    <row r="48" spans="1:23" ht="15" customHeight="1">
      <c r="A48" s="163"/>
      <c r="B48" s="179"/>
      <c r="C48" s="191"/>
      <c r="D48" s="165"/>
      <c r="E48" s="166"/>
      <c r="F48" s="191"/>
      <c r="G48" s="184"/>
      <c r="H48" s="160"/>
      <c r="I48" s="191"/>
      <c r="J48" s="163"/>
      <c r="K48" s="166"/>
      <c r="L48" s="191"/>
      <c r="M48" s="163" t="s">
        <v>214</v>
      </c>
      <c r="N48" s="166">
        <v>350</v>
      </c>
      <c r="O48" s="191">
        <v>0</v>
      </c>
      <c r="P48" s="163"/>
      <c r="Q48" s="160"/>
      <c r="R48" s="191"/>
      <c r="S48" s="85"/>
      <c r="T48" s="85"/>
      <c r="U48" s="85"/>
      <c r="V48" s="85"/>
      <c r="W48" s="85"/>
    </row>
    <row r="49" spans="1:21" ht="15" customHeight="1">
      <c r="A49" s="163"/>
      <c r="B49" s="179"/>
      <c r="C49" s="191"/>
      <c r="D49" s="165"/>
      <c r="E49" s="166"/>
      <c r="F49" s="191"/>
      <c r="G49" s="163"/>
      <c r="H49" s="166"/>
      <c r="I49" s="191"/>
      <c r="J49" s="163"/>
      <c r="K49" s="166"/>
      <c r="L49" s="191"/>
      <c r="M49" s="163" t="s">
        <v>215</v>
      </c>
      <c r="N49" s="166">
        <v>220</v>
      </c>
      <c r="O49" s="191">
        <v>0</v>
      </c>
      <c r="P49" s="163"/>
      <c r="Q49" s="160"/>
      <c r="R49" s="191"/>
      <c r="S49" s="85"/>
      <c r="T49" s="85"/>
      <c r="U49" s="85"/>
    </row>
    <row r="50" spans="1:21" ht="15" customHeight="1">
      <c r="A50" s="163"/>
      <c r="B50" s="179"/>
      <c r="C50" s="191"/>
      <c r="D50" s="165"/>
      <c r="E50" s="166"/>
      <c r="F50" s="191"/>
      <c r="G50" s="165"/>
      <c r="H50" s="166"/>
      <c r="I50" s="191"/>
      <c r="J50" s="163"/>
      <c r="K50" s="166"/>
      <c r="L50" s="191"/>
      <c r="M50" s="163"/>
      <c r="N50" s="166"/>
      <c r="O50" s="191"/>
      <c r="P50" s="163"/>
      <c r="Q50" s="160"/>
      <c r="R50" s="191"/>
      <c r="S50" s="85"/>
      <c r="T50" s="85"/>
      <c r="U50" s="85"/>
    </row>
    <row r="51" spans="1:21" ht="15" customHeight="1">
      <c r="A51" s="163"/>
      <c r="B51" s="179"/>
      <c r="C51" s="191"/>
      <c r="D51" s="165"/>
      <c r="E51" s="166"/>
      <c r="F51" s="191"/>
      <c r="G51" s="165"/>
      <c r="H51" s="166"/>
      <c r="I51" s="191"/>
      <c r="J51" s="163"/>
      <c r="K51" s="166"/>
      <c r="L51" s="191"/>
      <c r="M51" s="163" t="s">
        <v>216</v>
      </c>
      <c r="N51" s="166">
        <v>290</v>
      </c>
      <c r="O51" s="191">
        <v>0</v>
      </c>
      <c r="P51" s="163" t="s">
        <v>420</v>
      </c>
      <c r="Q51" s="160">
        <v>10</v>
      </c>
      <c r="R51" s="191">
        <v>0</v>
      </c>
      <c r="S51" s="85"/>
      <c r="T51" s="85"/>
      <c r="U51" s="85"/>
    </row>
    <row r="52" spans="1:21" ht="15" customHeight="1">
      <c r="A52" s="145"/>
      <c r="B52" s="146"/>
      <c r="C52" s="154"/>
      <c r="D52" s="78"/>
      <c r="E52" s="77"/>
      <c r="F52" s="154"/>
      <c r="G52" s="78"/>
      <c r="H52" s="77"/>
      <c r="I52" s="154"/>
      <c r="J52" s="145"/>
      <c r="K52" s="77"/>
      <c r="L52" s="154"/>
      <c r="M52" s="145"/>
      <c r="N52" s="77"/>
      <c r="O52" s="154"/>
      <c r="P52" s="145"/>
      <c r="Q52" s="148"/>
      <c r="R52" s="154"/>
      <c r="S52" s="85"/>
      <c r="T52" s="85"/>
      <c r="U52" s="85"/>
    </row>
    <row r="53" spans="1:21" ht="16.5" customHeight="1" thickBot="1">
      <c r="A53" s="147" t="s">
        <v>39</v>
      </c>
      <c r="B53" s="149">
        <f>SUM(B42:B52)</f>
        <v>0</v>
      </c>
      <c r="C53" s="153">
        <f>SUM(C42:C52)</f>
        <v>0</v>
      </c>
      <c r="D53" s="147" t="s">
        <v>39</v>
      </c>
      <c r="E53" s="149">
        <f>SUM(E42:E52)</f>
        <v>20</v>
      </c>
      <c r="F53" s="153">
        <f>SUM(F42:F52)</f>
        <v>0</v>
      </c>
      <c r="G53" s="147" t="s">
        <v>39</v>
      </c>
      <c r="H53" s="149">
        <f>SUM(H42:H52)</f>
        <v>270</v>
      </c>
      <c r="I53" s="153">
        <f>SUM(I42:I52)</f>
        <v>0</v>
      </c>
      <c r="J53" s="147" t="s">
        <v>39</v>
      </c>
      <c r="K53" s="149">
        <f>SUM(K42:K52)</f>
        <v>10</v>
      </c>
      <c r="L53" s="153">
        <f>SUM(L42:L52)</f>
        <v>0</v>
      </c>
      <c r="M53" s="147" t="s">
        <v>39</v>
      </c>
      <c r="N53" s="149">
        <f>SUM(N42:N52)</f>
        <v>3440</v>
      </c>
      <c r="O53" s="153">
        <f>SUM(O42:O52)</f>
        <v>0</v>
      </c>
      <c r="P53" s="147" t="s">
        <v>39</v>
      </c>
      <c r="Q53" s="150">
        <f>SUM(Q42:Q52)</f>
        <v>80</v>
      </c>
      <c r="R53" s="153">
        <f>SUM(R42:R52)</f>
        <v>0</v>
      </c>
      <c r="S53" s="85"/>
      <c r="T53" s="85"/>
      <c r="U53" s="85"/>
    </row>
    <row r="54" spans="1:21" ht="12" customHeight="1" thickBo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ht="16.5" customHeight="1" thickBot="1">
      <c r="A55" s="156" t="s">
        <v>561</v>
      </c>
      <c r="B55" s="79"/>
      <c r="C55" s="80" t="s">
        <v>312</v>
      </c>
      <c r="D55" s="238" t="s">
        <v>260</v>
      </c>
      <c r="E55" s="239"/>
      <c r="F55" s="81" t="s">
        <v>2</v>
      </c>
      <c r="G55" s="82">
        <f>B64+E64+H64+K64+N64+Q64</f>
        <v>3400</v>
      </c>
      <c r="H55" s="83" t="s">
        <v>3</v>
      </c>
      <c r="I55" s="90">
        <f>C64+F64+I64+L64+O64+R64</f>
        <v>0</v>
      </c>
      <c r="J55" s="1"/>
      <c r="K55" s="85"/>
      <c r="L55" s="105"/>
      <c r="M55" s="106"/>
      <c r="N55" s="1"/>
      <c r="O55" s="85"/>
      <c r="P55" s="107"/>
      <c r="Q55" s="85"/>
      <c r="R55" s="85"/>
      <c r="S55" s="85"/>
      <c r="T55" s="85"/>
      <c r="U55" s="85"/>
    </row>
    <row r="56" spans="1:21" ht="9" customHeight="1" thickBo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6.5" customHeight="1">
      <c r="A57" s="188" t="s">
        <v>4</v>
      </c>
      <c r="B57" s="133"/>
      <c r="C57" s="134"/>
      <c r="D57" s="135" t="s">
        <v>5</v>
      </c>
      <c r="E57" s="136"/>
      <c r="F57" s="137"/>
      <c r="G57" s="189" t="s">
        <v>6</v>
      </c>
      <c r="H57" s="133"/>
      <c r="I57" s="134"/>
      <c r="J57" s="135" t="s">
        <v>7</v>
      </c>
      <c r="K57" s="136"/>
      <c r="L57" s="137"/>
      <c r="M57" s="189" t="s">
        <v>298</v>
      </c>
      <c r="N57" s="133"/>
      <c r="O57" s="134"/>
      <c r="P57" s="132" t="s">
        <v>219</v>
      </c>
      <c r="Q57" s="138"/>
      <c r="R57" s="139"/>
      <c r="S57" s="85"/>
      <c r="T57" s="85"/>
      <c r="U57" s="85"/>
    </row>
    <row r="58" spans="1:21" ht="15" customHeight="1">
      <c r="A58" s="140" t="s">
        <v>9</v>
      </c>
      <c r="B58" s="141" t="s">
        <v>299</v>
      </c>
      <c r="C58" s="142" t="s">
        <v>300</v>
      </c>
      <c r="D58" s="140" t="s">
        <v>9</v>
      </c>
      <c r="E58" s="141" t="s">
        <v>299</v>
      </c>
      <c r="F58" s="142" t="s">
        <v>300</v>
      </c>
      <c r="G58" s="140" t="s">
        <v>9</v>
      </c>
      <c r="H58" s="141" t="s">
        <v>299</v>
      </c>
      <c r="I58" s="142" t="s">
        <v>300</v>
      </c>
      <c r="J58" s="140" t="s">
        <v>9</v>
      </c>
      <c r="K58" s="141" t="s">
        <v>299</v>
      </c>
      <c r="L58" s="142" t="s">
        <v>300</v>
      </c>
      <c r="M58" s="140" t="s">
        <v>9</v>
      </c>
      <c r="N58" s="141" t="s">
        <v>299</v>
      </c>
      <c r="O58" s="142" t="s">
        <v>300</v>
      </c>
      <c r="P58" s="140" t="s">
        <v>9</v>
      </c>
      <c r="Q58" s="143" t="s">
        <v>299</v>
      </c>
      <c r="R58" s="142" t="s">
        <v>300</v>
      </c>
      <c r="S58" s="85"/>
      <c r="T58" s="85"/>
      <c r="U58" s="85"/>
    </row>
    <row r="59" spans="1:21" ht="15" customHeight="1">
      <c r="A59" s="145" t="s">
        <v>238</v>
      </c>
      <c r="B59" s="146">
        <v>180</v>
      </c>
      <c r="C59" s="154">
        <v>0</v>
      </c>
      <c r="D59" s="145"/>
      <c r="E59" s="77"/>
      <c r="F59" s="154"/>
      <c r="G59" s="145" t="s">
        <v>238</v>
      </c>
      <c r="H59" s="77">
        <v>1370</v>
      </c>
      <c r="I59" s="154">
        <v>0</v>
      </c>
      <c r="J59" s="145" t="s">
        <v>239</v>
      </c>
      <c r="K59" s="77">
        <v>1280</v>
      </c>
      <c r="L59" s="154">
        <v>0</v>
      </c>
      <c r="M59" s="145" t="s">
        <v>108</v>
      </c>
      <c r="N59" s="77">
        <v>250</v>
      </c>
      <c r="O59" s="154">
        <v>0</v>
      </c>
      <c r="P59" s="145" t="s">
        <v>352</v>
      </c>
      <c r="Q59" s="148">
        <v>100</v>
      </c>
      <c r="R59" s="154">
        <v>0</v>
      </c>
      <c r="S59" s="85"/>
      <c r="T59" s="85"/>
      <c r="U59" s="85"/>
    </row>
    <row r="60" spans="1:21" ht="15" customHeight="1">
      <c r="A60" s="163"/>
      <c r="B60" s="179"/>
      <c r="C60" s="191"/>
      <c r="D60" s="163"/>
      <c r="E60" s="166"/>
      <c r="F60" s="191"/>
      <c r="G60" s="163"/>
      <c r="H60" s="166"/>
      <c r="I60" s="191"/>
      <c r="J60" s="163"/>
      <c r="K60" s="166"/>
      <c r="L60" s="191">
        <v>0</v>
      </c>
      <c r="M60" s="163"/>
      <c r="N60" s="160"/>
      <c r="O60" s="191"/>
      <c r="P60" s="163"/>
      <c r="Q60" s="160"/>
      <c r="R60" s="191"/>
      <c r="S60" s="85"/>
      <c r="T60" s="85"/>
      <c r="U60" s="85"/>
    </row>
    <row r="61" spans="1:21" ht="15.75" customHeight="1">
      <c r="A61" s="163"/>
      <c r="B61" s="179"/>
      <c r="C61" s="191"/>
      <c r="D61" s="163"/>
      <c r="E61" s="166"/>
      <c r="F61" s="191"/>
      <c r="G61" s="163"/>
      <c r="H61" s="166"/>
      <c r="I61" s="191"/>
      <c r="J61" s="163" t="s">
        <v>259</v>
      </c>
      <c r="K61" s="166">
        <v>200</v>
      </c>
      <c r="L61" s="191">
        <v>0</v>
      </c>
      <c r="M61" s="163">
        <v>0</v>
      </c>
      <c r="N61" s="160"/>
      <c r="O61" s="191"/>
      <c r="P61" s="163" t="s">
        <v>353</v>
      </c>
      <c r="Q61" s="160">
        <v>20</v>
      </c>
      <c r="R61" s="191">
        <v>0</v>
      </c>
      <c r="S61" s="85"/>
      <c r="T61" s="85"/>
      <c r="U61" s="85"/>
    </row>
    <row r="62" spans="1:21" ht="15" customHeight="1">
      <c r="A62" s="163"/>
      <c r="B62" s="179"/>
      <c r="C62" s="191"/>
      <c r="D62" s="163"/>
      <c r="E62" s="166"/>
      <c r="F62" s="191"/>
      <c r="G62" s="163"/>
      <c r="H62" s="166"/>
      <c r="I62" s="191"/>
      <c r="J62" s="163"/>
      <c r="K62" s="166"/>
      <c r="L62" s="191"/>
      <c r="M62" s="163"/>
      <c r="N62" s="160"/>
      <c r="O62" s="191"/>
      <c r="P62" s="163"/>
      <c r="Q62" s="160"/>
      <c r="R62" s="191"/>
      <c r="S62" s="85"/>
      <c r="T62" s="85"/>
      <c r="U62" s="85"/>
    </row>
    <row r="63" spans="1:21" ht="15" customHeight="1">
      <c r="A63" s="145"/>
      <c r="B63" s="146"/>
      <c r="C63" s="154"/>
      <c r="D63" s="145"/>
      <c r="E63" s="77"/>
      <c r="F63" s="154"/>
      <c r="G63" s="145"/>
      <c r="H63" s="77"/>
      <c r="I63" s="154"/>
      <c r="J63" s="145"/>
      <c r="K63" s="77"/>
      <c r="L63" s="154"/>
      <c r="M63" s="145"/>
      <c r="N63" s="148"/>
      <c r="O63" s="154"/>
      <c r="P63" s="145"/>
      <c r="Q63" s="148"/>
      <c r="R63" s="154"/>
      <c r="S63" s="85"/>
      <c r="T63" s="85"/>
      <c r="U63" s="85"/>
    </row>
    <row r="64" spans="1:21" ht="16.5" customHeight="1" thickBot="1">
      <c r="A64" s="147" t="s">
        <v>39</v>
      </c>
      <c r="B64" s="149">
        <f>SUM(B59:B63)</f>
        <v>180</v>
      </c>
      <c r="C64" s="153">
        <f>SUM(C59:C63)</f>
        <v>0</v>
      </c>
      <c r="D64" s="147" t="s">
        <v>39</v>
      </c>
      <c r="E64" s="149">
        <f>SUM(E59:E63)</f>
        <v>0</v>
      </c>
      <c r="F64" s="153">
        <f>SUM(F59:F63)</f>
        <v>0</v>
      </c>
      <c r="G64" s="147" t="s">
        <v>39</v>
      </c>
      <c r="H64" s="149">
        <f>SUM(H59:H63)</f>
        <v>1370</v>
      </c>
      <c r="I64" s="153">
        <f>SUM(I59:I63)</f>
        <v>0</v>
      </c>
      <c r="J64" s="147" t="s">
        <v>39</v>
      </c>
      <c r="K64" s="149">
        <f>SUM(K59:K63)</f>
        <v>1480</v>
      </c>
      <c r="L64" s="153">
        <f>SUM(L59:L63)</f>
        <v>0</v>
      </c>
      <c r="M64" s="147" t="s">
        <v>39</v>
      </c>
      <c r="N64" s="149">
        <f>SUM(N59:N63)</f>
        <v>250</v>
      </c>
      <c r="O64" s="153">
        <f>SUM(O59:O63)</f>
        <v>0</v>
      </c>
      <c r="P64" s="147" t="s">
        <v>39</v>
      </c>
      <c r="Q64" s="150">
        <f>SUM(Q59:Q63)</f>
        <v>120</v>
      </c>
      <c r="R64" s="153">
        <f>SUM(R59:R63)</f>
        <v>0</v>
      </c>
      <c r="S64" s="85"/>
      <c r="T64" s="85"/>
      <c r="U64" s="85"/>
    </row>
    <row r="65" spans="1:21" ht="12" customHeight="1" thickBot="1">
      <c r="A65" s="100"/>
      <c r="B65" s="101"/>
      <c r="C65" s="97"/>
      <c r="D65" s="100"/>
      <c r="E65" s="101"/>
      <c r="F65" s="97"/>
      <c r="G65" s="100"/>
      <c r="H65" s="101"/>
      <c r="I65" s="97"/>
      <c r="J65" s="100"/>
      <c r="K65" s="101"/>
      <c r="L65" s="97"/>
      <c r="M65" s="100"/>
      <c r="N65" s="101"/>
      <c r="O65" s="102"/>
      <c r="P65" s="100"/>
      <c r="Q65" s="101"/>
      <c r="R65" s="97"/>
      <c r="S65" s="85"/>
      <c r="T65" s="85"/>
      <c r="U65" s="85"/>
    </row>
    <row r="66" spans="1:21" ht="16.5" customHeight="1" thickBot="1">
      <c r="A66" s="156" t="s">
        <v>561</v>
      </c>
      <c r="B66" s="79"/>
      <c r="C66" s="80" t="s">
        <v>313</v>
      </c>
      <c r="D66" s="238" t="s">
        <v>261</v>
      </c>
      <c r="E66" s="239"/>
      <c r="F66" s="81" t="s">
        <v>2</v>
      </c>
      <c r="G66" s="82">
        <f>B76+E76+H76+K76+N76+Q76</f>
        <v>3220</v>
      </c>
      <c r="H66" s="83" t="s">
        <v>3</v>
      </c>
      <c r="I66" s="90">
        <f>C76+F76+I76+L76+O76+R76</f>
        <v>0</v>
      </c>
      <c r="J66" s="1"/>
      <c r="K66" s="85"/>
      <c r="L66" s="85"/>
      <c r="M66" s="88"/>
      <c r="N66" s="85"/>
      <c r="O66" s="85"/>
      <c r="P66" s="85"/>
      <c r="Q66" s="85"/>
      <c r="R66" s="85"/>
      <c r="S66" s="85"/>
      <c r="T66" s="85"/>
      <c r="U66" s="85"/>
    </row>
    <row r="67" spans="1:21" ht="9" customHeight="1" thickBo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</row>
    <row r="68" spans="1:21" ht="16.5" customHeight="1">
      <c r="A68" s="132" t="s">
        <v>4</v>
      </c>
      <c r="B68" s="136"/>
      <c r="C68" s="137"/>
      <c r="D68" s="189" t="s">
        <v>5</v>
      </c>
      <c r="E68" s="133"/>
      <c r="F68" s="134"/>
      <c r="G68" s="135" t="s">
        <v>6</v>
      </c>
      <c r="H68" s="136"/>
      <c r="I68" s="137"/>
      <c r="J68" s="189" t="s">
        <v>7</v>
      </c>
      <c r="K68" s="133"/>
      <c r="L68" s="134"/>
      <c r="M68" s="135" t="s">
        <v>40</v>
      </c>
      <c r="N68" s="136"/>
      <c r="O68" s="137"/>
      <c r="P68" s="188" t="s">
        <v>220</v>
      </c>
      <c r="Q68" s="223"/>
      <c r="R68" s="224"/>
      <c r="S68" s="85"/>
      <c r="T68" s="85"/>
      <c r="U68" s="85"/>
    </row>
    <row r="69" spans="1:21" ht="15" customHeight="1">
      <c r="A69" s="140" t="s">
        <v>9</v>
      </c>
      <c r="B69" s="141" t="s">
        <v>299</v>
      </c>
      <c r="C69" s="142" t="s">
        <v>300</v>
      </c>
      <c r="D69" s="140" t="s">
        <v>9</v>
      </c>
      <c r="E69" s="141" t="s">
        <v>299</v>
      </c>
      <c r="F69" s="142" t="s">
        <v>300</v>
      </c>
      <c r="G69" s="140" t="s">
        <v>9</v>
      </c>
      <c r="H69" s="141" t="s">
        <v>299</v>
      </c>
      <c r="I69" s="142" t="s">
        <v>300</v>
      </c>
      <c r="J69" s="140" t="s">
        <v>9</v>
      </c>
      <c r="K69" s="141" t="s">
        <v>299</v>
      </c>
      <c r="L69" s="142" t="s">
        <v>300</v>
      </c>
      <c r="M69" s="140" t="s">
        <v>9</v>
      </c>
      <c r="N69" s="141" t="s">
        <v>299</v>
      </c>
      <c r="O69" s="142" t="s">
        <v>300</v>
      </c>
      <c r="P69" s="140" t="s">
        <v>9</v>
      </c>
      <c r="Q69" s="143" t="s">
        <v>299</v>
      </c>
      <c r="R69" s="142" t="s">
        <v>300</v>
      </c>
      <c r="S69" s="85"/>
      <c r="T69" s="85"/>
      <c r="U69" s="85"/>
    </row>
    <row r="70" spans="1:21" ht="15" customHeight="1">
      <c r="A70" s="145"/>
      <c r="B70" s="146"/>
      <c r="C70" s="154"/>
      <c r="D70" s="145"/>
      <c r="E70" s="77"/>
      <c r="F70" s="154"/>
      <c r="G70" s="145"/>
      <c r="H70" s="226"/>
      <c r="I70" s="154"/>
      <c r="J70" s="163" t="s">
        <v>222</v>
      </c>
      <c r="K70" s="228">
        <v>170</v>
      </c>
      <c r="L70" s="154">
        <v>0</v>
      </c>
      <c r="M70" s="145" t="s">
        <v>221</v>
      </c>
      <c r="N70" s="222">
        <v>2790</v>
      </c>
      <c r="O70" s="154">
        <v>0</v>
      </c>
      <c r="P70" s="145" t="s">
        <v>421</v>
      </c>
      <c r="Q70" s="148">
        <v>140</v>
      </c>
      <c r="R70" s="154">
        <v>0</v>
      </c>
      <c r="S70" s="85"/>
      <c r="T70" s="85"/>
      <c r="U70" s="85"/>
    </row>
    <row r="71" spans="1:21" ht="15" customHeight="1">
      <c r="A71" s="163"/>
      <c r="B71" s="179"/>
      <c r="C71" s="191"/>
      <c r="D71" s="163"/>
      <c r="E71" s="166"/>
      <c r="F71" s="191"/>
      <c r="G71" s="163"/>
      <c r="H71" s="227"/>
      <c r="I71" s="191"/>
      <c r="J71" s="163" t="s">
        <v>223</v>
      </c>
      <c r="K71" s="228">
        <v>120</v>
      </c>
      <c r="L71" s="191">
        <v>0</v>
      </c>
      <c r="M71" s="163"/>
      <c r="N71" s="160"/>
      <c r="O71" s="191"/>
      <c r="P71" s="163"/>
      <c r="Q71" s="160"/>
      <c r="R71" s="191"/>
      <c r="S71" s="85"/>
      <c r="T71" s="85"/>
      <c r="U71" s="85"/>
    </row>
    <row r="72" spans="1:21" ht="15" customHeight="1">
      <c r="A72" s="163"/>
      <c r="B72" s="179"/>
      <c r="C72" s="191"/>
      <c r="D72" s="163"/>
      <c r="E72" s="166"/>
      <c r="F72" s="191"/>
      <c r="G72" s="163"/>
      <c r="H72" s="227"/>
      <c r="I72" s="191"/>
      <c r="J72" s="163"/>
      <c r="K72" s="228"/>
      <c r="L72" s="191"/>
      <c r="M72" s="163"/>
      <c r="N72" s="160"/>
      <c r="O72" s="191"/>
      <c r="P72" s="163"/>
      <c r="Q72" s="160"/>
      <c r="R72" s="191"/>
      <c r="S72" s="85"/>
      <c r="T72" s="85"/>
      <c r="U72" s="85"/>
    </row>
    <row r="73" spans="1:21" ht="15" customHeight="1">
      <c r="A73" s="163"/>
      <c r="B73" s="179"/>
      <c r="C73" s="191"/>
      <c r="D73" s="163"/>
      <c r="E73" s="166"/>
      <c r="F73" s="191"/>
      <c r="G73" s="163"/>
      <c r="H73" s="227"/>
      <c r="I73" s="191"/>
      <c r="J73" s="163"/>
      <c r="K73" s="228"/>
      <c r="L73" s="191"/>
      <c r="M73" s="163"/>
      <c r="N73" s="160"/>
      <c r="O73" s="191"/>
      <c r="P73" s="163"/>
      <c r="Q73" s="160"/>
      <c r="R73" s="191"/>
      <c r="S73" s="85"/>
      <c r="T73" s="85"/>
      <c r="U73" s="85"/>
    </row>
    <row r="74" spans="1:21" ht="15" customHeight="1">
      <c r="A74" s="163"/>
      <c r="B74" s="179"/>
      <c r="C74" s="191"/>
      <c r="D74" s="163"/>
      <c r="E74" s="166"/>
      <c r="F74" s="191"/>
      <c r="G74" s="206"/>
      <c r="H74" s="229"/>
      <c r="I74" s="230"/>
      <c r="J74" s="163"/>
      <c r="K74" s="227"/>
      <c r="L74" s="191"/>
      <c r="M74" s="163"/>
      <c r="N74" s="160"/>
      <c r="O74" s="191"/>
      <c r="P74" s="163"/>
      <c r="Q74" s="160"/>
      <c r="R74" s="191"/>
      <c r="S74" s="85"/>
      <c r="T74" s="85"/>
      <c r="U74" s="85"/>
    </row>
    <row r="75" spans="1:21" ht="15" customHeight="1">
      <c r="A75" s="145"/>
      <c r="B75" s="146"/>
      <c r="C75" s="154"/>
      <c r="D75" s="145"/>
      <c r="E75" s="77"/>
      <c r="F75" s="154"/>
      <c r="G75" s="231"/>
      <c r="H75" s="232"/>
      <c r="I75" s="233"/>
      <c r="J75" s="145"/>
      <c r="K75" s="226"/>
      <c r="L75" s="154"/>
      <c r="M75" s="145"/>
      <c r="N75" s="148"/>
      <c r="O75" s="154"/>
      <c r="P75" s="145"/>
      <c r="Q75" s="148"/>
      <c r="R75" s="154"/>
      <c r="S75" s="85"/>
      <c r="T75" s="85"/>
      <c r="U75" s="85"/>
    </row>
    <row r="76" spans="1:21" ht="16.5" customHeight="1" thickBot="1">
      <c r="A76" s="147" t="s">
        <v>39</v>
      </c>
      <c r="B76" s="149">
        <f>SUM(B70:B75)</f>
        <v>0</v>
      </c>
      <c r="C76" s="153">
        <f>SUM(C70:C75)</f>
        <v>0</v>
      </c>
      <c r="D76" s="147" t="s">
        <v>39</v>
      </c>
      <c r="E76" s="149">
        <f>SUM(E70:E75)</f>
        <v>0</v>
      </c>
      <c r="F76" s="153">
        <f>SUM(F70:F75)</f>
        <v>0</v>
      </c>
      <c r="G76" s="155" t="s">
        <v>39</v>
      </c>
      <c r="H76" s="149">
        <f>SUM(H70:H75)</f>
        <v>0</v>
      </c>
      <c r="I76" s="153">
        <f>SUM(I70:I75)</f>
        <v>0</v>
      </c>
      <c r="J76" s="147" t="s">
        <v>39</v>
      </c>
      <c r="K76" s="149">
        <f>SUM(K70:K75)</f>
        <v>290</v>
      </c>
      <c r="L76" s="153">
        <f>SUM(L70:L75)</f>
        <v>0</v>
      </c>
      <c r="M76" s="147" t="s">
        <v>39</v>
      </c>
      <c r="N76" s="149">
        <f>SUM(N70:N75)</f>
        <v>2790</v>
      </c>
      <c r="O76" s="153">
        <f>SUM(O70:O75)</f>
        <v>0</v>
      </c>
      <c r="P76" s="147" t="s">
        <v>39</v>
      </c>
      <c r="Q76" s="150">
        <f>SUM(Q70:Q75)</f>
        <v>140</v>
      </c>
      <c r="R76" s="153">
        <f>SUM(R70:R75)</f>
        <v>0</v>
      </c>
      <c r="S76" s="85"/>
      <c r="T76" s="85"/>
      <c r="U76" s="85"/>
    </row>
    <row r="77" spans="1:20" ht="13.5">
      <c r="A77" s="9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94"/>
      <c r="R77" s="85"/>
      <c r="S77" s="85"/>
      <c r="T77" s="85"/>
    </row>
    <row r="78" spans="1:20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1:18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1:18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1:18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1:18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1:18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1:18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1:18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1:18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1:18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1:18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1:18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1:18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1:18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1:18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1:18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1:18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1:18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1:18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1:18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1:18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1:18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1:18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1:18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1:18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1:18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1:18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1:18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1:18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1:18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1:18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1:18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1:18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1:18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1:18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1:18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1:18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1:18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1:18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1:18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1:18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1:18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1:18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1:18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1:18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1:18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1:18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1:18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1:18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1:18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1:18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1:18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1:18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1:18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1:18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1:18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1:18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1:18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18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1:18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1:18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1:18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1:18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1:18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1:18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1:18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1:18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1:18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1:18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1:18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1:18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1:18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1:18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1:18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1:18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1:18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1:18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1:18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1:18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1:18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1:18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1:18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1:18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1:18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1:18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1:18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1:18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1:18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1:18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1:18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1:18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1:18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1:18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1:18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1:18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1:18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1:18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1:18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1:18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1:18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1:18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1:18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1:18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1:18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  <row r="248" spans="1:18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</row>
    <row r="249" spans="1:18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</row>
    <row r="250" spans="1:18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</row>
    <row r="251" spans="1:18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</row>
    <row r="252" spans="1:18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</row>
    <row r="253" spans="1:18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</row>
    <row r="254" spans="1:18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</row>
    <row r="255" spans="1:18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</row>
    <row r="256" spans="1:18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</row>
    <row r="257" spans="1:18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</row>
    <row r="258" spans="1:18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</row>
    <row r="259" spans="1:18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</row>
    <row r="260" spans="1:18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</row>
    <row r="261" spans="1:18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</row>
    <row r="262" spans="1:18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</row>
    <row r="263" spans="1:18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</row>
    <row r="264" spans="1:18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</row>
    <row r="265" spans="1:18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</row>
  </sheetData>
  <sheetProtection/>
  <mergeCells count="4">
    <mergeCell ref="A3:E3"/>
    <mergeCell ref="M3:N3"/>
    <mergeCell ref="F3:H3"/>
    <mergeCell ref="K3:L3"/>
  </mergeCells>
  <conditionalFormatting sqref="C10:C20 F10:F20 I10:I20 L10:L20 O10:O20 R10:R20 C26:C36 R70:R76 F26:F36 I26:I36 L26:L36 R26:R36 C42:C53 F42:F53 I42:I53 L42:L53 O42:O53 R42:R53 C59:C64 F59:F64 I59:I64 L59:L64 O59:O64 R59:R64 C70:C76 F70:F76 I70:I76 L70:L76 O70:O76 O26:O36">
    <cfRule type="cellIs" priority="1" dxfId="11" operator="greaterThan" stopIfTrue="1">
      <formula>B10</formula>
    </cfRule>
  </conditionalFormatting>
  <printOptions horizontalCentered="1"/>
  <pageMargins left="0.4330708661417323" right="0.31496062992125984" top="0.5511811023622047" bottom="0" header="0.2755905511811024" footer="0.1968503937007874"/>
  <pageSetup fitToHeight="1" fitToWidth="1" horizontalDpi="600" verticalDpi="600" orientation="portrait" paperSize="12" scale="85" r:id="rId4"/>
  <headerFooter alignWithMargins="0">
    <oddHeader>&amp;L&amp;"ＭＳ Ｐ明朝,太字"&amp;16折込広告企画書　長崎地区 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65" zoomScaleNormal="65" zoomScalePageLayoutView="70" workbookViewId="0" topLeftCell="A1">
      <selection activeCell="E37" sqref="E37"/>
    </sheetView>
  </sheetViews>
  <sheetFormatPr defaultColWidth="9.00390625" defaultRowHeight="13.5"/>
  <cols>
    <col min="1" max="1" width="21.50390625" style="1" customWidth="1"/>
    <col min="2" max="15" width="13.375" style="1" customWidth="1"/>
    <col min="16" max="16" width="1.875" style="1" customWidth="1"/>
    <col min="17" max="16384" width="9.00390625" style="1" customWidth="1"/>
  </cols>
  <sheetData>
    <row r="1" spans="1:20" s="2" customFormat="1" ht="20.25" customHeight="1">
      <c r="A1" s="48" t="s">
        <v>120</v>
      </c>
      <c r="B1" s="49"/>
      <c r="C1" s="50"/>
      <c r="D1" s="29" t="s">
        <v>304</v>
      </c>
      <c r="E1" s="49"/>
      <c r="F1" s="49"/>
      <c r="G1" s="50"/>
      <c r="H1" s="29" t="s">
        <v>0</v>
      </c>
      <c r="I1" s="29" t="s">
        <v>348</v>
      </c>
      <c r="J1" s="30"/>
      <c r="K1" s="29" t="s">
        <v>121</v>
      </c>
      <c r="L1" s="31"/>
      <c r="M1" s="1"/>
      <c r="N1" s="1"/>
      <c r="O1" s="1"/>
      <c r="R1" s="4"/>
      <c r="S1" s="4"/>
      <c r="T1" s="4"/>
    </row>
    <row r="2" spans="1:20" ht="45" customHeight="1" thickBot="1">
      <c r="A2" s="426">
        <f>'長崎・西彼杵・西海'!A3</f>
        <v>0</v>
      </c>
      <c r="B2" s="427"/>
      <c r="C2" s="428"/>
      <c r="D2" s="429" t="str">
        <f>'長崎・西彼杵・西海'!F3</f>
        <v>平成     年     月     日</v>
      </c>
      <c r="E2" s="430"/>
      <c r="F2" s="430"/>
      <c r="G2" s="32" t="str">
        <f>'長崎・西彼杵・西海'!I3</f>
        <v>(　　)</v>
      </c>
      <c r="H2" s="33">
        <f>'長崎・西彼杵・西海'!J3</f>
        <v>0</v>
      </c>
      <c r="I2" s="424">
        <f>'長崎・西彼杵・西海'!K3</f>
        <v>0</v>
      </c>
      <c r="J2" s="425"/>
      <c r="K2" s="34"/>
      <c r="L2" s="35"/>
      <c r="R2" s="4"/>
      <c r="S2" s="4"/>
      <c r="T2" s="4"/>
    </row>
    <row r="3" spans="1:20" ht="22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N3" s="127"/>
      <c r="O3" s="389" t="s">
        <v>567</v>
      </c>
      <c r="P3" s="125"/>
      <c r="Q3" s="125"/>
      <c r="R3" s="4"/>
      <c r="S3" s="4"/>
      <c r="T3" s="4"/>
    </row>
    <row r="4" spans="1:20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128"/>
      <c r="O4" s="390" t="s">
        <v>568</v>
      </c>
      <c r="P4" s="126"/>
      <c r="Q4" s="126"/>
      <c r="R4" s="4"/>
      <c r="S4" s="4"/>
      <c r="T4" s="4"/>
    </row>
    <row r="5" spans="1:15" s="4" customFormat="1" ht="28.5" customHeight="1">
      <c r="A5" s="14" t="s">
        <v>307</v>
      </c>
      <c r="B5" s="15" t="s">
        <v>122</v>
      </c>
      <c r="C5" s="7"/>
      <c r="D5" s="15" t="s">
        <v>123</v>
      </c>
      <c r="E5" s="7"/>
      <c r="F5" s="15" t="s">
        <v>124</v>
      </c>
      <c r="G5" s="7"/>
      <c r="H5" s="16" t="s">
        <v>125</v>
      </c>
      <c r="I5" s="9"/>
      <c r="J5" s="16" t="s">
        <v>227</v>
      </c>
      <c r="K5" s="9"/>
      <c r="L5" s="15" t="s">
        <v>252</v>
      </c>
      <c r="M5" s="7"/>
      <c r="N5" s="15" t="s">
        <v>308</v>
      </c>
      <c r="O5" s="8"/>
    </row>
    <row r="6" spans="1:15" s="4" customFormat="1" ht="28.5" customHeight="1">
      <c r="A6" s="17"/>
      <c r="B6" s="18" t="s">
        <v>266</v>
      </c>
      <c r="C6" s="19" t="s">
        <v>265</v>
      </c>
      <c r="D6" s="18" t="s">
        <v>266</v>
      </c>
      <c r="E6" s="19" t="s">
        <v>265</v>
      </c>
      <c r="F6" s="18" t="s">
        <v>266</v>
      </c>
      <c r="G6" s="19" t="s">
        <v>265</v>
      </c>
      <c r="H6" s="18" t="s">
        <v>266</v>
      </c>
      <c r="I6" s="19" t="s">
        <v>265</v>
      </c>
      <c r="J6" s="18" t="s">
        <v>266</v>
      </c>
      <c r="K6" s="19" t="s">
        <v>265</v>
      </c>
      <c r="L6" s="18" t="s">
        <v>266</v>
      </c>
      <c r="M6" s="19" t="s">
        <v>265</v>
      </c>
      <c r="N6" s="20" t="s">
        <v>266</v>
      </c>
      <c r="O6" s="21" t="s">
        <v>265</v>
      </c>
    </row>
    <row r="7" spans="1:15" ht="28.5" customHeight="1">
      <c r="A7" s="12" t="s">
        <v>287</v>
      </c>
      <c r="B7" s="23">
        <f>'長崎・西彼杵・西海'!B35</f>
        <v>11860</v>
      </c>
      <c r="C7" s="36">
        <f>'長崎・西彼杵・西海'!C35</f>
        <v>0</v>
      </c>
      <c r="D7" s="26">
        <f>'長崎・西彼杵・西海'!E35</f>
        <v>18950</v>
      </c>
      <c r="E7" s="36">
        <f>'長崎・西彼杵・西海'!F35</f>
        <v>0</v>
      </c>
      <c r="F7" s="26">
        <f>'長崎・西彼杵・西海'!H35</f>
        <v>13480</v>
      </c>
      <c r="G7" s="36">
        <f>'長崎・西彼杵・西海'!I35</f>
        <v>0</v>
      </c>
      <c r="H7" s="26">
        <f>'長崎・西彼杵・西海'!K35</f>
        <v>7370</v>
      </c>
      <c r="I7" s="36">
        <f>'長崎・西彼杵・西海'!L35</f>
        <v>0</v>
      </c>
      <c r="J7" s="26">
        <f>'長崎・西彼杵・西海'!Q52</f>
        <v>72490</v>
      </c>
      <c r="K7" s="36">
        <f>'長崎・西彼杵・西海'!R52</f>
        <v>0</v>
      </c>
      <c r="L7" s="26">
        <f>'長崎・西彼杵・西海'!E52</f>
        <v>5170</v>
      </c>
      <c r="M7" s="36">
        <f>'長崎・西彼杵・西海'!F52</f>
        <v>0</v>
      </c>
      <c r="N7" s="26">
        <f aca="true" t="shared" si="0" ref="N7:O9">SUM(B7+D7+F7+H7+J7+L7)</f>
        <v>129320</v>
      </c>
      <c r="O7" s="39">
        <f t="shared" si="0"/>
        <v>0</v>
      </c>
    </row>
    <row r="8" spans="1:15" ht="28.5" customHeight="1">
      <c r="A8" s="11" t="s">
        <v>284</v>
      </c>
      <c r="B8" s="24">
        <f>'長崎・西彼杵・西海'!B63</f>
        <v>2310</v>
      </c>
      <c r="C8" s="37">
        <f>'長崎・西彼杵・西海'!C63</f>
        <v>0</v>
      </c>
      <c r="D8" s="27">
        <f>'長崎・西彼杵・西海'!E63</f>
        <v>3230</v>
      </c>
      <c r="E8" s="37">
        <f>'長崎・西彼杵・西海'!F63</f>
        <v>0</v>
      </c>
      <c r="F8" s="27">
        <f>'長崎・西彼杵・西海'!H63</f>
        <v>3240</v>
      </c>
      <c r="G8" s="37">
        <f>'長崎・西彼杵・西海'!I63</f>
        <v>0</v>
      </c>
      <c r="H8" s="27">
        <f>'長崎・西彼杵・西海'!K63</f>
        <v>1430</v>
      </c>
      <c r="I8" s="37">
        <f>'長崎・西彼杵・西海'!L63</f>
        <v>0</v>
      </c>
      <c r="J8" s="27">
        <f>'長崎・西彼杵・西海'!N63</f>
        <v>9000</v>
      </c>
      <c r="K8" s="37">
        <f>'長崎・西彼杵・西海'!O63</f>
        <v>0</v>
      </c>
      <c r="L8" s="27">
        <f>'長崎・西彼杵・西海'!Q63</f>
        <v>540</v>
      </c>
      <c r="M8" s="37">
        <f>'長崎・西彼杵・西海'!R63</f>
        <v>0</v>
      </c>
      <c r="N8" s="27">
        <f t="shared" si="0"/>
        <v>19750</v>
      </c>
      <c r="O8" s="40">
        <f t="shared" si="0"/>
        <v>0</v>
      </c>
    </row>
    <row r="9" spans="1:15" ht="28.5" customHeight="1">
      <c r="A9" s="11" t="s">
        <v>285</v>
      </c>
      <c r="B9" s="24">
        <f>'長崎・西彼杵・西海'!B78</f>
        <v>0</v>
      </c>
      <c r="C9" s="37">
        <f>'長崎・西彼杵・西海'!C78</f>
        <v>0</v>
      </c>
      <c r="D9" s="27">
        <f>'長崎・西彼杵・西海'!E78</f>
        <v>380</v>
      </c>
      <c r="E9" s="37">
        <f>'長崎・西彼杵・西海'!F78</f>
        <v>0</v>
      </c>
      <c r="F9" s="27">
        <f>'長崎・西彼杵・西海'!H78</f>
        <v>1460</v>
      </c>
      <c r="G9" s="37">
        <f>'長崎・西彼杵・西海'!I78</f>
        <v>0</v>
      </c>
      <c r="H9" s="27">
        <f>'長崎・西彼杵・西海'!K78</f>
        <v>60</v>
      </c>
      <c r="I9" s="37">
        <f>'長崎・西彼杵・西海'!L78</f>
        <v>0</v>
      </c>
      <c r="J9" s="27">
        <f>'長崎・西彼杵・西海'!N78</f>
        <v>5080</v>
      </c>
      <c r="K9" s="37">
        <f>'長崎・西彼杵・西海'!O78</f>
        <v>0</v>
      </c>
      <c r="L9" s="27">
        <f>'長崎・西彼杵・西海'!Q78</f>
        <v>150</v>
      </c>
      <c r="M9" s="37">
        <f>'長崎・西彼杵・西海'!R78</f>
        <v>0</v>
      </c>
      <c r="N9" s="27">
        <f t="shared" si="0"/>
        <v>7130</v>
      </c>
      <c r="O9" s="40">
        <f t="shared" si="0"/>
        <v>0</v>
      </c>
    </row>
    <row r="10" spans="1:15" ht="28.5" customHeight="1">
      <c r="A10" s="10" t="s">
        <v>286</v>
      </c>
      <c r="B10" s="24">
        <f>'諫早・大村・島原・雲仙・南島原'!B25</f>
        <v>5370</v>
      </c>
      <c r="C10" s="37">
        <f>'諫早・大村・島原・雲仙・南島原'!C25</f>
        <v>0</v>
      </c>
      <c r="D10" s="27">
        <f>'諫早・大村・島原・雲仙・南島原'!E25</f>
        <v>2190</v>
      </c>
      <c r="E10" s="37">
        <f>'諫早・大村・島原・雲仙・南島原'!F25</f>
        <v>0</v>
      </c>
      <c r="F10" s="27">
        <f>'諫早・大村・島原・雲仙・南島原'!H25</f>
        <v>4510</v>
      </c>
      <c r="G10" s="37">
        <f>'諫早・大村・島原・雲仙・南島原'!I25</f>
        <v>0</v>
      </c>
      <c r="H10" s="27">
        <f>'諫早・大村・島原・雲仙・南島原'!K25</f>
        <v>7240</v>
      </c>
      <c r="I10" s="37">
        <f>'諫早・大村・島原・雲仙・南島原'!L25</f>
        <v>0</v>
      </c>
      <c r="J10" s="27">
        <f>'諫早・大村・島原・雲仙・南島原'!N25</f>
        <v>18960</v>
      </c>
      <c r="K10" s="37">
        <f>'諫早・大村・島原・雲仙・南島原'!O25</f>
        <v>0</v>
      </c>
      <c r="L10" s="27">
        <f>'諫早・大村・島原・雲仙・南島原'!Q25</f>
        <v>1140</v>
      </c>
      <c r="M10" s="37">
        <f>'諫早・大村・島原・雲仙・南島原'!R25</f>
        <v>0</v>
      </c>
      <c r="N10" s="27">
        <f aca="true" t="shared" si="1" ref="N10:O28">SUM(B10+D10+F10+H10+J10+L10)</f>
        <v>39410</v>
      </c>
      <c r="O10" s="40">
        <f t="shared" si="1"/>
        <v>0</v>
      </c>
    </row>
    <row r="11" spans="1:15" ht="28.5" customHeight="1">
      <c r="A11" s="11" t="s">
        <v>230</v>
      </c>
      <c r="B11" s="24">
        <f>'諫早・大村・島原・雲仙・南島原'!B37</f>
        <v>1830</v>
      </c>
      <c r="C11" s="37">
        <f>'諫早・大村・島原・雲仙・南島原'!C37</f>
        <v>0</v>
      </c>
      <c r="D11" s="27">
        <f>'諫早・大村・島原・雲仙・南島原'!E37</f>
        <v>2510</v>
      </c>
      <c r="E11" s="37">
        <f>'諫早・大村・島原・雲仙・南島原'!F37</f>
        <v>0</v>
      </c>
      <c r="F11" s="27">
        <f>'諫早・大村・島原・雲仙・南島原'!H37</f>
        <v>2960</v>
      </c>
      <c r="G11" s="37">
        <f>'諫早・大村・島原・雲仙・南島原'!I37</f>
        <v>0</v>
      </c>
      <c r="H11" s="27">
        <f>'諫早・大村・島原・雲仙・南島原'!K37</f>
        <v>4530</v>
      </c>
      <c r="I11" s="37">
        <f>'諫早・大村・島原・雲仙・南島原'!L37</f>
        <v>0</v>
      </c>
      <c r="J11" s="27">
        <f>'諫早・大村・島原・雲仙・南島原'!N37</f>
        <v>9310</v>
      </c>
      <c r="K11" s="37">
        <f>'諫早・大村・島原・雲仙・南島原'!O37</f>
        <v>0</v>
      </c>
      <c r="L11" s="27">
        <f>'諫早・大村・島原・雲仙・南島原'!Q37</f>
        <v>650</v>
      </c>
      <c r="M11" s="37">
        <f>'諫早・大村・島原・雲仙・南島原'!R37</f>
        <v>0</v>
      </c>
      <c r="N11" s="27">
        <f t="shared" si="1"/>
        <v>21790</v>
      </c>
      <c r="O11" s="40">
        <f t="shared" si="1"/>
        <v>0</v>
      </c>
    </row>
    <row r="12" spans="1:15" ht="28.5" customHeight="1">
      <c r="A12" s="11" t="s">
        <v>231</v>
      </c>
      <c r="B12" s="24">
        <f>'諫早・大村・島原・雲仙・南島原'!B51</f>
        <v>1810</v>
      </c>
      <c r="C12" s="37">
        <f>'諫早・大村・島原・雲仙・南島原'!C51</f>
        <v>0</v>
      </c>
      <c r="D12" s="27">
        <f>'諫早・大村・島原・雲仙・南島原'!E51</f>
        <v>780</v>
      </c>
      <c r="E12" s="37">
        <f>'諫早・大村・島原・雲仙・南島原'!F51</f>
        <v>0</v>
      </c>
      <c r="F12" s="27">
        <f>'諫早・大村・島原・雲仙・南島原'!H51</f>
        <v>810</v>
      </c>
      <c r="G12" s="37">
        <f>'諫早・大村・島原・雲仙・南島原'!I51</f>
        <v>0</v>
      </c>
      <c r="H12" s="27">
        <f>'諫早・大村・島原・雲仙・南島原'!K51</f>
        <v>2130</v>
      </c>
      <c r="I12" s="37">
        <f>'諫早・大村・島原・雲仙・南島原'!L51</f>
        <v>0</v>
      </c>
      <c r="J12" s="27">
        <f>'諫早・大村・島原・雲仙・南島原'!N51</f>
        <v>6170</v>
      </c>
      <c r="K12" s="37">
        <f>'諫早・大村・島原・雲仙・南島原'!O51</f>
        <v>0</v>
      </c>
      <c r="L12" s="54">
        <f>'諫早・大村・島原・雲仙・南島原'!Q51</f>
        <v>390</v>
      </c>
      <c r="M12" s="51">
        <f>'諫早・大村・島原・雲仙・南島原'!R51</f>
        <v>0</v>
      </c>
      <c r="N12" s="27">
        <f t="shared" si="1"/>
        <v>12090</v>
      </c>
      <c r="O12" s="40">
        <f t="shared" si="1"/>
        <v>0</v>
      </c>
    </row>
    <row r="13" spans="1:15" ht="28.5" customHeight="1">
      <c r="A13" s="11" t="s">
        <v>318</v>
      </c>
      <c r="B13" s="24">
        <f>'諫早・大村・島原・雲仙・南島原'!B68</f>
        <v>80</v>
      </c>
      <c r="C13" s="37">
        <f>'諫早・大村・島原・雲仙・南島原'!C68</f>
        <v>0</v>
      </c>
      <c r="D13" s="27">
        <f>'諫早・大村・島原・雲仙・南島原'!E68</f>
        <v>0</v>
      </c>
      <c r="E13" s="37">
        <f>'諫早・大村・島原・雲仙・南島原'!F68</f>
        <v>0</v>
      </c>
      <c r="F13" s="27">
        <f>'諫早・大村・島原・雲仙・南島原'!H68</f>
        <v>1310</v>
      </c>
      <c r="G13" s="37">
        <f>'諫早・大村・島原・雲仙・南島原'!I68</f>
        <v>0</v>
      </c>
      <c r="H13" s="27">
        <f>'諫早・大村・島原・雲仙・南島原'!K68</f>
        <v>660</v>
      </c>
      <c r="I13" s="37">
        <f>'諫早・大村・島原・雲仙・南島原'!L68</f>
        <v>0</v>
      </c>
      <c r="J13" s="27">
        <f>'諫早・大村・島原・雲仙・南島原'!N68</f>
        <v>10690</v>
      </c>
      <c r="K13" s="37">
        <f>'諫早・大村・島原・雲仙・南島原'!O68</f>
        <v>0</v>
      </c>
      <c r="L13" s="54">
        <f>'諫早・大村・島原・雲仙・南島原'!Q68</f>
        <v>300</v>
      </c>
      <c r="M13" s="51">
        <f>'諫早・大村・島原・雲仙・南島原'!R68</f>
        <v>0</v>
      </c>
      <c r="N13" s="27">
        <f t="shared" si="1"/>
        <v>13040</v>
      </c>
      <c r="O13" s="40">
        <f t="shared" si="1"/>
        <v>0</v>
      </c>
    </row>
    <row r="14" spans="1:15" ht="28.5" customHeight="1">
      <c r="A14" s="11" t="s">
        <v>330</v>
      </c>
      <c r="B14" s="24">
        <f>'諫早・大村・島原・雲仙・南島原'!B83</f>
        <v>100</v>
      </c>
      <c r="C14" s="37">
        <f>'諫早・大村・島原・雲仙・南島原'!C83</f>
        <v>0</v>
      </c>
      <c r="D14" s="27">
        <f>'諫早・大村・島原・雲仙・南島原'!E83</f>
        <v>190</v>
      </c>
      <c r="E14" s="37">
        <f>'諫早・大村・島原・雲仙・南島原'!F83</f>
        <v>0</v>
      </c>
      <c r="F14" s="27">
        <f>'諫早・大村・島原・雲仙・南島原'!H83</f>
        <v>360</v>
      </c>
      <c r="G14" s="37">
        <f>'諫早・大村・島原・雲仙・南島原'!I83</f>
        <v>0</v>
      </c>
      <c r="H14" s="27">
        <f>'諫早・大村・島原・雲仙・南島原'!K83</f>
        <v>2190</v>
      </c>
      <c r="I14" s="37">
        <f>'諫早・大村・島原・雲仙・南島原'!L83</f>
        <v>0</v>
      </c>
      <c r="J14" s="27">
        <f>'諫早・大村・島原・雲仙・南島原'!N83</f>
        <v>8730</v>
      </c>
      <c r="K14" s="37">
        <f>'諫早・大村・島原・雲仙・南島原'!O83</f>
        <v>0</v>
      </c>
      <c r="L14" s="54">
        <f>'諫早・大村・島原・雲仙・南島原'!Q83</f>
        <v>220</v>
      </c>
      <c r="M14" s="51">
        <f>'諫早・大村・島原・雲仙・南島原'!R83</f>
        <v>0</v>
      </c>
      <c r="N14" s="27">
        <f t="shared" si="1"/>
        <v>11790</v>
      </c>
      <c r="O14" s="40">
        <f t="shared" si="1"/>
        <v>0</v>
      </c>
    </row>
    <row r="15" spans="1:15" ht="28.5" customHeight="1">
      <c r="A15" s="12" t="s">
        <v>232</v>
      </c>
      <c r="B15" s="23">
        <f>'佐世保・北松・東彼杵・松浦'!B48</f>
        <v>6440</v>
      </c>
      <c r="C15" s="36">
        <f>'佐世保・北松・東彼杵・松浦'!C48</f>
        <v>0</v>
      </c>
      <c r="D15" s="26">
        <f>'佐世保・北松・東彼杵・松浦'!E48</f>
        <v>3530</v>
      </c>
      <c r="E15" s="36">
        <f>'佐世保・北松・東彼杵・松浦'!F48</f>
        <v>0</v>
      </c>
      <c r="F15" s="26">
        <f>'佐世保・北松・東彼杵・松浦'!H48</f>
        <v>16970</v>
      </c>
      <c r="G15" s="36">
        <f>'佐世保・北松・東彼杵・松浦'!I48</f>
        <v>0</v>
      </c>
      <c r="H15" s="26">
        <f>'佐世保・北松・東彼杵・松浦'!K48</f>
        <v>23390</v>
      </c>
      <c r="I15" s="36">
        <f>'佐世保・北松・東彼杵・松浦'!L48</f>
        <v>0</v>
      </c>
      <c r="J15" s="26">
        <f>'佐世保・北松・東彼杵・松浦'!N48</f>
        <v>19410</v>
      </c>
      <c r="K15" s="36">
        <f>'佐世保・北松・東彼杵・松浦'!O48</f>
        <v>0</v>
      </c>
      <c r="L15" s="53">
        <f>'佐世保・北松・東彼杵・松浦'!Q48</f>
        <v>2320</v>
      </c>
      <c r="M15" s="52">
        <f>'佐世保・北松・東彼杵・松浦'!R48</f>
        <v>0</v>
      </c>
      <c r="N15" s="27">
        <f t="shared" si="1"/>
        <v>72060</v>
      </c>
      <c r="O15" s="40">
        <f t="shared" si="1"/>
        <v>0</v>
      </c>
    </row>
    <row r="16" spans="1:15" ht="29.25" customHeight="1">
      <c r="A16" s="11" t="s">
        <v>129</v>
      </c>
      <c r="B16" s="24">
        <f>'佐世保・北松・東彼杵・松浦'!B57</f>
        <v>0</v>
      </c>
      <c r="C16" s="37">
        <f>'佐世保・北松・東彼杵・松浦'!C57</f>
        <v>0</v>
      </c>
      <c r="D16" s="27">
        <f>'佐世保・北松・東彼杵・松浦'!E57</f>
        <v>0</v>
      </c>
      <c r="E16" s="37">
        <f>'佐世保・北松・東彼杵・松浦'!F57</f>
        <v>0</v>
      </c>
      <c r="F16" s="27">
        <f>'佐世保・北松・東彼杵・松浦'!H57</f>
        <v>1330</v>
      </c>
      <c r="G16" s="37">
        <f>'佐世保・北松・東彼杵・松浦'!I57</f>
        <v>0</v>
      </c>
      <c r="H16" s="27">
        <f>'佐世保・北松・東彼杵・松浦'!K57</f>
        <v>1400</v>
      </c>
      <c r="I16" s="37">
        <f>'佐世保・北松・東彼杵・松浦'!L57</f>
        <v>0</v>
      </c>
      <c r="J16" s="27">
        <f>'佐世保・北松・東彼杵・松浦'!N57</f>
        <v>1110</v>
      </c>
      <c r="K16" s="37">
        <f>'佐世保・北松・東彼杵・松浦'!O57</f>
        <v>0</v>
      </c>
      <c r="L16" s="54">
        <f>'佐世保・北松・東彼杵・松浦'!Q57</f>
        <v>70</v>
      </c>
      <c r="M16" s="51">
        <f>'佐世保・北松・東彼杵・松浦'!R57</f>
        <v>0</v>
      </c>
      <c r="N16" s="27">
        <f>SUM(B16+D16+F16+H16+J16+L16)</f>
        <v>3910</v>
      </c>
      <c r="O16" s="40">
        <f>SUM(C16+E16+G16+I16+K16+M16)</f>
        <v>0</v>
      </c>
    </row>
    <row r="17" spans="1:15" ht="29.25" customHeight="1">
      <c r="A17" s="11" t="s">
        <v>251</v>
      </c>
      <c r="B17" s="24">
        <f>'佐世保・北松・東彼杵・松浦'!B68</f>
        <v>0</v>
      </c>
      <c r="C17" s="37">
        <f>'佐世保・北松・東彼杵・松浦'!C68</f>
        <v>0</v>
      </c>
      <c r="D17" s="27">
        <f>'佐世保・北松・東彼杵・松浦'!E68</f>
        <v>0</v>
      </c>
      <c r="E17" s="37">
        <f>'佐世保・北松・東彼杵・松浦'!F68</f>
        <v>0</v>
      </c>
      <c r="F17" s="27">
        <f>'佐世保・北松・東彼杵・松浦'!H68</f>
        <v>2610</v>
      </c>
      <c r="G17" s="37">
        <f>'佐世保・北松・東彼杵・松浦'!I68</f>
        <v>0</v>
      </c>
      <c r="H17" s="27">
        <f>'佐世保・北松・東彼杵・松浦'!K68</f>
        <v>990</v>
      </c>
      <c r="I17" s="37">
        <f>'佐世保・北松・東彼杵・松浦'!L68</f>
        <v>0</v>
      </c>
      <c r="J17" s="27">
        <f>'佐世保・北松・東彼杵・松浦'!N68</f>
        <v>5360</v>
      </c>
      <c r="K17" s="37">
        <f>'佐世保・北松・東彼杵・松浦'!O68</f>
        <v>0</v>
      </c>
      <c r="L17" s="54">
        <f>'佐世保・北松・東彼杵・松浦'!Q68</f>
        <v>210</v>
      </c>
      <c r="M17" s="51">
        <f>'佐世保・北松・東彼杵・松浦'!R68</f>
        <v>0</v>
      </c>
      <c r="N17" s="27">
        <f t="shared" si="1"/>
        <v>9170</v>
      </c>
      <c r="O17" s="40">
        <f t="shared" si="1"/>
        <v>0</v>
      </c>
    </row>
    <row r="18" spans="1:15" ht="30" customHeight="1">
      <c r="A18" s="12" t="s">
        <v>233</v>
      </c>
      <c r="B18" s="23">
        <f>'佐世保・北松・東彼杵・松浦'!B85</f>
        <v>0</v>
      </c>
      <c r="C18" s="36">
        <f>'佐世保・北松・東彼杵・松浦'!C85</f>
        <v>0</v>
      </c>
      <c r="D18" s="26">
        <f>'佐世保・北松・東彼杵・松浦'!E85</f>
        <v>0</v>
      </c>
      <c r="E18" s="36">
        <f>'佐世保・北松・東彼杵・松浦'!F85</f>
        <v>0</v>
      </c>
      <c r="F18" s="26">
        <f>'佐世保・北松・東彼杵・松浦'!H85</f>
        <v>1580</v>
      </c>
      <c r="G18" s="36">
        <f>'佐世保・北松・東彼杵・松浦'!I85</f>
        <v>0</v>
      </c>
      <c r="H18" s="26">
        <f>'佐世保・北松・東彼杵・松浦'!K85</f>
        <v>440</v>
      </c>
      <c r="I18" s="36">
        <f>'佐世保・北松・東彼杵・松浦'!L85</f>
        <v>0</v>
      </c>
      <c r="J18" s="26">
        <f>'佐世保・北松・東彼杵・松浦'!N85</f>
        <v>3300</v>
      </c>
      <c r="K18" s="36">
        <f>'佐世保・北松・東彼杵・松浦'!O85</f>
        <v>0</v>
      </c>
      <c r="L18" s="53">
        <f>'佐世保・北松・東彼杵・松浦'!Q85</f>
        <v>120</v>
      </c>
      <c r="M18" s="52">
        <f>'佐世保・北松・東彼杵・松浦'!R85</f>
        <v>0</v>
      </c>
      <c r="N18" s="27">
        <f t="shared" si="1"/>
        <v>5440</v>
      </c>
      <c r="O18" s="40">
        <f t="shared" si="1"/>
        <v>0</v>
      </c>
    </row>
    <row r="19" spans="1:15" ht="30" customHeight="1">
      <c r="A19" s="11" t="s">
        <v>128</v>
      </c>
      <c r="B19" s="24">
        <f>'平戸・五島・南松北松・壱岐・対馬'!B20</f>
        <v>300</v>
      </c>
      <c r="C19" s="37">
        <f>'平戸・五島・南松北松・壱岐・対馬'!C20</f>
        <v>0</v>
      </c>
      <c r="D19" s="27">
        <f>'平戸・五島・南松北松・壱岐・対馬'!E20</f>
        <v>260</v>
      </c>
      <c r="E19" s="37">
        <f>'平戸・五島・南松北松・壱岐・対馬'!F20</f>
        <v>0</v>
      </c>
      <c r="F19" s="27">
        <f>'平戸・五島・南松北松・壱岐・対馬'!H20</f>
        <v>860</v>
      </c>
      <c r="G19" s="37">
        <f>'平戸・五島・南松北松・壱岐・対馬'!I20</f>
        <v>0</v>
      </c>
      <c r="H19" s="27">
        <f>'平戸・五島・南松北松・壱岐・対馬'!K20</f>
        <v>1720</v>
      </c>
      <c r="I19" s="37">
        <f>'平戸・五島・南松北松・壱岐・対馬'!L20</f>
        <v>0</v>
      </c>
      <c r="J19" s="27">
        <f>'平戸・五島・南松北松・壱岐・対馬'!N20</f>
        <v>3900</v>
      </c>
      <c r="K19" s="37">
        <f>'平戸・五島・南松北松・壱岐・対馬'!O20</f>
        <v>0</v>
      </c>
      <c r="L19" s="54">
        <f>'平戸・五島・南松北松・壱岐・対馬'!Q20</f>
        <v>140</v>
      </c>
      <c r="M19" s="51">
        <f>'平戸・五島・南松北松・壱岐・対馬'!R20</f>
        <v>0</v>
      </c>
      <c r="N19" s="27">
        <f t="shared" si="1"/>
        <v>7180</v>
      </c>
      <c r="O19" s="40">
        <f t="shared" si="1"/>
        <v>0</v>
      </c>
    </row>
    <row r="20" spans="1:15" ht="30" customHeight="1">
      <c r="A20" s="11" t="s">
        <v>275</v>
      </c>
      <c r="B20" s="24">
        <f>'平戸・五島・南松北松・壱岐・対馬'!B36</f>
        <v>0</v>
      </c>
      <c r="C20" s="37">
        <f>'平戸・五島・南松北松・壱岐・対馬'!C36</f>
        <v>0</v>
      </c>
      <c r="D20" s="27">
        <f>'平戸・五島・南松北松・壱岐・対馬'!E36</f>
        <v>610</v>
      </c>
      <c r="E20" s="37">
        <f>'平戸・五島・南松北松・壱岐・対馬'!F36</f>
        <v>0</v>
      </c>
      <c r="F20" s="27">
        <f>'平戸・五島・南松北松・壱岐・対馬'!H36</f>
        <v>220</v>
      </c>
      <c r="G20" s="37">
        <f>'平戸・五島・南松北松・壱岐・対馬'!I36</f>
        <v>0</v>
      </c>
      <c r="H20" s="27">
        <f>'平戸・五島・南松北松・壱岐・対馬'!K36</f>
        <v>50</v>
      </c>
      <c r="I20" s="37">
        <f>'平戸・五島・南松北松・壱岐・対馬'!L36</f>
        <v>0</v>
      </c>
      <c r="J20" s="27">
        <f>'平戸・五島・南松北松・壱岐・対馬'!N36</f>
        <v>6810</v>
      </c>
      <c r="K20" s="37">
        <f>'平戸・五島・南松北松・壱岐・対馬'!O36</f>
        <v>0</v>
      </c>
      <c r="L20" s="54">
        <f>'平戸・五島・南松北松・壱岐・対馬'!Q36</f>
        <v>130</v>
      </c>
      <c r="M20" s="51">
        <f>'平戸・五島・南松北松・壱岐・対馬'!R36</f>
        <v>0</v>
      </c>
      <c r="N20" s="27">
        <f t="shared" si="1"/>
        <v>7820</v>
      </c>
      <c r="O20" s="40">
        <f t="shared" si="1"/>
        <v>0</v>
      </c>
    </row>
    <row r="21" spans="1:15" ht="28.5" customHeight="1">
      <c r="A21" s="11" t="s">
        <v>130</v>
      </c>
      <c r="B21" s="24">
        <f>'平戸・五島・南松北松・壱岐・対馬'!B53</f>
        <v>0</v>
      </c>
      <c r="C21" s="37">
        <f>'平戸・五島・南松北松・壱岐・対馬'!C53</f>
        <v>0</v>
      </c>
      <c r="D21" s="27">
        <f>'平戸・五島・南松北松・壱岐・対馬'!E53</f>
        <v>20</v>
      </c>
      <c r="E21" s="37">
        <f>'平戸・五島・南松北松・壱岐・対馬'!F53</f>
        <v>0</v>
      </c>
      <c r="F21" s="27">
        <f>'平戸・五島・南松北松・壱岐・対馬'!H53</f>
        <v>270</v>
      </c>
      <c r="G21" s="37">
        <f>'平戸・五島・南松北松・壱岐・対馬'!I53</f>
        <v>0</v>
      </c>
      <c r="H21" s="27">
        <f>'平戸・五島・南松北松・壱岐・対馬'!K53</f>
        <v>10</v>
      </c>
      <c r="I21" s="37">
        <f>'平戸・五島・南松北松・壱岐・対馬'!L53</f>
        <v>0</v>
      </c>
      <c r="J21" s="27">
        <f>'平戸・五島・南松北松・壱岐・対馬'!N53</f>
        <v>3440</v>
      </c>
      <c r="K21" s="37">
        <f>'平戸・五島・南松北松・壱岐・対馬'!O53</f>
        <v>0</v>
      </c>
      <c r="L21" s="54">
        <f>'平戸・五島・南松北松・壱岐・対馬'!Q53</f>
        <v>80</v>
      </c>
      <c r="M21" s="51">
        <f>'平戸・五島・南松北松・壱岐・対馬'!R53</f>
        <v>0</v>
      </c>
      <c r="N21" s="27">
        <f t="shared" si="1"/>
        <v>3820</v>
      </c>
      <c r="O21" s="40">
        <f t="shared" si="1"/>
        <v>0</v>
      </c>
    </row>
    <row r="22" spans="1:15" ht="30" customHeight="1">
      <c r="A22" s="11" t="s">
        <v>263</v>
      </c>
      <c r="B22" s="24">
        <f>'平戸・五島・南松北松・壱岐・対馬'!B64</f>
        <v>180</v>
      </c>
      <c r="C22" s="37">
        <f>'平戸・五島・南松北松・壱岐・対馬'!C64</f>
        <v>0</v>
      </c>
      <c r="D22" s="27">
        <f>'平戸・五島・南松北松・壱岐・対馬'!E64</f>
        <v>0</v>
      </c>
      <c r="E22" s="37">
        <f>'平戸・五島・南松北松・壱岐・対馬'!F64</f>
        <v>0</v>
      </c>
      <c r="F22" s="27">
        <f>'平戸・五島・南松北松・壱岐・対馬'!H64</f>
        <v>1370</v>
      </c>
      <c r="G22" s="37">
        <f>'平戸・五島・南松北松・壱岐・対馬'!I64</f>
        <v>0</v>
      </c>
      <c r="H22" s="27">
        <f>'平戸・五島・南松北松・壱岐・対馬'!K64</f>
        <v>1480</v>
      </c>
      <c r="I22" s="37">
        <f>'平戸・五島・南松北松・壱岐・対馬'!L64</f>
        <v>0</v>
      </c>
      <c r="J22" s="27">
        <f>'平戸・五島・南松北松・壱岐・対馬'!N64</f>
        <v>250</v>
      </c>
      <c r="K22" s="37">
        <f>'平戸・五島・南松北松・壱岐・対馬'!O64</f>
        <v>0</v>
      </c>
      <c r="L22" s="54">
        <f>'平戸・五島・南松北松・壱岐・対馬'!Q64</f>
        <v>120</v>
      </c>
      <c r="M22" s="51">
        <f>'平戸・五島・南松北松・壱岐・対馬'!R64</f>
        <v>0</v>
      </c>
      <c r="N22" s="27">
        <f t="shared" si="1"/>
        <v>3400</v>
      </c>
      <c r="O22" s="40">
        <f t="shared" si="1"/>
        <v>0</v>
      </c>
    </row>
    <row r="23" spans="1:15" ht="30" customHeight="1">
      <c r="A23" s="11" t="s">
        <v>262</v>
      </c>
      <c r="B23" s="24">
        <f>'平戸・五島・南松北松・壱岐・対馬'!B76</f>
        <v>0</v>
      </c>
      <c r="C23" s="37">
        <f>'平戸・五島・南松北松・壱岐・対馬'!C76</f>
        <v>0</v>
      </c>
      <c r="D23" s="27">
        <f>'平戸・五島・南松北松・壱岐・対馬'!E76</f>
        <v>0</v>
      </c>
      <c r="E23" s="37">
        <f>'平戸・五島・南松北松・壱岐・対馬'!F76</f>
        <v>0</v>
      </c>
      <c r="F23" s="27">
        <f>'平戸・五島・南松北松・壱岐・対馬'!H76</f>
        <v>0</v>
      </c>
      <c r="G23" s="37">
        <f>'平戸・五島・南松北松・壱岐・対馬'!I76</f>
        <v>0</v>
      </c>
      <c r="H23" s="27">
        <f>'平戸・五島・南松北松・壱岐・対馬'!K76</f>
        <v>290</v>
      </c>
      <c r="I23" s="37">
        <f>'平戸・五島・南松北松・壱岐・対馬'!L76</f>
        <v>0</v>
      </c>
      <c r="J23" s="27">
        <f>'平戸・五島・南松北松・壱岐・対馬'!N76</f>
        <v>2790</v>
      </c>
      <c r="K23" s="37">
        <f>'平戸・五島・南松北松・壱岐・対馬'!O76</f>
        <v>0</v>
      </c>
      <c r="L23" s="54">
        <f>'平戸・五島・南松北松・壱岐・対馬'!Q76</f>
        <v>140</v>
      </c>
      <c r="M23" s="51">
        <f>'平戸・五島・南松北松・壱岐・対馬'!R76</f>
        <v>0</v>
      </c>
      <c r="N23" s="27">
        <f t="shared" si="1"/>
        <v>3220</v>
      </c>
      <c r="O23" s="40">
        <f t="shared" si="1"/>
        <v>0</v>
      </c>
    </row>
    <row r="24" spans="1:15" ht="30" customHeight="1">
      <c r="A24" s="11"/>
      <c r="B24" s="24"/>
      <c r="C24" s="37"/>
      <c r="D24" s="27"/>
      <c r="E24" s="37"/>
      <c r="F24" s="27"/>
      <c r="G24" s="37"/>
      <c r="H24" s="27"/>
      <c r="I24" s="37"/>
      <c r="J24" s="27"/>
      <c r="K24" s="37"/>
      <c r="L24" s="54"/>
      <c r="M24" s="51"/>
      <c r="N24" s="27">
        <f t="shared" si="1"/>
        <v>0</v>
      </c>
      <c r="O24" s="40">
        <f t="shared" si="1"/>
        <v>0</v>
      </c>
    </row>
    <row r="25" spans="1:15" ht="30" customHeight="1">
      <c r="A25" s="11"/>
      <c r="B25" s="24"/>
      <c r="C25" s="37"/>
      <c r="D25" s="27"/>
      <c r="E25" s="37"/>
      <c r="F25" s="27"/>
      <c r="G25" s="37"/>
      <c r="H25" s="27"/>
      <c r="I25" s="37"/>
      <c r="J25" s="27"/>
      <c r="K25" s="37"/>
      <c r="L25" s="27"/>
      <c r="M25" s="37"/>
      <c r="N25" s="27">
        <f t="shared" si="1"/>
        <v>0</v>
      </c>
      <c r="O25" s="40">
        <f t="shared" si="1"/>
        <v>0</v>
      </c>
    </row>
    <row r="26" spans="1:15" ht="30" customHeight="1">
      <c r="A26" s="11"/>
      <c r="B26" s="24"/>
      <c r="C26" s="37"/>
      <c r="D26" s="27"/>
      <c r="E26" s="37"/>
      <c r="F26" s="27"/>
      <c r="G26" s="37"/>
      <c r="H26" s="27"/>
      <c r="I26" s="37"/>
      <c r="J26" s="27"/>
      <c r="K26" s="37"/>
      <c r="L26" s="27"/>
      <c r="M26" s="37"/>
      <c r="N26" s="27">
        <f t="shared" si="1"/>
        <v>0</v>
      </c>
      <c r="O26" s="40">
        <f t="shared" si="1"/>
        <v>0</v>
      </c>
    </row>
    <row r="27" spans="1:15" ht="30" customHeight="1">
      <c r="A27" s="11"/>
      <c r="B27" s="24"/>
      <c r="C27" s="37"/>
      <c r="D27" s="27"/>
      <c r="E27" s="37"/>
      <c r="F27" s="27"/>
      <c r="G27" s="37"/>
      <c r="H27" s="27"/>
      <c r="I27" s="37"/>
      <c r="J27" s="27"/>
      <c r="K27" s="37"/>
      <c r="L27" s="27"/>
      <c r="M27" s="37"/>
      <c r="N27" s="27">
        <f t="shared" si="1"/>
        <v>0</v>
      </c>
      <c r="O27" s="40">
        <f t="shared" si="1"/>
        <v>0</v>
      </c>
    </row>
    <row r="28" spans="1:15" ht="28.5" customHeight="1">
      <c r="A28" s="13"/>
      <c r="B28" s="25"/>
      <c r="C28" s="38"/>
      <c r="D28" s="28"/>
      <c r="E28" s="38"/>
      <c r="F28" s="28"/>
      <c r="G28" s="38"/>
      <c r="H28" s="28"/>
      <c r="I28" s="38"/>
      <c r="J28" s="28"/>
      <c r="K28" s="38"/>
      <c r="L28" s="28"/>
      <c r="M28" s="38"/>
      <c r="N28" s="28">
        <f t="shared" si="1"/>
        <v>0</v>
      </c>
      <c r="O28" s="41">
        <f t="shared" si="1"/>
        <v>0</v>
      </c>
    </row>
    <row r="29" spans="1:15" s="5" customFormat="1" ht="30" customHeight="1" thickBot="1">
      <c r="A29" s="44" t="s">
        <v>126</v>
      </c>
      <c r="B29" s="45">
        <f aca="true" t="shared" si="2" ref="B29:O29">SUM(B7:B28)</f>
        <v>30280</v>
      </c>
      <c r="C29" s="46">
        <f t="shared" si="2"/>
        <v>0</v>
      </c>
      <c r="D29" s="45">
        <f t="shared" si="2"/>
        <v>32650</v>
      </c>
      <c r="E29" s="46">
        <f t="shared" si="2"/>
        <v>0</v>
      </c>
      <c r="F29" s="45">
        <f t="shared" si="2"/>
        <v>53340</v>
      </c>
      <c r="G29" s="46">
        <f t="shared" si="2"/>
        <v>0</v>
      </c>
      <c r="H29" s="45">
        <f t="shared" si="2"/>
        <v>55380</v>
      </c>
      <c r="I29" s="46">
        <f t="shared" si="2"/>
        <v>0</v>
      </c>
      <c r="J29" s="45">
        <f>SUM(J7:J28)</f>
        <v>186800</v>
      </c>
      <c r="K29" s="46">
        <f>SUM(K7:K28)</f>
        <v>0</v>
      </c>
      <c r="L29" s="45">
        <f>SUM(L7:L28)</f>
        <v>11890</v>
      </c>
      <c r="M29" s="46">
        <f t="shared" si="2"/>
        <v>0</v>
      </c>
      <c r="N29" s="45">
        <f t="shared" si="2"/>
        <v>370340</v>
      </c>
      <c r="O29" s="47">
        <f t="shared" si="2"/>
        <v>0</v>
      </c>
    </row>
    <row r="30" spans="9:10" ht="13.5">
      <c r="I30" s="3"/>
      <c r="J30" s="6"/>
    </row>
    <row r="33" ht="13.5">
      <c r="G33" s="6"/>
    </row>
    <row r="41" ht="13.5">
      <c r="G41" s="99"/>
    </row>
  </sheetData>
  <sheetProtection/>
  <mergeCells count="3">
    <mergeCell ref="I2:J2"/>
    <mergeCell ref="A2:C2"/>
    <mergeCell ref="D2:F2"/>
  </mergeCells>
  <printOptions horizontalCentered="1"/>
  <pageMargins left="1.1811023622047245" right="0.5905511811023623" top="0.8267716535433072" bottom="0.4330708661417323" header="0.5118110236220472" footer="0.11811023622047245"/>
  <pageSetup fitToHeight="1" fitToWidth="1" horizontalDpi="600" verticalDpi="600" orientation="landscape" paperSize="12" scale="77" r:id="rId2"/>
  <headerFooter alignWithMargins="0">
    <oddHeader>&amp;L&amp;"ＭＳ Ｐ明朝,太字"&amp;16　　　　  長崎県　市郡別集計表 （30.4）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2018-06-27T12:44:37Z</cp:lastPrinted>
  <dcterms:created xsi:type="dcterms:W3CDTF">1997-07-07T18:03:09Z</dcterms:created>
  <dcterms:modified xsi:type="dcterms:W3CDTF">2018-08-28T05:55:41Z</dcterms:modified>
  <cp:category/>
  <cp:version/>
  <cp:contentType/>
  <cp:contentStatus/>
</cp:coreProperties>
</file>