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05" windowHeight="11925" tabRatio="933" activeTab="0"/>
  </bookViews>
  <sheets>
    <sheet name="宮崎市・東諸県郡" sheetId="1" r:id="rId1"/>
    <sheet name="西都市・児湯郡・日南市・南那珂郡・串間市・都城市" sheetId="2" r:id="rId2"/>
    <sheet name="北諸県郡・西諸県郡・えびの市・小林市・延岡市" sheetId="3" r:id="rId3"/>
    <sheet name="日向市・東臼杵郡・西臼杵郡" sheetId="4" r:id="rId4"/>
    <sheet name="市郡集計表" sheetId="5" r:id="rId5"/>
  </sheets>
  <definedNames>
    <definedName name="_xlnm.Print_Area" localSheetId="0">'宮崎市・東諸県郡'!$A$1:$P$82</definedName>
    <definedName name="_xlnm.Print_Area" localSheetId="1">'西都市・児湯郡・日南市・南那珂郡・串間市・都城市'!$A$1:$P$87</definedName>
    <definedName name="_xlnm.Print_Area" localSheetId="3">'日向市・東臼杵郡・西臼杵郡'!$A$1:$P$67</definedName>
    <definedName name="_xlnm.Print_Area" localSheetId="2">'北諸県郡・西諸県郡・えびの市・小林市・延岡市'!$A$1:$P$87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72" authorId="0">
      <text>
        <r>
          <rPr>
            <sz val="10"/>
            <color indexed="10"/>
            <rFont val="ＭＳ Ｐゴシック"/>
            <family val="3"/>
          </rPr>
          <t>毎日16枚
朝日60枚
読売43枚含む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 xml:space="preserve">毎日   42枚含む
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 xml:space="preserve">毎日24枚含む
朝日85枚含む
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 xml:space="preserve">毎日   36枚含む
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毎日9枚含む
朝日30枚含む
読売59枚含む</t>
        </r>
      </text>
    </comment>
    <comment ref="M44" authorId="0">
      <text>
        <r>
          <rPr>
            <sz val="9"/>
            <color indexed="10"/>
            <rFont val="ＭＳ Ｐゴシック"/>
            <family val="3"/>
          </rPr>
          <t xml:space="preserve">毎日26枚含む
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毎日 　19枚含む
朝日 　70枚含む
読売　117枚含む</t>
        </r>
      </text>
    </comment>
    <comment ref="M54" authorId="0">
      <text>
        <r>
          <rPr>
            <sz val="9"/>
            <color indexed="10"/>
            <rFont val="ＭＳ Ｐゴシック"/>
            <family val="3"/>
          </rPr>
          <t>毎日26枚含む
朝日80枚含む
読売50枚含む</t>
        </r>
      </text>
    </comment>
    <comment ref="M51" authorId="0">
      <text>
        <r>
          <rPr>
            <sz val="9"/>
            <color indexed="10"/>
            <rFont val="ＭＳ Ｐゴシック"/>
            <family val="3"/>
          </rPr>
          <t>毎日56枚含む</t>
        </r>
      </text>
    </comment>
    <comment ref="M53" authorId="0">
      <text>
        <r>
          <rPr>
            <sz val="9"/>
            <color indexed="10"/>
            <rFont val="ＭＳ Ｐゴシック"/>
            <family val="3"/>
          </rPr>
          <t>毎日15枚含む</t>
        </r>
      </text>
    </comment>
    <comment ref="J53" authorId="1">
      <text>
        <r>
          <rPr>
            <sz val="9"/>
            <rFont val="ＭＳ Ｐゴシック"/>
            <family val="3"/>
          </rPr>
          <t>Ｈ２７．１２.１より
佐土原北から店名変更</t>
        </r>
      </text>
    </comment>
    <comment ref="J26" authorId="2">
      <text>
        <r>
          <rPr>
            <sz val="9"/>
            <rFont val="ＭＳ Ｐゴシック"/>
            <family val="3"/>
          </rPr>
          <t>H28.10より
ひえだMZを吸収</t>
        </r>
      </text>
    </comment>
    <comment ref="D51" authorId="2">
      <text>
        <r>
          <rPr>
            <sz val="9"/>
            <color indexed="10"/>
            <rFont val="ＭＳ Ｐゴシック"/>
            <family val="3"/>
          </rPr>
          <t xml:space="preserve">毎日　 31枚含む
</t>
        </r>
      </text>
    </comment>
    <comment ref="D52" authorId="2">
      <text>
        <r>
          <rPr>
            <sz val="9"/>
            <color indexed="10"/>
            <rFont val="ＭＳ Ｐゴシック"/>
            <family val="3"/>
          </rPr>
          <t xml:space="preserve">毎日   81枚含む
</t>
        </r>
      </text>
    </comment>
    <comment ref="M71" authorId="0">
      <text>
        <r>
          <rPr>
            <sz val="10"/>
            <color indexed="10"/>
            <rFont val="ＭＳ Ｐゴシック"/>
            <family val="3"/>
          </rPr>
          <t>毎日　 31枚
朝日  140枚</t>
        </r>
        <r>
          <rPr>
            <sz val="9"/>
            <color indexed="10"/>
            <rFont val="ＭＳ Ｐゴシック"/>
            <family val="3"/>
          </rPr>
          <t>含む</t>
        </r>
      </text>
    </comment>
    <comment ref="M16" authorId="0">
      <text>
        <r>
          <rPr>
            <b/>
            <sz val="9"/>
            <color indexed="10"/>
            <rFont val="ＭＳ Ｐゴシック"/>
            <family val="3"/>
          </rPr>
          <t>日経10枚
毎日100枚含む</t>
        </r>
      </text>
    </comment>
    <comment ref="A13" authorId="0">
      <text>
        <r>
          <rPr>
            <b/>
            <sz val="9"/>
            <rFont val="ＭＳ Ｐゴシック"/>
            <family val="3"/>
          </rPr>
          <t>平成30年8月より神宮販売店と統合</t>
        </r>
      </text>
    </comment>
    <comment ref="A14" authorId="0">
      <text>
        <r>
          <rPr>
            <b/>
            <sz val="9"/>
            <rFont val="ＭＳ Ｐゴシック"/>
            <family val="3"/>
          </rPr>
          <t xml:space="preserve">宮日花ヶ島へ90枚
宮日大宮へ80枚
宮日波島へ20枚
</t>
        </r>
      </text>
    </comment>
    <comment ref="M15" authorId="0">
      <text>
        <r>
          <rPr>
            <sz val="9"/>
            <rFont val="ＭＳ Ｐゴシック"/>
            <family val="3"/>
          </rPr>
          <t>毎日90枚含む</t>
        </r>
      </text>
    </comment>
    <comment ref="M18" authorId="0">
      <text>
        <r>
          <rPr>
            <b/>
            <sz val="9"/>
            <rFont val="ＭＳ Ｐゴシック"/>
            <family val="3"/>
          </rPr>
          <t xml:space="preserve">毎日30枚含む
</t>
        </r>
      </text>
    </comment>
  </commentList>
</comments>
</file>

<file path=xl/comments2.xml><?xml version="1.0" encoding="utf-8"?>
<comments xmlns="http://schemas.openxmlformats.org/spreadsheetml/2006/main">
  <authors>
    <author>MNOC_USER</author>
  </authors>
  <commentList>
    <comment ref="M32" authorId="0">
      <text>
        <r>
          <rPr>
            <sz val="10"/>
            <color indexed="10"/>
            <rFont val="ＭＳ Ｐゴシック"/>
            <family val="3"/>
          </rPr>
          <t>毎日   33枚
読売 100枚含む</t>
        </r>
      </text>
    </comment>
    <comment ref="M50" authorId="0">
      <text>
        <r>
          <rPr>
            <sz val="10"/>
            <color indexed="10"/>
            <rFont val="ＭＳ Ｐゴシック"/>
            <family val="3"/>
          </rPr>
          <t>毎日   21枚含む</t>
        </r>
      </text>
    </comment>
    <comment ref="M51" authorId="0">
      <text>
        <r>
          <rPr>
            <sz val="10"/>
            <color indexed="10"/>
            <rFont val="ＭＳ Ｐゴシック"/>
            <family val="3"/>
          </rPr>
          <t>毎日26枚
朝日10枚含む</t>
        </r>
      </text>
    </comment>
    <comment ref="M52" authorId="0">
      <text>
        <r>
          <rPr>
            <sz val="10"/>
            <color indexed="10"/>
            <rFont val="ＭＳ Ｐゴシック"/>
            <family val="3"/>
          </rPr>
          <t>朝日 5枚含む</t>
        </r>
      </text>
    </comment>
    <comment ref="M22" authorId="0">
      <text>
        <r>
          <rPr>
            <sz val="10"/>
            <color indexed="10"/>
            <rFont val="ＭＳ Ｐゴシック"/>
            <family val="3"/>
          </rPr>
          <t>毎日16枚
朝日70枚含む</t>
        </r>
      </text>
    </comment>
    <comment ref="M24" authorId="0">
      <text>
        <r>
          <rPr>
            <sz val="10"/>
            <color indexed="10"/>
            <rFont val="ＭＳ Ｐゴシック"/>
            <family val="3"/>
          </rPr>
          <t>毎日     3枚含む
朝日     10枚含む
読売     3枚含む
日経     5枚含む</t>
        </r>
      </text>
    </comment>
    <comment ref="M80" authorId="0">
      <text>
        <r>
          <rPr>
            <sz val="10"/>
            <color indexed="10"/>
            <rFont val="ＭＳ Ｐゴシック"/>
            <family val="3"/>
          </rPr>
          <t>毎日   25枚
朝日   6０枚含む</t>
        </r>
      </text>
    </comment>
    <comment ref="M83" authorId="0">
      <text>
        <r>
          <rPr>
            <sz val="9"/>
            <color indexed="10"/>
            <rFont val="ＭＳ Ｐゴシック"/>
            <family val="3"/>
          </rPr>
          <t>毎日   ２2枚
朝日   ７０枚含む</t>
        </r>
      </text>
    </comment>
    <comment ref="M82" authorId="0">
      <text>
        <r>
          <rPr>
            <sz val="10"/>
            <color indexed="10"/>
            <rFont val="ＭＳ Ｐゴシック"/>
            <family val="3"/>
          </rPr>
          <t>毎日   55枚
朝日  120枚含む</t>
        </r>
      </text>
    </comment>
    <comment ref="M81" authorId="0">
      <text>
        <r>
          <rPr>
            <sz val="10"/>
            <color indexed="10"/>
            <rFont val="ＭＳ Ｐゴシック"/>
            <family val="3"/>
          </rPr>
          <t xml:space="preserve">毎日    24枚含む
</t>
        </r>
      </text>
    </comment>
    <comment ref="D63" authorId="0">
      <text>
        <r>
          <rPr>
            <sz val="10"/>
            <color indexed="10"/>
            <rFont val="ＭＳ Ｐゴシック"/>
            <family val="3"/>
          </rPr>
          <t>毎日140枚含む</t>
        </r>
      </text>
    </comment>
    <comment ref="M69" authorId="0">
      <text>
        <r>
          <rPr>
            <sz val="9"/>
            <color indexed="10"/>
            <rFont val="ＭＳ Ｐゴシック"/>
            <family val="3"/>
          </rPr>
          <t>毎日  7枚
朝日１０枚
読売  7枚含む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毎日22枚含む</t>
        </r>
      </text>
    </comment>
    <comment ref="M10" authorId="0">
      <text>
        <r>
          <rPr>
            <sz val="10"/>
            <color indexed="10"/>
            <rFont val="ＭＳ Ｐゴシック"/>
            <family val="3"/>
          </rPr>
          <t xml:space="preserve">毎日9枚
朝日25枚含む
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毎日5枚
朝日20枚含む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    42枚
朝日  　95枚
読売    42枚含む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10枚
朝日  40枚含む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毎日14枚
朝日35枚含む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   51枚
読売 97枚含む</t>
        </r>
      </text>
    </comment>
    <comment ref="M42" authorId="0">
      <text>
        <r>
          <rPr>
            <sz val="10"/>
            <color indexed="10"/>
            <rFont val="ＭＳ Ｐゴシック"/>
            <family val="3"/>
          </rPr>
          <t>毎日     40枚
読売     77枚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朝日 15枚
読売 2枚</t>
        </r>
      </text>
    </comment>
    <comment ref="M61" authorId="0">
      <text>
        <r>
          <rPr>
            <sz val="10"/>
            <color indexed="10"/>
            <rFont val="ＭＳ Ｐゴシック"/>
            <family val="3"/>
          </rPr>
          <t xml:space="preserve">毎日     7枚含む
</t>
        </r>
      </text>
    </comment>
    <comment ref="J70" authorId="0">
      <text>
        <r>
          <rPr>
            <sz val="10"/>
            <color indexed="10"/>
            <rFont val="ＭＳ Ｐゴシック"/>
            <family val="3"/>
          </rPr>
          <t>Ｈ29.4～
中郷→都城南部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26枚
朝日    75枚
読売    34枚含む</t>
        </r>
      </text>
    </comment>
    <comment ref="M31" authorId="0">
      <text>
        <r>
          <rPr>
            <sz val="10"/>
            <color indexed="10"/>
            <rFont val="ＭＳ Ｐゴシック"/>
            <family val="3"/>
          </rPr>
          <t>毎日   100枚
読売   130枚含む</t>
        </r>
      </text>
    </comment>
    <comment ref="M41" authorId="0">
      <text>
        <r>
          <rPr>
            <sz val="10"/>
            <color indexed="10"/>
            <rFont val="ＭＳ Ｐゴシック"/>
            <family val="3"/>
          </rPr>
          <t>毎日     36枚
朝日     30枚
読売   　80枚含む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荒尾日出夫</author>
  </authors>
  <commentList>
    <comment ref="M70" authorId="0">
      <text>
        <r>
          <rPr>
            <sz val="11"/>
            <color indexed="10"/>
            <rFont val="ＭＳ Ｐゴシック"/>
            <family val="3"/>
          </rPr>
          <t>毎日10枚
朝日20枚
読売42枚含む</t>
        </r>
      </text>
    </comment>
    <comment ref="M78" authorId="0">
      <text>
        <r>
          <rPr>
            <sz val="10"/>
            <color indexed="10"/>
            <rFont val="ＭＳ Ｐゴシック"/>
            <family val="3"/>
          </rPr>
          <t>毎日   13枚
朝日   30枚
読売 92枚含む</t>
        </r>
      </text>
    </comment>
    <comment ref="M79" authorId="0">
      <text>
        <r>
          <rPr>
            <sz val="10"/>
            <color indexed="10"/>
            <rFont val="ＭＳ Ｐゴシック"/>
            <family val="3"/>
          </rPr>
          <t xml:space="preserve">毎日 6枚
朝日20枚含む
</t>
        </r>
      </text>
    </comment>
    <comment ref="M53" authorId="0">
      <text>
        <r>
          <rPr>
            <sz val="10"/>
            <color indexed="10"/>
            <rFont val="ＭＳ Ｐゴシック"/>
            <family val="3"/>
          </rPr>
          <t>毎日   8枚
朝日   20枚含む</t>
        </r>
      </text>
    </comment>
    <comment ref="M31" authorId="0">
      <text>
        <r>
          <rPr>
            <sz val="10"/>
            <color indexed="10"/>
            <rFont val="ＭＳ Ｐゴシック"/>
            <family val="3"/>
          </rPr>
          <t>毎日　 14枚
朝日   65枚
読売　 26枚含む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毎日   15枚
朝日   50枚
読売　 25枚含む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毎日21枚
朝日65枚含む</t>
        </r>
      </text>
    </comment>
    <comment ref="M80" authorId="0">
      <text>
        <r>
          <rPr>
            <sz val="10"/>
            <color indexed="10"/>
            <rFont val="ＭＳ Ｐゴシック"/>
            <family val="3"/>
          </rPr>
          <t xml:space="preserve">毎日   16枚
朝日   45枚
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読売   14部含む</t>
        </r>
      </text>
    </comment>
    <comment ref="D8" authorId="0">
      <text>
        <r>
          <rPr>
            <sz val="10"/>
            <color indexed="10"/>
            <rFont val="ＭＳ Ｐゴシック"/>
            <family val="3"/>
          </rPr>
          <t>毎日125枚含む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毎日10枚
朝日30枚
読売8枚含む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毎日2枚
朝日5枚
読売5枚含む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朝日110枚含む</t>
        </r>
      </text>
    </comment>
    <comment ref="D41" authorId="0">
      <text>
        <r>
          <rPr>
            <sz val="10"/>
            <color indexed="10"/>
            <rFont val="ＭＳ Ｐゴシック"/>
            <family val="3"/>
          </rPr>
          <t xml:space="preserve">毎日130枚含む
</t>
        </r>
      </text>
    </comment>
    <comment ref="D42" authorId="0">
      <text>
        <r>
          <rPr>
            <sz val="10"/>
            <color indexed="10"/>
            <rFont val="ＭＳ Ｐゴシック"/>
            <family val="3"/>
          </rPr>
          <t>毎日100枚含む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</authors>
  <commentList>
    <comment ref="M57" authorId="0">
      <text>
        <r>
          <rPr>
            <sz val="10"/>
            <color indexed="10"/>
            <rFont val="ＭＳ Ｐゴシック"/>
            <family val="3"/>
          </rPr>
          <t>毎日   14枚
朝日   30枚
読売   19枚含む</t>
        </r>
      </text>
    </comment>
    <comment ref="M20" authorId="1">
      <text>
        <r>
          <rPr>
            <sz val="10"/>
            <color indexed="10"/>
            <rFont val="ＭＳ Ｐゴシック"/>
            <family val="3"/>
          </rPr>
          <t>毎日10枚
朝日40枚含む
読売20枚含む</t>
        </r>
      </text>
    </comment>
    <comment ref="M55" authorId="1">
      <text>
        <r>
          <rPr>
            <sz val="10"/>
            <color indexed="10"/>
            <rFont val="ＭＳ Ｐゴシック"/>
            <family val="3"/>
          </rPr>
          <t>毎日   7枚
朝日   20枚含む</t>
        </r>
      </text>
    </comment>
    <comment ref="M41" authorId="1">
      <text>
        <r>
          <rPr>
            <sz val="10"/>
            <color indexed="10"/>
            <rFont val="ＭＳ Ｐゴシック"/>
            <family val="3"/>
          </rPr>
          <t>毎日  4枚
朝日20枚
読売  1枚含む</t>
        </r>
      </text>
    </comment>
    <comment ref="M39" authorId="1">
      <text>
        <r>
          <rPr>
            <sz val="10"/>
            <color indexed="10"/>
            <rFont val="ＭＳ Ｐゴシック"/>
            <family val="3"/>
          </rPr>
          <t>毎日 2枚
朝日20枚
読売 4枚含む</t>
        </r>
      </text>
    </comment>
    <comment ref="M38" authorId="1">
      <text>
        <r>
          <rPr>
            <sz val="10"/>
            <color indexed="10"/>
            <rFont val="ＭＳ Ｐゴシック"/>
            <family val="3"/>
          </rPr>
          <t>毎日 6枚
朝日　25枚
読売  3枚含む</t>
        </r>
      </text>
    </comment>
    <comment ref="M13" authorId="1">
      <text>
        <r>
          <rPr>
            <sz val="10"/>
            <color indexed="10"/>
            <rFont val="ＭＳ Ｐゴシック"/>
            <family val="3"/>
          </rPr>
          <t>毎日28枚
朝日65枚含む</t>
        </r>
      </text>
    </comment>
    <comment ref="M42" authorId="1">
      <text>
        <r>
          <rPr>
            <sz val="10"/>
            <color indexed="10"/>
            <rFont val="ＭＳ Ｐゴシック"/>
            <family val="3"/>
          </rPr>
          <t>毎日9枚
朝日15枚
読売  1枚含む</t>
        </r>
      </text>
    </comment>
    <comment ref="M56" authorId="1">
      <text>
        <r>
          <rPr>
            <sz val="10"/>
            <color indexed="10"/>
            <rFont val="ＭＳ Ｐゴシック"/>
            <family val="3"/>
          </rPr>
          <t>毎日    39枚
朝日  105枚含む</t>
        </r>
      </text>
    </comment>
    <comment ref="M40" authorId="1">
      <text>
        <r>
          <rPr>
            <sz val="10"/>
            <color indexed="10"/>
            <rFont val="ＭＳ Ｐゴシック"/>
            <family val="3"/>
          </rPr>
          <t>毎日10枚
朝日25枚
日経  5枚含む</t>
        </r>
      </text>
    </comment>
  </commentList>
</comments>
</file>

<file path=xl/sharedStrings.xml><?xml version="1.0" encoding="utf-8"?>
<sst xmlns="http://schemas.openxmlformats.org/spreadsheetml/2006/main" count="1015" uniqueCount="401">
  <si>
    <t>広　    　告　    　主</t>
  </si>
  <si>
    <t>サイズ</t>
  </si>
  <si>
    <t>折　込　総　枚　数</t>
  </si>
  <si>
    <t>トータル</t>
  </si>
  <si>
    <t>備      考</t>
  </si>
  <si>
    <t>宮崎市</t>
  </si>
  <si>
    <t>(地区部数)</t>
  </si>
  <si>
    <t>(折込数)</t>
  </si>
  <si>
    <t>MM　毎日新聞</t>
  </si>
  <si>
    <t>ＡＡ　朝日新聞</t>
  </si>
  <si>
    <t>YY　読売新聞</t>
  </si>
  <si>
    <t>NN　西日本新聞</t>
  </si>
  <si>
    <t>ＭＺ   宮崎日日新聞</t>
  </si>
  <si>
    <t>販売店名</t>
  </si>
  <si>
    <t>部   数</t>
  </si>
  <si>
    <t>神宮</t>
  </si>
  <si>
    <t>宮崎北部</t>
  </si>
  <si>
    <t>宮崎中央</t>
  </si>
  <si>
    <t>宮崎西部</t>
  </si>
  <si>
    <t>大工町</t>
  </si>
  <si>
    <t>宮崎東部</t>
  </si>
  <si>
    <t>赤江</t>
  </si>
  <si>
    <t>花ヶ島</t>
  </si>
  <si>
    <t>大塚</t>
  </si>
  <si>
    <t>住吉</t>
  </si>
  <si>
    <t>木花</t>
  </si>
  <si>
    <t>南宮崎</t>
  </si>
  <si>
    <t>田吉</t>
  </si>
  <si>
    <t>大塚中央</t>
  </si>
  <si>
    <t>生目</t>
  </si>
  <si>
    <t>桜ヶ丘</t>
  </si>
  <si>
    <t>青島＊</t>
  </si>
  <si>
    <t>生目＊</t>
  </si>
  <si>
    <t>住吉＊</t>
  </si>
  <si>
    <t>木花＊</t>
  </si>
  <si>
    <t>地区合計</t>
  </si>
  <si>
    <t>東諸県郡</t>
  </si>
  <si>
    <t>ＮＮ  西日本新聞</t>
  </si>
  <si>
    <t>ＭＺ  宮崎日日新聞</t>
  </si>
  <si>
    <t>佐土原</t>
  </si>
  <si>
    <t>清武</t>
  </si>
  <si>
    <t>児湯郡</t>
  </si>
  <si>
    <t>高鍋</t>
  </si>
  <si>
    <t>高鍋＊</t>
  </si>
  <si>
    <t>新富</t>
  </si>
  <si>
    <t>西都市</t>
  </si>
  <si>
    <t>西都</t>
  </si>
  <si>
    <t>日南市</t>
  </si>
  <si>
    <t>油津</t>
  </si>
  <si>
    <t>飫肥</t>
  </si>
  <si>
    <t>飫肥＊</t>
  </si>
  <si>
    <t>吾田</t>
  </si>
  <si>
    <t>南那珂郡</t>
  </si>
  <si>
    <t>南郷＊</t>
  </si>
  <si>
    <t>榎原＊</t>
  </si>
  <si>
    <t>串間市</t>
  </si>
  <si>
    <t>串間</t>
  </si>
  <si>
    <t>市木＊</t>
  </si>
  <si>
    <t>小林市</t>
  </si>
  <si>
    <t>小林</t>
  </si>
  <si>
    <t>小林東</t>
  </si>
  <si>
    <t>小林東部</t>
  </si>
  <si>
    <t>小林西</t>
  </si>
  <si>
    <t>小林西部</t>
  </si>
  <si>
    <t>えびの市</t>
  </si>
  <si>
    <t>飯野</t>
  </si>
  <si>
    <t>飯野＊</t>
  </si>
  <si>
    <t>西諸県郡</t>
  </si>
  <si>
    <t>高原</t>
  </si>
  <si>
    <t>野尻＊</t>
  </si>
  <si>
    <t>都城市</t>
  </si>
  <si>
    <t>都城中央</t>
  </si>
  <si>
    <t>都城東部</t>
  </si>
  <si>
    <t>早鈴</t>
  </si>
  <si>
    <t>都城西部</t>
  </si>
  <si>
    <t>五十市</t>
  </si>
  <si>
    <t>都城南部</t>
  </si>
  <si>
    <t>沖水</t>
  </si>
  <si>
    <t>都城北部</t>
  </si>
  <si>
    <t>庄内</t>
  </si>
  <si>
    <t>庄内＊</t>
  </si>
  <si>
    <t>西岳＊</t>
  </si>
  <si>
    <t>北諸県郡</t>
  </si>
  <si>
    <t>高崎</t>
  </si>
  <si>
    <t>高城</t>
  </si>
  <si>
    <t>三股</t>
  </si>
  <si>
    <t>山ノ口</t>
  </si>
  <si>
    <t>山ノ口＊</t>
  </si>
  <si>
    <t>延岡市</t>
  </si>
  <si>
    <t>延岡北部</t>
  </si>
  <si>
    <t>延岡南部</t>
  </si>
  <si>
    <t>延岡中央</t>
  </si>
  <si>
    <t>恒富</t>
  </si>
  <si>
    <t>延岡西部</t>
  </si>
  <si>
    <t>延岡東部</t>
  </si>
  <si>
    <t>一ヶ岡</t>
  </si>
  <si>
    <t>東海</t>
  </si>
  <si>
    <t>旭ヶ丘</t>
  </si>
  <si>
    <t>日向市</t>
  </si>
  <si>
    <t>日向</t>
  </si>
  <si>
    <t>日向東部</t>
  </si>
  <si>
    <t>財光寺</t>
  </si>
  <si>
    <t>東臼杵郡</t>
  </si>
  <si>
    <t>門川</t>
  </si>
  <si>
    <t>神門＊</t>
  </si>
  <si>
    <t>北方</t>
  </si>
  <si>
    <t>門川＊</t>
  </si>
  <si>
    <t>宇納間＊</t>
  </si>
  <si>
    <t>田代＊</t>
  </si>
  <si>
    <t>諸塚＊</t>
  </si>
  <si>
    <t>椎葉＊</t>
  </si>
  <si>
    <t>高千穂</t>
  </si>
  <si>
    <t>五ヶ瀬＊</t>
  </si>
  <si>
    <t>高千穂＊</t>
  </si>
  <si>
    <t>高原＊</t>
  </si>
  <si>
    <t>川東</t>
  </si>
  <si>
    <t>都城中央</t>
  </si>
  <si>
    <t>吉尾</t>
  </si>
  <si>
    <t>南延岡</t>
  </si>
  <si>
    <t>清武</t>
  </si>
  <si>
    <t>串間中央＊</t>
  </si>
  <si>
    <t>串間東部＊</t>
  </si>
  <si>
    <t>ﾍﾟｰｼﾞ計</t>
  </si>
  <si>
    <t>沖水＊</t>
  </si>
  <si>
    <t>上長飯＊</t>
  </si>
  <si>
    <t>高崎＊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</si>
  <si>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</si>
  <si>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</si>
  <si>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</si>
  <si>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</si>
  <si>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</si>
  <si>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</si>
  <si>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</si>
  <si>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　延岡市</t>
  </si>
  <si>
    <t>　日向市</t>
  </si>
  <si>
    <t>45400</t>
  </si>
  <si>
    <t>45208</t>
  </si>
  <si>
    <t>45204</t>
  </si>
  <si>
    <t>45320</t>
  </si>
  <si>
    <t>45207</t>
  </si>
  <si>
    <t>45205</t>
  </si>
  <si>
    <t>45209</t>
  </si>
  <si>
    <t>45360</t>
  </si>
  <si>
    <t>45202</t>
  </si>
  <si>
    <t>45340</t>
  </si>
  <si>
    <t>折　　　込　　　日</t>
  </si>
  <si>
    <t>綾＊</t>
  </si>
  <si>
    <t>高岡＊</t>
  </si>
  <si>
    <t>瓜生野＊</t>
  </si>
  <si>
    <t>田野＊</t>
  </si>
  <si>
    <t>川南＊</t>
  </si>
  <si>
    <t>木城＊</t>
  </si>
  <si>
    <t>富田＊</t>
  </si>
  <si>
    <t>新田＊</t>
  </si>
  <si>
    <t>希望ヶ丘</t>
  </si>
  <si>
    <t>　児湯郡</t>
  </si>
  <si>
    <t>　西都市</t>
  </si>
  <si>
    <t>　日南市</t>
  </si>
  <si>
    <t>　串間市</t>
  </si>
  <si>
    <t>　えびの市</t>
  </si>
  <si>
    <t>　西臼杵郡</t>
  </si>
  <si>
    <t>折　　　込　　　日</t>
  </si>
  <si>
    <t>サイズ</t>
  </si>
  <si>
    <t>折　　　込　　　日</t>
  </si>
  <si>
    <t>サイズ</t>
  </si>
  <si>
    <t>　小林市</t>
  </si>
  <si>
    <t>清武＊</t>
  </si>
  <si>
    <t>佐土原＊</t>
  </si>
  <si>
    <t>　宮崎市</t>
  </si>
  <si>
    <t>　東諸県郡</t>
  </si>
  <si>
    <t>　南那珂郡</t>
  </si>
  <si>
    <t>　都城市</t>
  </si>
  <si>
    <t>　北諸県郡</t>
  </si>
  <si>
    <t>　西諸県郡</t>
  </si>
  <si>
    <t>　東臼杵郡</t>
  </si>
  <si>
    <t>加納</t>
  </si>
  <si>
    <t>西都</t>
  </si>
  <si>
    <t>山田＊</t>
  </si>
  <si>
    <r>
      <t>N</t>
    </r>
    <r>
      <rPr>
        <b/>
        <sz val="11"/>
        <rFont val="ＭＳ Ｐ明朝"/>
        <family val="1"/>
      </rPr>
      <t>K　日本経済新聞</t>
    </r>
  </si>
  <si>
    <t>ＮＫ　日本経済新聞</t>
  </si>
  <si>
    <t>串間中央MZ</t>
  </si>
  <si>
    <t>串間東部MZ</t>
  </si>
  <si>
    <t>恒富MZ</t>
  </si>
  <si>
    <t>延岡西部MZ</t>
  </si>
  <si>
    <t>国富</t>
  </si>
  <si>
    <t>南部（平原）</t>
  </si>
  <si>
    <t>延岡北部</t>
  </si>
  <si>
    <t>ＮＫ  日本経済新聞</t>
  </si>
  <si>
    <t>延岡中央MZ</t>
  </si>
  <si>
    <t>住　吉　MZ</t>
  </si>
  <si>
    <t>木　花　MZ</t>
  </si>
  <si>
    <t>大淀東MZ</t>
  </si>
  <si>
    <t>月見ケ丘MZ</t>
  </si>
  <si>
    <t>大淀西MZ</t>
  </si>
  <si>
    <t>花山手MZ</t>
  </si>
  <si>
    <t>空港前MZ</t>
  </si>
  <si>
    <t>江南MZ</t>
  </si>
  <si>
    <t>希望ケ丘MZ</t>
  </si>
  <si>
    <t>大塚台MZ</t>
  </si>
  <si>
    <t>いきめ台MZ</t>
  </si>
  <si>
    <t>小松MZ</t>
  </si>
  <si>
    <t>青島MZ</t>
  </si>
  <si>
    <t>生目MZ</t>
  </si>
  <si>
    <t>瓜生野MZ</t>
  </si>
  <si>
    <t>本庄MZ</t>
  </si>
  <si>
    <t>綾　　MZ</t>
  </si>
  <si>
    <t>高岡MZ</t>
  </si>
  <si>
    <t>清武　A</t>
  </si>
  <si>
    <t>広瀬南MZ</t>
  </si>
  <si>
    <t>佐土原MZ</t>
  </si>
  <si>
    <t>田野MZ</t>
  </si>
  <si>
    <t>高鍋MZ</t>
  </si>
  <si>
    <t>都農MZ</t>
  </si>
  <si>
    <t>川南MZ</t>
  </si>
  <si>
    <t>木城MZ</t>
  </si>
  <si>
    <t>富田MZ</t>
  </si>
  <si>
    <t>新田MZ</t>
  </si>
  <si>
    <t>吾田　A</t>
  </si>
  <si>
    <t>高原　MZ</t>
  </si>
  <si>
    <t>野尻　MZ</t>
  </si>
  <si>
    <t>紙屋　MZ</t>
  </si>
  <si>
    <t>飯野　M</t>
  </si>
  <si>
    <t>南方</t>
  </si>
  <si>
    <t>日向中央MZ</t>
  </si>
  <si>
    <t>地区合計</t>
  </si>
  <si>
    <t>配布数</t>
  </si>
  <si>
    <t>宮崎中央</t>
  </si>
  <si>
    <t>小林東部MZ</t>
  </si>
  <si>
    <t>小林北部MZ</t>
  </si>
  <si>
    <t>小林南部MZ</t>
  </si>
  <si>
    <t>富高　MZ</t>
  </si>
  <si>
    <t>日之影＊</t>
  </si>
  <si>
    <t>日向南部MZ</t>
  </si>
  <si>
    <t>榎原 MZ</t>
  </si>
  <si>
    <t>神宮</t>
  </si>
  <si>
    <t>昭和町</t>
  </si>
  <si>
    <t>紙屋＊</t>
  </si>
  <si>
    <t>須木＊</t>
  </si>
  <si>
    <t>吾田＊</t>
  </si>
  <si>
    <t>【旧宮崎市】</t>
  </si>
  <si>
    <t>小　計</t>
  </si>
  <si>
    <t>【旧新市内】</t>
  </si>
  <si>
    <t>【旧宮崎郡】</t>
  </si>
  <si>
    <t>【旧東諸県郡】</t>
  </si>
  <si>
    <t>【旧北諸県郡】</t>
  </si>
  <si>
    <t>【旧都城市】</t>
  </si>
  <si>
    <t>【旧東臼杵郡】</t>
  </si>
  <si>
    <t>延岡北部MZ</t>
  </si>
  <si>
    <t>【旧延岡市】</t>
  </si>
  <si>
    <t>【旧日向市】</t>
  </si>
  <si>
    <t>日向南部＊</t>
  </si>
  <si>
    <t>広瀬南＊</t>
  </si>
  <si>
    <t>佐土原</t>
  </si>
  <si>
    <t>折　　　込　　　日</t>
  </si>
  <si>
    <t>サイズ</t>
  </si>
  <si>
    <t>ﾍﾟｰｼﾞ計</t>
  </si>
  <si>
    <r>
      <t>N</t>
    </r>
    <r>
      <rPr>
        <b/>
        <sz val="11"/>
        <rFont val="ＭＳ Ｐ明朝"/>
        <family val="1"/>
      </rPr>
      <t>K　日本経済新聞</t>
    </r>
  </si>
  <si>
    <t>45206</t>
  </si>
  <si>
    <t>財光寺MZ</t>
  </si>
  <si>
    <t>大王谷MZ</t>
  </si>
  <si>
    <t>西臼杵郡</t>
  </si>
  <si>
    <t>平成       年       月       日</t>
  </si>
  <si>
    <t>郡元＊</t>
  </si>
  <si>
    <t>日南北部＊</t>
  </si>
  <si>
    <t>【旧小林市】</t>
  </si>
  <si>
    <t>【旧西諸県郡】</t>
  </si>
  <si>
    <t>串間東部</t>
  </si>
  <si>
    <t>三股東　　ＭＺ</t>
  </si>
  <si>
    <t>北方＊</t>
  </si>
  <si>
    <t>日向西部＊</t>
  </si>
  <si>
    <t>村所＊</t>
  </si>
  <si>
    <t>月見ヶ丘</t>
  </si>
  <si>
    <t>南宮崎</t>
  </si>
  <si>
    <t>三股北*</t>
  </si>
  <si>
    <t>三股東*</t>
  </si>
  <si>
    <t>Ｈ２１．２より、宮日と合売</t>
  </si>
  <si>
    <t>Ｈ２１．３より、宮日と合売</t>
  </si>
  <si>
    <t>宮崎大橋</t>
  </si>
  <si>
    <t>Ｈ２１．４より、宮日と合売</t>
  </si>
  <si>
    <t>Ｈ２１．４より、宮日と合売</t>
  </si>
  <si>
    <t>延岡中央＊</t>
  </si>
  <si>
    <t>延岡北部＊</t>
  </si>
  <si>
    <t>延岡西部＊</t>
  </si>
  <si>
    <t>伊形＊</t>
  </si>
  <si>
    <t>恒富＊</t>
  </si>
  <si>
    <t>神宮＊</t>
  </si>
  <si>
    <t>清水町＊</t>
  </si>
  <si>
    <t>きりしま＊</t>
  </si>
  <si>
    <t>老松通＊</t>
  </si>
  <si>
    <t>花ヶ島＊</t>
  </si>
  <si>
    <t>波島＊</t>
  </si>
  <si>
    <t>錦町＊</t>
  </si>
  <si>
    <t>松橋＊</t>
  </si>
  <si>
    <t>大淀東＊</t>
  </si>
  <si>
    <t>月見ヶ丘＊</t>
  </si>
  <si>
    <t>大淀西＊</t>
  </si>
  <si>
    <t>花山手＊</t>
  </si>
  <si>
    <t>空港前＊</t>
  </si>
  <si>
    <t>江南＊</t>
  </si>
  <si>
    <t>希望ヶ丘＊</t>
  </si>
  <si>
    <t>大塚台＊</t>
  </si>
  <si>
    <t>いきめ台＊</t>
  </si>
  <si>
    <t>小松＊</t>
  </si>
  <si>
    <t>川東＊</t>
  </si>
  <si>
    <t>小林東部＊</t>
  </si>
  <si>
    <t>小林北部＊</t>
  </si>
  <si>
    <t>小林南部＊</t>
  </si>
  <si>
    <t>財光寺＊</t>
  </si>
  <si>
    <t>日向中央＊</t>
  </si>
  <si>
    <t>富高＊</t>
  </si>
  <si>
    <t>大王谷＊</t>
  </si>
  <si>
    <t>花ヶ島MZ</t>
  </si>
  <si>
    <t>日向</t>
  </si>
  <si>
    <t>須木MZ</t>
  </si>
  <si>
    <t>　　　※Ｈ２２．３．２３より、西諸県郡野尻町は小林市へ編入</t>
  </si>
  <si>
    <t>加納</t>
  </si>
  <si>
    <t>都城中央＊</t>
  </si>
  <si>
    <t>三股北　　ＭＺ</t>
  </si>
  <si>
    <t>日向財光寺</t>
  </si>
  <si>
    <t>財光寺</t>
  </si>
  <si>
    <t>日南北部MZ</t>
  </si>
  <si>
    <t>中央（松橋）</t>
  </si>
  <si>
    <t>吉村（昭和）</t>
  </si>
  <si>
    <t>大塚台・生目台</t>
  </si>
  <si>
    <t>吉村</t>
  </si>
  <si>
    <t>妻</t>
  </si>
  <si>
    <t>西都中央MZ</t>
  </si>
  <si>
    <t>西都北部MZ</t>
  </si>
  <si>
    <t>西都西部MZ</t>
  </si>
  <si>
    <t>西都西部＊</t>
  </si>
  <si>
    <t>西都北部＊</t>
  </si>
  <si>
    <t>西都中央＊</t>
  </si>
  <si>
    <t>都城甲斐元</t>
  </si>
  <si>
    <t>花ヶ島</t>
  </si>
  <si>
    <t>北部花ヶ島</t>
  </si>
  <si>
    <t>南郷 Ａ</t>
  </si>
  <si>
    <t>飫肥　MZ</t>
  </si>
  <si>
    <t>宮崎南部</t>
  </si>
  <si>
    <t>広瀬北</t>
  </si>
  <si>
    <t>広瀬北MZ</t>
  </si>
  <si>
    <t>京町　MZ</t>
  </si>
  <si>
    <t>加久藤MZ</t>
  </si>
  <si>
    <t>加久藤＊</t>
  </si>
  <si>
    <t>加久藤</t>
  </si>
  <si>
    <t>宮日新聞へ</t>
  </si>
  <si>
    <t>京町＊</t>
  </si>
  <si>
    <t>飯野＊</t>
  </si>
  <si>
    <t>島ノ浦＊</t>
  </si>
  <si>
    <t>北川＊</t>
  </si>
  <si>
    <t>伊形MZ</t>
  </si>
  <si>
    <t>島ノ浦MZ</t>
  </si>
  <si>
    <t>北浦MZ</t>
  </si>
  <si>
    <t>北方MZ</t>
  </si>
  <si>
    <t>北川MZ</t>
  </si>
  <si>
    <t>門川MZ</t>
  </si>
  <si>
    <t>宇納間MZ</t>
  </si>
  <si>
    <t>諸塚MZ</t>
  </si>
  <si>
    <t>椎葉MZ</t>
  </si>
  <si>
    <t>五ヶ瀬MZ</t>
  </si>
  <si>
    <t>高千穂MZ</t>
  </si>
  <si>
    <t>日之影MZ</t>
  </si>
  <si>
    <t>北浦＊</t>
  </si>
  <si>
    <r>
      <t>中央</t>
    </r>
    <r>
      <rPr>
        <sz val="6"/>
        <rFont val="ＭＳ Ｐ明朝"/>
        <family val="1"/>
      </rPr>
      <t>(延岡中央)</t>
    </r>
  </si>
  <si>
    <r>
      <t>延岡中部</t>
    </r>
    <r>
      <rPr>
        <sz val="6"/>
        <rFont val="ＭＳ Ｐ明朝"/>
        <family val="1"/>
      </rPr>
      <t>（西階）</t>
    </r>
  </si>
  <si>
    <r>
      <t>おおつか</t>
    </r>
    <r>
      <rPr>
        <sz val="9"/>
        <rFont val="ＭＳ Ｐ明朝"/>
        <family val="1"/>
      </rPr>
      <t>＊</t>
    </r>
  </si>
  <si>
    <t>おおつかMZ</t>
  </si>
  <si>
    <t>祝  吉（千町）</t>
  </si>
  <si>
    <t>沖水MZ</t>
  </si>
  <si>
    <t>郡元MZ</t>
  </si>
  <si>
    <t>上長飯MZ</t>
  </si>
  <si>
    <t>庄内MZ</t>
  </si>
  <si>
    <t>西岳MZ</t>
  </si>
  <si>
    <t>川東MZ</t>
  </si>
  <si>
    <t>鷹尾MZ</t>
  </si>
  <si>
    <t>都城中央MZ</t>
  </si>
  <si>
    <t>山之口MZ</t>
  </si>
  <si>
    <t>山田MZ</t>
  </si>
  <si>
    <t>高崎MZ</t>
  </si>
  <si>
    <t>日向西部MZ</t>
  </si>
  <si>
    <t>中郷(南部)</t>
  </si>
  <si>
    <t>新城</t>
  </si>
  <si>
    <t>吉村町＊</t>
  </si>
  <si>
    <t>大宮＊</t>
  </si>
  <si>
    <t>高城＊</t>
  </si>
  <si>
    <t>高城MZ</t>
  </si>
  <si>
    <t>都城南部＊</t>
  </si>
  <si>
    <t>都城南部MZ</t>
  </si>
  <si>
    <t>朝日新聞へ</t>
  </si>
  <si>
    <t>本庄＊</t>
  </si>
  <si>
    <t>都農＊</t>
  </si>
  <si>
    <t>油津＊</t>
  </si>
  <si>
    <t>鷹尾＊</t>
  </si>
  <si>
    <t>　　　　　 TＥL　 092-471-1122</t>
  </si>
  <si>
    <t>　　　　　 FAX　 092-474-6466</t>
  </si>
  <si>
    <t>　　　　　TＥL　092-471-1122</t>
  </si>
  <si>
    <t>　　　　　FAX　092-474-6466</t>
  </si>
  <si>
    <t>廃店</t>
  </si>
  <si>
    <t>(30.10)</t>
  </si>
  <si>
    <t>宮崎東部＊</t>
  </si>
  <si>
    <t>(30.10)</t>
  </si>
  <si>
    <t>田代MZ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</si>
</sst>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0_);[Red]\(0\)"/>
  </numFmts>
  <fonts count="8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8"/>
      <name val="ＭＳ Ｐ明朝"/>
      <family val="1"/>
    </font>
    <font>
      <b/>
      <sz val="12"/>
      <name val="ＦＡ 丸ゴシックＭ"/>
      <family val="3"/>
    </font>
    <font>
      <sz val="12"/>
      <name val="ＭＳ 明朝"/>
      <family val="1"/>
    </font>
    <font>
      <b/>
      <sz val="9"/>
      <color indexed="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hair"/>
      <top style="dash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20" fillId="0" borderId="0" xfId="0" applyNumberFormat="1" applyFont="1" applyFill="1" applyAlignment="1">
      <alignment horizontal="center" vertical="center"/>
    </xf>
    <xf numFmtId="185" fontId="22" fillId="0" borderId="0" xfId="49" applyNumberFormat="1" applyFont="1" applyFill="1" applyAlignment="1">
      <alignment/>
    </xf>
    <xf numFmtId="185" fontId="13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24" fillId="0" borderId="0" xfId="49" applyNumberFormat="1" applyFont="1" applyFill="1" applyAlignment="1">
      <alignment vertical="center"/>
    </xf>
    <xf numFmtId="185" fontId="25" fillId="0" borderId="0" xfId="49" applyNumberFormat="1" applyFont="1" applyFill="1" applyAlignment="1">
      <alignment vertical="center"/>
    </xf>
    <xf numFmtId="185" fontId="23" fillId="0" borderId="0" xfId="49" applyNumberFormat="1" applyFont="1" applyFill="1" applyAlignment="1">
      <alignment vertical="top"/>
    </xf>
    <xf numFmtId="185" fontId="24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3" fillId="0" borderId="1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/>
    </xf>
    <xf numFmtId="185" fontId="13" fillId="0" borderId="12" xfId="0" applyNumberFormat="1" applyFont="1" applyFill="1" applyBorder="1" applyAlignment="1">
      <alignment/>
    </xf>
    <xf numFmtId="185" fontId="26" fillId="0" borderId="13" xfId="0" applyNumberFormat="1" applyFont="1" applyFill="1" applyBorder="1" applyAlignment="1">
      <alignment/>
    </xf>
    <xf numFmtId="185" fontId="26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27" fillId="0" borderId="15" xfId="0" applyNumberFormat="1" applyFont="1" applyFill="1" applyBorder="1" applyAlignment="1">
      <alignment/>
    </xf>
    <xf numFmtId="185" fontId="27" fillId="0" borderId="16" xfId="0" applyNumberFormat="1" applyFont="1" applyFill="1" applyBorder="1" applyAlignment="1">
      <alignment/>
    </xf>
    <xf numFmtId="185" fontId="27" fillId="0" borderId="17" xfId="0" applyNumberFormat="1" applyFont="1" applyFill="1" applyBorder="1" applyAlignment="1">
      <alignment/>
    </xf>
    <xf numFmtId="185" fontId="27" fillId="0" borderId="18" xfId="0" applyNumberFormat="1" applyFont="1" applyFill="1" applyBorder="1" applyAlignment="1">
      <alignment/>
    </xf>
    <xf numFmtId="185" fontId="27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 horizontal="centerContinuous" vertical="center"/>
    </xf>
    <xf numFmtId="185" fontId="14" fillId="0" borderId="21" xfId="0" applyNumberFormat="1" applyFont="1" applyFill="1" applyBorder="1" applyAlignment="1">
      <alignment horizontal="centerContinuous" vertical="center"/>
    </xf>
    <xf numFmtId="185" fontId="13" fillId="0" borderId="22" xfId="0" applyNumberFormat="1" applyFont="1" applyFill="1" applyBorder="1" applyAlignment="1">
      <alignment horizontal="centerContinuous" vertical="center"/>
    </xf>
    <xf numFmtId="185" fontId="13" fillId="0" borderId="21" xfId="0" applyNumberFormat="1" applyFont="1" applyFill="1" applyBorder="1" applyAlignment="1">
      <alignment horizontal="centerContinuous" vertical="center"/>
    </xf>
    <xf numFmtId="185" fontId="14" fillId="0" borderId="23" xfId="0" applyNumberFormat="1" applyFont="1" applyFill="1" applyBorder="1" applyAlignment="1">
      <alignment horizontal="centerContinuous" vertical="center"/>
    </xf>
    <xf numFmtId="185" fontId="14" fillId="0" borderId="24" xfId="0" applyNumberFormat="1" applyFont="1" applyFill="1" applyBorder="1" applyAlignment="1">
      <alignment horizontal="centerContinuous" vertical="center"/>
    </xf>
    <xf numFmtId="185" fontId="20" fillId="0" borderId="25" xfId="0" applyNumberFormat="1" applyFont="1" applyFill="1" applyBorder="1" applyAlignment="1">
      <alignment/>
    </xf>
    <xf numFmtId="185" fontId="20" fillId="0" borderId="25" xfId="49" applyNumberFormat="1" applyFont="1" applyFill="1" applyBorder="1" applyAlignment="1">
      <alignment horizontal="left"/>
    </xf>
    <xf numFmtId="185" fontId="20" fillId="0" borderId="26" xfId="0" applyNumberFormat="1" applyFont="1" applyFill="1" applyBorder="1" applyAlignment="1">
      <alignment/>
    </xf>
    <xf numFmtId="185" fontId="20" fillId="0" borderId="27" xfId="0" applyNumberFormat="1" applyFont="1" applyFill="1" applyBorder="1" applyAlignment="1">
      <alignment horizont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33" borderId="21" xfId="49" applyNumberFormat="1" applyFont="1" applyFill="1" applyBorder="1" applyAlignment="1">
      <alignment horizontal="centerContinuous" vertical="center"/>
    </xf>
    <xf numFmtId="185" fontId="12" fillId="0" borderId="28" xfId="0" applyNumberFormat="1" applyFont="1" applyFill="1" applyBorder="1" applyAlignment="1">
      <alignment horizontal="centerContinuous" vertical="center"/>
    </xf>
    <xf numFmtId="185" fontId="0" fillId="0" borderId="24" xfId="0" applyNumberFormat="1" applyFont="1" applyFill="1" applyBorder="1" applyAlignment="1">
      <alignment horizontal="centerContinuous" vertical="center"/>
    </xf>
    <xf numFmtId="185" fontId="12" fillId="0" borderId="20" xfId="0" applyNumberFormat="1" applyFont="1" applyFill="1" applyBorder="1" applyAlignment="1">
      <alignment horizontal="center" vertical="center"/>
    </xf>
    <xf numFmtId="185" fontId="0" fillId="33" borderId="22" xfId="49" applyNumberFormat="1" applyFont="1" applyFill="1" applyBorder="1" applyAlignment="1">
      <alignment horizontal="centerContinuous" vertical="center"/>
    </xf>
    <xf numFmtId="185" fontId="0" fillId="0" borderId="28" xfId="0" applyNumberFormat="1" applyFont="1" applyFill="1" applyBorder="1" applyAlignment="1">
      <alignment horizontal="centerContinuous" vertical="center"/>
    </xf>
    <xf numFmtId="38" fontId="30" fillId="0" borderId="0" xfId="49" applyFont="1" applyFill="1" applyBorder="1" applyAlignment="1">
      <alignment vertical="top"/>
    </xf>
    <xf numFmtId="38" fontId="30" fillId="0" borderId="0" xfId="49" applyFont="1" applyFill="1" applyAlignment="1">
      <alignment vertical="top"/>
    </xf>
    <xf numFmtId="185" fontId="13" fillId="0" borderId="29" xfId="0" applyNumberFormat="1" applyFont="1" applyFill="1" applyBorder="1" applyAlignment="1">
      <alignment/>
    </xf>
    <xf numFmtId="185" fontId="12" fillId="0" borderId="30" xfId="0" applyNumberFormat="1" applyFont="1" applyFill="1" applyBorder="1" applyAlignment="1">
      <alignment horizontal="center" vertical="center"/>
    </xf>
    <xf numFmtId="185" fontId="12" fillId="33" borderId="31" xfId="49" applyNumberFormat="1" applyFont="1" applyFill="1" applyBorder="1" applyAlignment="1">
      <alignment horizontal="center"/>
    </xf>
    <xf numFmtId="185" fontId="12" fillId="33" borderId="32" xfId="49" applyNumberFormat="1" applyFont="1" applyFill="1" applyBorder="1" applyAlignment="1">
      <alignment horizontal="center"/>
    </xf>
    <xf numFmtId="185" fontId="12" fillId="33" borderId="33" xfId="49" applyNumberFormat="1" applyFont="1" applyFill="1" applyBorder="1" applyAlignment="1">
      <alignment horizontal="center"/>
    </xf>
    <xf numFmtId="185" fontId="4" fillId="0" borderId="26" xfId="49" applyNumberFormat="1" applyFont="1" applyFill="1" applyBorder="1" applyAlignment="1">
      <alignment/>
    </xf>
    <xf numFmtId="185" fontId="4" fillId="0" borderId="26" xfId="49" applyNumberFormat="1" applyFont="1" applyFill="1" applyBorder="1" applyAlignment="1">
      <alignment horizontal="distributed"/>
    </xf>
    <xf numFmtId="185" fontId="4" fillId="0" borderId="25" xfId="49" applyNumberFormat="1" applyFont="1" applyFill="1" applyBorder="1" applyAlignment="1">
      <alignment horizontal="distributed"/>
    </xf>
    <xf numFmtId="185" fontId="6" fillId="0" borderId="34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" vertical="center"/>
    </xf>
    <xf numFmtId="185" fontId="6" fillId="0" borderId="36" xfId="49" applyNumberFormat="1" applyFont="1" applyFill="1" applyBorder="1" applyAlignment="1">
      <alignment horizontal="centerContinuous" vertical="center"/>
    </xf>
    <xf numFmtId="185" fontId="0" fillId="0" borderId="0" xfId="49" applyNumberFormat="1" applyFill="1" applyAlignment="1">
      <alignment/>
    </xf>
    <xf numFmtId="185" fontId="9" fillId="0" borderId="0" xfId="49" applyNumberFormat="1" applyFont="1" applyFill="1" applyAlignment="1">
      <alignment/>
    </xf>
    <xf numFmtId="185" fontId="10" fillId="0" borderId="0" xfId="49" applyNumberFormat="1" applyFont="1" applyFill="1" applyAlignment="1">
      <alignment vertical="center"/>
    </xf>
    <xf numFmtId="185" fontId="14" fillId="0" borderId="34" xfId="49" applyNumberFormat="1" applyFont="1" applyFill="1" applyBorder="1" applyAlignment="1">
      <alignment horizontal="centerContinuous" vertical="center"/>
    </xf>
    <xf numFmtId="185" fontId="12" fillId="0" borderId="35" xfId="49" applyNumberFormat="1" applyFont="1" applyFill="1" applyBorder="1" applyAlignment="1">
      <alignment horizontal="centerContinuous" vertical="center"/>
    </xf>
    <xf numFmtId="185" fontId="14" fillId="0" borderId="35" xfId="49" applyNumberFormat="1" applyFont="1" applyFill="1" applyBorder="1" applyAlignment="1">
      <alignment horizontal="center" vertical="center"/>
    </xf>
    <xf numFmtId="185" fontId="7" fillId="0" borderId="36" xfId="49" applyNumberFormat="1" applyFont="1" applyFill="1" applyBorder="1" applyAlignment="1">
      <alignment horizontal="centerContinuous" vertical="center"/>
    </xf>
    <xf numFmtId="185" fontId="11" fillId="0" borderId="0" xfId="49" applyNumberFormat="1" applyFont="1" applyFill="1" applyAlignment="1" quotePrefix="1">
      <alignment horizontal="left"/>
    </xf>
    <xf numFmtId="38" fontId="13" fillId="0" borderId="0" xfId="49" applyFont="1" applyFill="1" applyBorder="1" applyAlignment="1">
      <alignment vertical="top"/>
    </xf>
    <xf numFmtId="185" fontId="10" fillId="0" borderId="0" xfId="49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185" fontId="0" fillId="0" borderId="0" xfId="49" applyNumberFormat="1" applyFont="1" applyFill="1" applyAlignment="1" quotePrefix="1">
      <alignment horizontal="center" vertical="center"/>
    </xf>
    <xf numFmtId="49" fontId="1" fillId="0" borderId="37" xfId="49" applyNumberFormat="1" applyFont="1" applyFill="1" applyBorder="1" applyAlignment="1">
      <alignment horizontal="center" vertical="center"/>
    </xf>
    <xf numFmtId="185" fontId="1" fillId="0" borderId="35" xfId="49" applyNumberFormat="1" applyFont="1" applyFill="1" applyBorder="1" applyAlignment="1">
      <alignment horizontal="centerContinuous" vertical="center"/>
    </xf>
    <xf numFmtId="185" fontId="0" fillId="0" borderId="36" xfId="49" applyNumberFormat="1" applyFill="1" applyBorder="1" applyAlignment="1">
      <alignment horizontal="centerContinuous"/>
    </xf>
    <xf numFmtId="185" fontId="7" fillId="0" borderId="35" xfId="49" applyNumberFormat="1" applyFont="1" applyFill="1" applyBorder="1" applyAlignment="1" quotePrefix="1">
      <alignment horizontal="left"/>
    </xf>
    <xf numFmtId="185" fontId="1" fillId="0" borderId="36" xfId="49" applyNumberFormat="1" applyFont="1" applyFill="1" applyBorder="1" applyAlignment="1">
      <alignment/>
    </xf>
    <xf numFmtId="185" fontId="1" fillId="0" borderId="38" xfId="49" applyNumberFormat="1" applyFont="1" applyFill="1" applyBorder="1" applyAlignment="1" quotePrefix="1">
      <alignment/>
    </xf>
    <xf numFmtId="185" fontId="1" fillId="0" borderId="39" xfId="49" applyNumberFormat="1" applyFont="1" applyFill="1" applyBorder="1" applyAlignment="1">
      <alignment/>
    </xf>
    <xf numFmtId="185" fontId="6" fillId="0" borderId="38" xfId="49" applyNumberFormat="1" applyFont="1" applyFill="1" applyBorder="1" applyAlignment="1">
      <alignment/>
    </xf>
    <xf numFmtId="38" fontId="13" fillId="0" borderId="0" xfId="49" applyFont="1" applyFill="1" applyAlignment="1">
      <alignment vertical="top"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0" fillId="0" borderId="40" xfId="49" applyNumberFormat="1" applyFont="1" applyFill="1" applyBorder="1" applyAlignment="1">
      <alignment horizontal="center"/>
    </xf>
    <xf numFmtId="185" fontId="0" fillId="0" borderId="41" xfId="49" applyNumberFormat="1" applyFont="1" applyFill="1" applyBorder="1" applyAlignment="1">
      <alignment horizontal="center"/>
    </xf>
    <xf numFmtId="185" fontId="0" fillId="0" borderId="42" xfId="49" applyNumberFormat="1" applyFont="1" applyFill="1" applyBorder="1" applyAlignment="1">
      <alignment horizontal="center"/>
    </xf>
    <xf numFmtId="49" fontId="4" fillId="0" borderId="43" xfId="49" applyNumberFormat="1" applyFont="1" applyFill="1" applyBorder="1" applyAlignment="1">
      <alignment/>
    </xf>
    <xf numFmtId="185" fontId="0" fillId="0" borderId="44" xfId="49" applyNumberFormat="1" applyFont="1" applyFill="1" applyBorder="1" applyAlignment="1">
      <alignment horizontal="center"/>
    </xf>
    <xf numFmtId="185" fontId="1" fillId="0" borderId="45" xfId="49" applyNumberFormat="1" applyFont="1" applyFill="1" applyBorder="1" applyAlignment="1">
      <alignment/>
    </xf>
    <xf numFmtId="185" fontId="29" fillId="0" borderId="16" xfId="49" applyNumberFormat="1" applyFont="1" applyFill="1" applyBorder="1" applyAlignment="1" applyProtection="1">
      <alignment/>
      <protection/>
    </xf>
    <xf numFmtId="185" fontId="29" fillId="0" borderId="1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/>
    </xf>
    <xf numFmtId="185" fontId="32" fillId="0" borderId="26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>
      <alignment/>
    </xf>
    <xf numFmtId="185" fontId="32" fillId="0" borderId="46" xfId="49" applyNumberFormat="1" applyFont="1" applyFill="1" applyBorder="1" applyAlignment="1">
      <alignment/>
    </xf>
    <xf numFmtId="185" fontId="1" fillId="0" borderId="47" xfId="49" applyNumberFormat="1" applyFont="1" applyFill="1" applyBorder="1" applyAlignment="1">
      <alignment/>
    </xf>
    <xf numFmtId="49" fontId="4" fillId="0" borderId="26" xfId="49" applyNumberFormat="1" applyFont="1" applyFill="1" applyBorder="1" applyAlignment="1">
      <alignment/>
    </xf>
    <xf numFmtId="185" fontId="29" fillId="0" borderId="48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 applyProtection="1">
      <alignment/>
      <protection/>
    </xf>
    <xf numFmtId="185" fontId="4" fillId="0" borderId="49" xfId="49" applyNumberFormat="1" applyFont="1" applyFill="1" applyBorder="1" applyAlignment="1">
      <alignment horizontal="distributed"/>
    </xf>
    <xf numFmtId="185" fontId="29" fillId="0" borderId="50" xfId="49" applyNumberFormat="1" applyFont="1" applyFill="1" applyBorder="1" applyAlignment="1" applyProtection="1">
      <alignment/>
      <protection/>
    </xf>
    <xf numFmtId="185" fontId="1" fillId="0" borderId="51" xfId="49" applyNumberFormat="1" applyFont="1" applyFill="1" applyBorder="1" applyAlignment="1">
      <alignment/>
    </xf>
    <xf numFmtId="185" fontId="29" fillId="0" borderId="50" xfId="49" applyNumberFormat="1" applyFont="1" applyFill="1" applyBorder="1" applyAlignment="1">
      <alignment/>
    </xf>
    <xf numFmtId="185" fontId="29" fillId="0" borderId="52" xfId="49" applyNumberFormat="1" applyFont="1" applyFill="1" applyBorder="1" applyAlignment="1">
      <alignment/>
    </xf>
    <xf numFmtId="49" fontId="4" fillId="0" borderId="49" xfId="49" applyNumberFormat="1" applyFont="1" applyFill="1" applyBorder="1" applyAlignment="1">
      <alignment horizontal="centerContinuous"/>
    </xf>
    <xf numFmtId="185" fontId="5" fillId="0" borderId="0" xfId="49" applyNumberFormat="1" applyFont="1" applyFill="1" applyAlignment="1" quotePrefix="1">
      <alignment horizontal="left" vertical="top"/>
    </xf>
    <xf numFmtId="185" fontId="0" fillId="0" borderId="53" xfId="49" applyNumberFormat="1" applyFont="1" applyFill="1" applyBorder="1" applyAlignment="1">
      <alignment horizontal="center"/>
    </xf>
    <xf numFmtId="185" fontId="0" fillId="0" borderId="31" xfId="49" applyNumberFormat="1" applyFont="1" applyFill="1" applyBorder="1" applyAlignment="1">
      <alignment horizontal="center"/>
    </xf>
    <xf numFmtId="185" fontId="4" fillId="0" borderId="54" xfId="49" applyNumberFormat="1" applyFont="1" applyFill="1" applyBorder="1" applyAlignment="1">
      <alignment horizontal="distributed"/>
    </xf>
    <xf numFmtId="185" fontId="29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/>
    </xf>
    <xf numFmtId="185" fontId="0" fillId="0" borderId="56" xfId="49" applyNumberFormat="1" applyFill="1" applyBorder="1" applyAlignment="1">
      <alignment/>
    </xf>
    <xf numFmtId="185" fontId="0" fillId="0" borderId="48" xfId="49" applyNumberFormat="1" applyFill="1" applyBorder="1" applyAlignment="1">
      <alignment/>
    </xf>
    <xf numFmtId="185" fontId="32" fillId="0" borderId="25" xfId="49" applyNumberFormat="1" applyFont="1" applyFill="1" applyBorder="1" applyAlignment="1">
      <alignment/>
    </xf>
    <xf numFmtId="185" fontId="4" fillId="0" borderId="57" xfId="49" applyNumberFormat="1" applyFont="1" applyFill="1" applyBorder="1" applyAlignment="1">
      <alignment horizontal="distributed"/>
    </xf>
    <xf numFmtId="185" fontId="29" fillId="0" borderId="58" xfId="49" applyNumberFormat="1" applyFont="1" applyFill="1" applyBorder="1" applyAlignment="1">
      <alignment/>
    </xf>
    <xf numFmtId="185" fontId="1" fillId="0" borderId="3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1" fillId="0" borderId="20" xfId="49" applyNumberFormat="1" applyFont="1" applyFill="1" applyBorder="1" applyAlignment="1">
      <alignment horizontal="centerContinuous"/>
    </xf>
    <xf numFmtId="185" fontId="34" fillId="0" borderId="16" xfId="49" applyNumberFormat="1" applyFont="1" applyFill="1" applyBorder="1" applyAlignment="1" applyProtection="1">
      <alignment/>
      <protection/>
    </xf>
    <xf numFmtId="185" fontId="35" fillId="0" borderId="45" xfId="49" applyNumberFormat="1" applyFont="1" applyFill="1" applyBorder="1" applyAlignment="1">
      <alignment/>
    </xf>
    <xf numFmtId="185" fontId="5" fillId="0" borderId="55" xfId="49" applyNumberFormat="1" applyFont="1" applyFill="1" applyBorder="1" applyAlignment="1">
      <alignment/>
    </xf>
    <xf numFmtId="185" fontId="5" fillId="0" borderId="48" xfId="49" applyNumberFormat="1" applyFont="1" applyFill="1" applyBorder="1" applyAlignment="1">
      <alignment/>
    </xf>
    <xf numFmtId="185" fontId="32" fillId="0" borderId="59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/>
    </xf>
    <xf numFmtId="185" fontId="37" fillId="0" borderId="0" xfId="0" applyNumberFormat="1" applyFont="1" applyFill="1" applyAlignment="1">
      <alignment/>
    </xf>
    <xf numFmtId="185" fontId="4" fillId="0" borderId="59" xfId="49" applyNumberFormat="1" applyFont="1" applyFill="1" applyBorder="1" applyAlignment="1">
      <alignment horizontal="distributed"/>
    </xf>
    <xf numFmtId="185" fontId="29" fillId="0" borderId="60" xfId="49" applyNumberFormat="1" applyFont="1" applyFill="1" applyBorder="1" applyAlignment="1" applyProtection="1">
      <alignment/>
      <protection/>
    </xf>
    <xf numFmtId="185" fontId="29" fillId="0" borderId="60" xfId="49" applyNumberFormat="1" applyFont="1" applyFill="1" applyBorder="1" applyAlignment="1">
      <alignment/>
    </xf>
    <xf numFmtId="185" fontId="32" fillId="0" borderId="59" xfId="49" applyNumberFormat="1" applyFont="1" applyFill="1" applyBorder="1" applyAlignment="1">
      <alignment horizontal="distributed"/>
    </xf>
    <xf numFmtId="185" fontId="4" fillId="0" borderId="43" xfId="49" applyNumberFormat="1" applyFont="1" applyFill="1" applyBorder="1" applyAlignment="1">
      <alignment/>
    </xf>
    <xf numFmtId="185" fontId="1" fillId="0" borderId="53" xfId="49" applyNumberFormat="1" applyFont="1" applyFill="1" applyBorder="1" applyAlignment="1">
      <alignment horizontal="centerContinuous"/>
    </xf>
    <xf numFmtId="185" fontId="0" fillId="0" borderId="61" xfId="49" applyNumberFormat="1" applyFont="1" applyFill="1" applyBorder="1" applyAlignment="1">
      <alignment horizontal="centerContinuous" vertical="center"/>
    </xf>
    <xf numFmtId="185" fontId="0" fillId="0" borderId="42" xfId="49" applyNumberFormat="1" applyFont="1" applyFill="1" applyBorder="1" applyAlignment="1">
      <alignment horizontal="centerContinuous" vertical="center"/>
    </xf>
    <xf numFmtId="185" fontId="29" fillId="0" borderId="16" xfId="49" applyNumberFormat="1" applyFont="1" applyFill="1" applyBorder="1" applyAlignment="1">
      <alignment/>
    </xf>
    <xf numFmtId="185" fontId="1" fillId="0" borderId="24" xfId="49" applyNumberFormat="1" applyFont="1" applyFill="1" applyBorder="1" applyAlignment="1">
      <alignment horizontal="centerContinuous"/>
    </xf>
    <xf numFmtId="185" fontId="34" fillId="0" borderId="16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horizontal="distributed"/>
    </xf>
    <xf numFmtId="185" fontId="28" fillId="0" borderId="62" xfId="49" applyNumberFormat="1" applyFont="1" applyFill="1" applyBorder="1" applyAlignment="1">
      <alignment horizontal="centerContinuous" vertical="center"/>
    </xf>
    <xf numFmtId="185" fontId="28" fillId="0" borderId="63" xfId="49" applyNumberFormat="1" applyFont="1" applyFill="1" applyBorder="1" applyAlignment="1">
      <alignment horizontal="centerContinuous" vertical="center"/>
    </xf>
    <xf numFmtId="185" fontId="28" fillId="0" borderId="64" xfId="49" applyNumberFormat="1" applyFont="1" applyFill="1" applyBorder="1" applyAlignment="1">
      <alignment horizontal="centerContinuous" vertical="center"/>
    </xf>
    <xf numFmtId="185" fontId="28" fillId="0" borderId="65" xfId="49" applyNumberFormat="1" applyFont="1" applyFill="1" applyBorder="1" applyAlignment="1">
      <alignment horizontal="center" vertical="center"/>
    </xf>
    <xf numFmtId="185" fontId="28" fillId="0" borderId="66" xfId="49" applyNumberFormat="1" applyFont="1" applyFill="1" applyBorder="1" applyAlignment="1">
      <alignment horizontal="centerContinuous" vertical="center"/>
    </xf>
    <xf numFmtId="185" fontId="28" fillId="0" borderId="67" xfId="49" applyNumberFormat="1" applyFont="1" applyFill="1" applyBorder="1" applyAlignment="1">
      <alignment horizontal="centerContinuous" vertical="center"/>
    </xf>
    <xf numFmtId="185" fontId="18" fillId="0" borderId="68" xfId="49" applyNumberFormat="1" applyFont="1" applyFill="1" applyBorder="1" applyAlignment="1">
      <alignment horizontal="centerContinuous" vertical="center"/>
    </xf>
    <xf numFmtId="185" fontId="15" fillId="0" borderId="69" xfId="49" applyNumberFormat="1" applyFont="1" applyFill="1" applyBorder="1" applyAlignment="1">
      <alignment horizontal="centerContinuous" vertical="center"/>
    </xf>
    <xf numFmtId="185" fontId="15" fillId="0" borderId="70" xfId="49" applyNumberFormat="1" applyFont="1" applyFill="1" applyBorder="1" applyAlignment="1">
      <alignment horizontal="centerContinuous" vertical="center"/>
    </xf>
    <xf numFmtId="185" fontId="18" fillId="0" borderId="71" xfId="49" applyNumberFormat="1" applyFont="1" applyFill="1" applyBorder="1" applyAlignment="1">
      <alignment horizontal="center" vertical="center"/>
    </xf>
    <xf numFmtId="185" fontId="18" fillId="0" borderId="72" xfId="49" applyNumberFormat="1" applyFont="1" applyFill="1" applyBorder="1" applyAlignment="1">
      <alignment horizontal="centerContinuous" vertical="center"/>
    </xf>
    <xf numFmtId="185" fontId="19" fillId="0" borderId="70" xfId="49" applyNumberFormat="1" applyFont="1" applyFill="1" applyBorder="1" applyAlignment="1">
      <alignment horizontal="centerContinuous" vertical="center"/>
    </xf>
    <xf numFmtId="185" fontId="4" fillId="0" borderId="73" xfId="49" applyNumberFormat="1" applyFont="1" applyFill="1" applyBorder="1" applyAlignment="1">
      <alignment horizontal="distributed"/>
    </xf>
    <xf numFmtId="185" fontId="4" fillId="0" borderId="74" xfId="49" applyNumberFormat="1" applyFont="1" applyFill="1" applyBorder="1" applyAlignment="1">
      <alignment horizontal="distributed"/>
    </xf>
    <xf numFmtId="185" fontId="5" fillId="0" borderId="0" xfId="49" applyNumberFormat="1" applyFont="1" applyFill="1" applyBorder="1" applyAlignment="1" quotePrefix="1">
      <alignment horizontal="left" vertical="center"/>
    </xf>
    <xf numFmtId="185" fontId="0" fillId="0" borderId="75" xfId="49" applyNumberFormat="1" applyFont="1" applyFill="1" applyBorder="1" applyAlignment="1">
      <alignment horizontal="center"/>
    </xf>
    <xf numFmtId="49" fontId="4" fillId="0" borderId="25" xfId="49" applyNumberFormat="1" applyFont="1" applyFill="1" applyBorder="1" applyAlignment="1">
      <alignment/>
    </xf>
    <xf numFmtId="185" fontId="32" fillId="0" borderId="48" xfId="49" applyNumberFormat="1" applyFont="1" applyFill="1" applyBorder="1" applyAlignment="1">
      <alignment/>
    </xf>
    <xf numFmtId="185" fontId="32" fillId="0" borderId="45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vertical="top"/>
    </xf>
    <xf numFmtId="185" fontId="29" fillId="0" borderId="21" xfId="49" applyNumberFormat="1" applyFont="1" applyFill="1" applyBorder="1" applyAlignment="1">
      <alignment horizontal="centerContinuous"/>
    </xf>
    <xf numFmtId="185" fontId="0" fillId="0" borderId="43" xfId="49" applyNumberFormat="1" applyFont="1" applyFill="1" applyBorder="1" applyAlignment="1">
      <alignment horizontal="center"/>
    </xf>
    <xf numFmtId="185" fontId="0" fillId="0" borderId="55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"/>
    </xf>
    <xf numFmtId="185" fontId="36" fillId="0" borderId="25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 horizontal="right"/>
    </xf>
    <xf numFmtId="49" fontId="4" fillId="0" borderId="76" xfId="49" applyNumberFormat="1" applyFont="1" applyFill="1" applyBorder="1" applyAlignment="1">
      <alignment horizontal="distributed"/>
    </xf>
    <xf numFmtId="185" fontId="0" fillId="0" borderId="54" xfId="49" applyNumberFormat="1" applyFont="1" applyFill="1" applyBorder="1" applyAlignment="1">
      <alignment horizontal="center"/>
    </xf>
    <xf numFmtId="49" fontId="4" fillId="0" borderId="54" xfId="49" applyNumberFormat="1" applyFont="1" applyFill="1" applyBorder="1" applyAlignment="1">
      <alignment/>
    </xf>
    <xf numFmtId="185" fontId="0" fillId="0" borderId="55" xfId="49" applyNumberFormat="1" applyFill="1" applyBorder="1" applyAlignment="1">
      <alignment/>
    </xf>
    <xf numFmtId="185" fontId="34" fillId="0" borderId="15" xfId="49" applyNumberFormat="1" applyFont="1" applyFill="1" applyBorder="1" applyAlignment="1">
      <alignment/>
    </xf>
    <xf numFmtId="49" fontId="4" fillId="0" borderId="54" xfId="49" applyNumberFormat="1" applyFont="1" applyFill="1" applyBorder="1" applyAlignment="1">
      <alignment horizontal="distributed"/>
    </xf>
    <xf numFmtId="185" fontId="6" fillId="0" borderId="77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" vertical="center"/>
    </xf>
    <xf numFmtId="185" fontId="6" fillId="0" borderId="78" xfId="49" applyNumberFormat="1" applyFont="1" applyFill="1" applyBorder="1" applyAlignment="1">
      <alignment horizontal="centerContinuous" vertical="center"/>
    </xf>
    <xf numFmtId="185" fontId="14" fillId="0" borderId="68" xfId="49" applyNumberFormat="1" applyFont="1" applyFill="1" applyBorder="1" applyAlignment="1">
      <alignment horizontal="centerContinuous" vertical="center"/>
    </xf>
    <xf numFmtId="185" fontId="12" fillId="0" borderId="69" xfId="49" applyNumberFormat="1" applyFont="1" applyFill="1" applyBorder="1" applyAlignment="1">
      <alignment horizontal="centerContinuous" vertical="center"/>
    </xf>
    <xf numFmtId="185" fontId="12" fillId="0" borderId="70" xfId="49" applyNumberFormat="1" applyFont="1" applyFill="1" applyBorder="1" applyAlignment="1">
      <alignment horizontal="centerContinuous" vertical="center"/>
    </xf>
    <xf numFmtId="185" fontId="14" fillId="0" borderId="71" xfId="49" applyNumberFormat="1" applyFont="1" applyFill="1" applyBorder="1" applyAlignment="1">
      <alignment horizontal="center" vertical="center"/>
    </xf>
    <xf numFmtId="185" fontId="14" fillId="0" borderId="72" xfId="49" applyNumberFormat="1" applyFont="1" applyFill="1" applyBorder="1" applyAlignment="1">
      <alignment horizontal="centerContinuous" vertical="center"/>
    </xf>
    <xf numFmtId="185" fontId="7" fillId="0" borderId="70" xfId="49" applyNumberFormat="1" applyFont="1" applyFill="1" applyBorder="1" applyAlignment="1">
      <alignment horizontal="centerContinuous" vertical="center"/>
    </xf>
    <xf numFmtId="185" fontId="0" fillId="0" borderId="44" xfId="49" applyNumberFormat="1" applyFont="1" applyFill="1" applyBorder="1" applyAlignment="1">
      <alignment/>
    </xf>
    <xf numFmtId="185" fontId="4" fillId="0" borderId="73" xfId="49" applyNumberFormat="1" applyFont="1" applyFill="1" applyBorder="1" applyAlignment="1">
      <alignment/>
    </xf>
    <xf numFmtId="185" fontId="29" fillId="0" borderId="61" xfId="49" applyNumberFormat="1" applyFont="1" applyFill="1" applyBorder="1" applyAlignment="1">
      <alignment horizontal="centerContinuous"/>
    </xf>
    <xf numFmtId="185" fontId="1" fillId="0" borderId="42" xfId="49" applyNumberFormat="1" applyFont="1" applyFill="1" applyBorder="1" applyAlignment="1">
      <alignment horizontal="centerContinuous"/>
    </xf>
    <xf numFmtId="185" fontId="0" fillId="0" borderId="79" xfId="49" applyNumberFormat="1" applyFont="1" applyFill="1" applyBorder="1" applyAlignment="1">
      <alignment horizontal="center"/>
    </xf>
    <xf numFmtId="185" fontId="29" fillId="0" borderId="44" xfId="49" applyNumberFormat="1" applyFont="1" applyFill="1" applyBorder="1" applyAlignment="1">
      <alignment/>
    </xf>
    <xf numFmtId="185" fontId="1" fillId="0" borderId="75" xfId="49" applyNumberFormat="1" applyFont="1" applyFill="1" applyBorder="1" applyAlignment="1">
      <alignment/>
    </xf>
    <xf numFmtId="185" fontId="5" fillId="0" borderId="15" xfId="49" applyNumberFormat="1" applyFont="1" applyFill="1" applyBorder="1" applyAlignment="1">
      <alignment/>
    </xf>
    <xf numFmtId="185" fontId="5" fillId="0" borderId="16" xfId="49" applyNumberFormat="1" applyFont="1" applyFill="1" applyBorder="1" applyAlignment="1">
      <alignment/>
    </xf>
    <xf numFmtId="185" fontId="4" fillId="0" borderId="80" xfId="49" applyNumberFormat="1" applyFont="1" applyFill="1" applyBorder="1" applyAlignment="1">
      <alignment horizontal="distributed"/>
    </xf>
    <xf numFmtId="49" fontId="37" fillId="0" borderId="0" xfId="49" applyNumberFormat="1" applyFont="1" applyFill="1" applyBorder="1" applyAlignment="1">
      <alignment horizontal="centerContinuous"/>
    </xf>
    <xf numFmtId="185" fontId="36" fillId="0" borderId="15" xfId="49" applyNumberFormat="1" applyFont="1" applyFill="1" applyBorder="1" applyAlignment="1">
      <alignment/>
    </xf>
    <xf numFmtId="185" fontId="32" fillId="0" borderId="80" xfId="49" applyNumberFormat="1" applyFont="1" applyFill="1" applyBorder="1" applyAlignment="1">
      <alignment/>
    </xf>
    <xf numFmtId="185" fontId="4" fillId="0" borderId="56" xfId="49" applyNumberFormat="1" applyFont="1" applyFill="1" applyBorder="1" applyAlignment="1">
      <alignment horizontal="distributed"/>
    </xf>
    <xf numFmtId="185" fontId="4" fillId="34" borderId="46" xfId="49" applyNumberFormat="1" applyFont="1" applyFill="1" applyBorder="1" applyAlignment="1">
      <alignment horizontal="distributed"/>
    </xf>
    <xf numFmtId="185" fontId="4" fillId="34" borderId="25" xfId="49" applyNumberFormat="1" applyFont="1" applyFill="1" applyBorder="1" applyAlignment="1">
      <alignment horizontal="distributed"/>
    </xf>
    <xf numFmtId="49" fontId="4" fillId="34" borderId="43" xfId="49" applyNumberFormat="1" applyFont="1" applyFill="1" applyBorder="1" applyAlignment="1">
      <alignment/>
    </xf>
    <xf numFmtId="185" fontId="0" fillId="34" borderId="44" xfId="49" applyNumberFormat="1" applyFont="1" applyFill="1" applyBorder="1" applyAlignment="1">
      <alignment horizontal="center"/>
    </xf>
    <xf numFmtId="185" fontId="0" fillId="34" borderId="75" xfId="49" applyNumberFormat="1" applyFont="1" applyFill="1" applyBorder="1" applyAlignment="1">
      <alignment horizontal="center"/>
    </xf>
    <xf numFmtId="185" fontId="5" fillId="34" borderId="48" xfId="49" applyNumberFormat="1" applyFont="1" applyFill="1" applyBorder="1" applyAlignment="1">
      <alignment/>
    </xf>
    <xf numFmtId="185" fontId="1" fillId="34" borderId="45" xfId="49" applyNumberFormat="1" applyFont="1" applyFill="1" applyBorder="1" applyAlignment="1">
      <alignment/>
    </xf>
    <xf numFmtId="185" fontId="4" fillId="34" borderId="26" xfId="49" applyNumberFormat="1" applyFont="1" applyFill="1" applyBorder="1" applyAlignment="1">
      <alignment horizontal="distributed"/>
    </xf>
    <xf numFmtId="185" fontId="5" fillId="34" borderId="55" xfId="49" applyNumberFormat="1" applyFont="1" applyFill="1" applyBorder="1" applyAlignment="1">
      <alignment/>
    </xf>
    <xf numFmtId="185" fontId="4" fillId="34" borderId="73" xfId="49" applyNumberFormat="1" applyFont="1" applyFill="1" applyBorder="1" applyAlignment="1">
      <alignment horizontal="distributed"/>
    </xf>
    <xf numFmtId="185" fontId="29" fillId="34" borderId="16" xfId="49" applyNumberFormat="1" applyFont="1" applyFill="1" applyBorder="1" applyAlignment="1" applyProtection="1">
      <alignment/>
      <protection/>
    </xf>
    <xf numFmtId="185" fontId="29" fillId="34" borderId="16" xfId="49" applyNumberFormat="1" applyFont="1" applyFill="1" applyBorder="1" applyAlignment="1">
      <alignment/>
    </xf>
    <xf numFmtId="185" fontId="4" fillId="34" borderId="59" xfId="49" applyNumberFormat="1" applyFont="1" applyFill="1" applyBorder="1" applyAlignment="1">
      <alignment horizontal="distributed"/>
    </xf>
    <xf numFmtId="185" fontId="29" fillId="34" borderId="60" xfId="49" applyNumberFormat="1" applyFont="1" applyFill="1" applyBorder="1" applyAlignment="1">
      <alignment/>
    </xf>
    <xf numFmtId="185" fontId="1" fillId="34" borderId="51" xfId="49" applyNumberFormat="1" applyFont="1" applyFill="1" applyBorder="1" applyAlignment="1">
      <alignment/>
    </xf>
    <xf numFmtId="185" fontId="29" fillId="34" borderId="60" xfId="49" applyNumberFormat="1" applyFont="1" applyFill="1" applyBorder="1" applyAlignment="1" applyProtection="1">
      <alignment/>
      <protection/>
    </xf>
    <xf numFmtId="185" fontId="29" fillId="34" borderId="15" xfId="49" applyNumberFormat="1" applyFont="1" applyFill="1" applyBorder="1" applyAlignment="1" applyProtection="1">
      <alignment/>
      <protection/>
    </xf>
    <xf numFmtId="185" fontId="29" fillId="34" borderId="15" xfId="49" applyNumberFormat="1" applyFont="1" applyFill="1" applyBorder="1" applyAlignment="1">
      <alignment/>
    </xf>
    <xf numFmtId="185" fontId="29" fillId="34" borderId="48" xfId="49" applyNumberFormat="1" applyFont="1" applyFill="1" applyBorder="1" applyAlignment="1">
      <alignment/>
    </xf>
    <xf numFmtId="185" fontId="32" fillId="34" borderId="25" xfId="49" applyNumberFormat="1" applyFont="1" applyFill="1" applyBorder="1" applyAlignment="1">
      <alignment/>
    </xf>
    <xf numFmtId="185" fontId="1" fillId="34" borderId="20" xfId="49" applyNumberFormat="1" applyFont="1" applyFill="1" applyBorder="1" applyAlignment="1">
      <alignment horizontal="centerContinuous"/>
    </xf>
    <xf numFmtId="185" fontId="29" fillId="34" borderId="81" xfId="49" applyNumberFormat="1" applyFont="1" applyFill="1" applyBorder="1" applyAlignment="1">
      <alignment horizontal="centerContinuous"/>
    </xf>
    <xf numFmtId="185" fontId="1" fillId="34" borderId="24" xfId="49" applyNumberFormat="1" applyFont="1" applyFill="1" applyBorder="1" applyAlignment="1">
      <alignment horizontal="centerContinuous"/>
    </xf>
    <xf numFmtId="185" fontId="0" fillId="34" borderId="40" xfId="49" applyNumberFormat="1" applyFont="1" applyFill="1" applyBorder="1" applyAlignment="1">
      <alignment horizontal="center"/>
    </xf>
    <xf numFmtId="185" fontId="0" fillId="34" borderId="31" xfId="49" applyNumberFormat="1" applyFont="1" applyFill="1" applyBorder="1" applyAlignment="1">
      <alignment horizontal="center"/>
    </xf>
    <xf numFmtId="185" fontId="0" fillId="34" borderId="42" xfId="49" applyNumberFormat="1" applyFont="1" applyFill="1" applyBorder="1" applyAlignment="1">
      <alignment horizontal="center"/>
    </xf>
    <xf numFmtId="185" fontId="1" fillId="34" borderId="47" xfId="49" applyNumberFormat="1" applyFont="1" applyFill="1" applyBorder="1" applyAlignment="1">
      <alignment/>
    </xf>
    <xf numFmtId="49" fontId="4" fillId="34" borderId="26" xfId="49" applyNumberFormat="1" applyFont="1" applyFill="1" applyBorder="1" applyAlignment="1">
      <alignment/>
    </xf>
    <xf numFmtId="185" fontId="0" fillId="34" borderId="58" xfId="49" applyNumberFormat="1" applyFill="1" applyBorder="1" applyAlignment="1">
      <alignment/>
    </xf>
    <xf numFmtId="185" fontId="1" fillId="34" borderId="20" xfId="49" applyNumberFormat="1" applyFont="1" applyFill="1" applyBorder="1" applyAlignment="1">
      <alignment horizontal="centerContinuous"/>
    </xf>
    <xf numFmtId="185" fontId="1" fillId="34" borderId="24" xfId="49" applyNumberFormat="1" applyFont="1" applyFill="1" applyBorder="1" applyAlignment="1">
      <alignment horizontal="centerContinuous"/>
    </xf>
    <xf numFmtId="185" fontId="0" fillId="34" borderId="41" xfId="49" applyNumberFormat="1" applyFont="1" applyFill="1" applyBorder="1" applyAlignment="1">
      <alignment horizontal="center"/>
    </xf>
    <xf numFmtId="185" fontId="4" fillId="34" borderId="46" xfId="49" applyNumberFormat="1" applyFont="1" applyFill="1" applyBorder="1" applyAlignment="1">
      <alignment horizontal="distributed" shrinkToFit="1"/>
    </xf>
    <xf numFmtId="49" fontId="4" fillId="34" borderId="25" xfId="49" applyNumberFormat="1" applyFont="1" applyFill="1" applyBorder="1" applyAlignment="1">
      <alignment horizontal="centerContinuous"/>
    </xf>
    <xf numFmtId="185" fontId="1" fillId="34" borderId="21" xfId="49" applyNumberFormat="1" applyFont="1" applyFill="1" applyBorder="1" applyAlignment="1">
      <alignment horizontal="centerContinuous" vertical="center"/>
    </xf>
    <xf numFmtId="185" fontId="0" fillId="34" borderId="21" xfId="49" applyNumberFormat="1" applyFont="1" applyFill="1" applyBorder="1" applyAlignment="1">
      <alignment horizontal="centerContinuous" vertical="center"/>
    </xf>
    <xf numFmtId="185" fontId="0" fillId="34" borderId="24" xfId="49" applyNumberFormat="1" applyFont="1" applyFill="1" applyBorder="1" applyAlignment="1">
      <alignment horizontal="centerContinuous" vertical="center"/>
    </xf>
    <xf numFmtId="185" fontId="4" fillId="34" borderId="25" xfId="49" applyNumberFormat="1" applyFont="1" applyFill="1" applyBorder="1" applyAlignment="1">
      <alignment horizontal="centerContinuous" shrinkToFit="1"/>
    </xf>
    <xf numFmtId="185" fontId="4" fillId="0" borderId="26" xfId="49" applyNumberFormat="1" applyFont="1" applyFill="1" applyBorder="1" applyAlignment="1">
      <alignment horizontal="distributed" shrinkToFit="1"/>
    </xf>
    <xf numFmtId="0" fontId="5" fillId="0" borderId="16" xfId="49" applyNumberFormat="1" applyFont="1" applyFill="1" applyBorder="1" applyAlignment="1">
      <alignment/>
    </xf>
    <xf numFmtId="0" fontId="5" fillId="0" borderId="55" xfId="49" applyNumberFormat="1" applyFont="1" applyFill="1" applyBorder="1" applyAlignment="1">
      <alignment/>
    </xf>
    <xf numFmtId="185" fontId="0" fillId="0" borderId="0" xfId="49" applyNumberFormat="1" applyFont="1" applyFill="1" applyAlignment="1">
      <alignment/>
    </xf>
    <xf numFmtId="49" fontId="4" fillId="0" borderId="25" xfId="49" applyNumberFormat="1" applyFont="1" applyFill="1" applyBorder="1" applyAlignment="1">
      <alignment horizontal="distributed"/>
    </xf>
    <xf numFmtId="49" fontId="4" fillId="0" borderId="82" xfId="49" applyNumberFormat="1" applyFont="1" applyFill="1" applyBorder="1" applyAlignment="1">
      <alignment horizontal="distributed"/>
    </xf>
    <xf numFmtId="185" fontId="32" fillId="0" borderId="52" xfId="49" applyNumberFormat="1" applyFont="1" applyFill="1" applyBorder="1" applyAlignment="1">
      <alignment/>
    </xf>
    <xf numFmtId="185" fontId="32" fillId="0" borderId="51" xfId="49" applyNumberFormat="1" applyFont="1" applyFill="1" applyBorder="1" applyAlignment="1">
      <alignment/>
    </xf>
    <xf numFmtId="185" fontId="40" fillId="0" borderId="15" xfId="49" applyNumberFormat="1" applyFont="1" applyFill="1" applyBorder="1" applyAlignment="1">
      <alignment/>
    </xf>
    <xf numFmtId="185" fontId="6" fillId="34" borderId="45" xfId="49" applyNumberFormat="1" applyFont="1" applyFill="1" applyBorder="1" applyAlignment="1">
      <alignment/>
    </xf>
    <xf numFmtId="185" fontId="40" fillId="0" borderId="50" xfId="49" applyNumberFormat="1" applyFont="1" applyFill="1" applyBorder="1" applyAlignment="1">
      <alignment/>
    </xf>
    <xf numFmtId="185" fontId="6" fillId="0" borderId="51" xfId="49" applyNumberFormat="1" applyFont="1" applyFill="1" applyBorder="1" applyAlignment="1">
      <alignment/>
    </xf>
    <xf numFmtId="185" fontId="32" fillId="0" borderId="82" xfId="49" applyNumberFormat="1" applyFont="1" applyFill="1" applyBorder="1" applyAlignment="1">
      <alignment/>
    </xf>
    <xf numFmtId="185" fontId="4" fillId="0" borderId="49" xfId="49" applyNumberFormat="1" applyFont="1" applyFill="1" applyBorder="1" applyAlignment="1">
      <alignment vertical="top"/>
    </xf>
    <xf numFmtId="49" fontId="4" fillId="0" borderId="83" xfId="49" applyNumberFormat="1" applyFont="1" applyFill="1" applyBorder="1" applyAlignment="1">
      <alignment horizontal="centerContinuous"/>
    </xf>
    <xf numFmtId="185" fontId="29" fillId="0" borderId="84" xfId="49" applyNumberFormat="1" applyFont="1" applyFill="1" applyBorder="1" applyAlignment="1">
      <alignment/>
    </xf>
    <xf numFmtId="185" fontId="1" fillId="0" borderId="85" xfId="49" applyNumberFormat="1" applyFont="1" applyFill="1" applyBorder="1" applyAlignment="1">
      <alignment/>
    </xf>
    <xf numFmtId="185" fontId="29" fillId="0" borderId="86" xfId="49" applyNumberFormat="1" applyFont="1" applyFill="1" applyBorder="1" applyAlignment="1">
      <alignment/>
    </xf>
    <xf numFmtId="185" fontId="4" fillId="0" borderId="87" xfId="49" applyNumberFormat="1" applyFont="1" applyFill="1" applyBorder="1" applyAlignment="1">
      <alignment horizontal="distributed"/>
    </xf>
    <xf numFmtId="185" fontId="4" fillId="0" borderId="57" xfId="49" applyNumberFormat="1" applyFont="1" applyFill="1" applyBorder="1" applyAlignment="1">
      <alignment/>
    </xf>
    <xf numFmtId="185" fontId="0" fillId="0" borderId="52" xfId="49" applyNumberFormat="1" applyFont="1" applyFill="1" applyBorder="1" applyAlignment="1">
      <alignment/>
    </xf>
    <xf numFmtId="185" fontId="1" fillId="0" borderId="51" xfId="49" applyNumberFormat="1" applyFont="1" applyFill="1" applyBorder="1" applyAlignment="1">
      <alignment/>
    </xf>
    <xf numFmtId="49" fontId="0" fillId="0" borderId="49" xfId="49" applyNumberFormat="1" applyFont="1" applyFill="1" applyBorder="1" applyAlignment="1">
      <alignment horizontal="centerContinuous"/>
    </xf>
    <xf numFmtId="185" fontId="29" fillId="0" borderId="84" xfId="49" applyNumberFormat="1" applyFont="1" applyFill="1" applyBorder="1" applyAlignment="1" applyProtection="1">
      <alignment/>
      <protection/>
    </xf>
    <xf numFmtId="49" fontId="4" fillId="0" borderId="88" xfId="49" applyNumberFormat="1" applyFont="1" applyFill="1" applyBorder="1" applyAlignment="1">
      <alignment horizontal="centerContinuous"/>
    </xf>
    <xf numFmtId="185" fontId="0" fillId="0" borderId="27" xfId="49" applyNumberFormat="1" applyFont="1" applyFill="1" applyBorder="1" applyAlignment="1">
      <alignment horizontal="center"/>
    </xf>
    <xf numFmtId="185" fontId="29" fillId="0" borderId="17" xfId="49" applyNumberFormat="1" applyFont="1" applyFill="1" applyBorder="1" applyAlignment="1">
      <alignment/>
    </xf>
    <xf numFmtId="185" fontId="1" fillId="0" borderId="89" xfId="49" applyNumberFormat="1" applyFont="1" applyFill="1" applyBorder="1" applyAlignment="1">
      <alignment/>
    </xf>
    <xf numFmtId="185" fontId="4" fillId="0" borderId="90" xfId="49" applyNumberFormat="1" applyFont="1" applyFill="1" applyBorder="1" applyAlignment="1">
      <alignment horizontal="distributed"/>
    </xf>
    <xf numFmtId="185" fontId="4" fillId="34" borderId="49" xfId="49" applyNumberFormat="1" applyFont="1" applyFill="1" applyBorder="1" applyAlignment="1">
      <alignment horizontal="distributed"/>
    </xf>
    <xf numFmtId="49" fontId="4" fillId="0" borderId="91" xfId="49" applyNumberFormat="1" applyFont="1" applyFill="1" applyBorder="1" applyAlignment="1">
      <alignment horizontal="centerContinuous"/>
    </xf>
    <xf numFmtId="185" fontId="29" fillId="0" borderId="92" xfId="49" applyNumberFormat="1" applyFont="1" applyFill="1" applyBorder="1" applyAlignment="1" applyProtection="1">
      <alignment/>
      <protection/>
    </xf>
    <xf numFmtId="185" fontId="1" fillId="0" borderId="93" xfId="49" applyNumberFormat="1" applyFont="1" applyFill="1" applyBorder="1" applyAlignment="1">
      <alignment/>
    </xf>
    <xf numFmtId="185" fontId="29" fillId="0" borderId="92" xfId="49" applyNumberFormat="1" applyFont="1" applyFill="1" applyBorder="1" applyAlignment="1">
      <alignment/>
    </xf>
    <xf numFmtId="185" fontId="29" fillId="0" borderId="94" xfId="49" applyNumberFormat="1" applyFont="1" applyFill="1" applyBorder="1" applyAlignment="1">
      <alignment/>
    </xf>
    <xf numFmtId="185" fontId="1" fillId="0" borderId="14" xfId="49" applyNumberFormat="1" applyFont="1" applyFill="1" applyBorder="1" applyAlignment="1">
      <alignment/>
    </xf>
    <xf numFmtId="185" fontId="29" fillId="34" borderId="50" xfId="49" applyNumberFormat="1" applyFont="1" applyFill="1" applyBorder="1" applyAlignment="1">
      <alignment/>
    </xf>
    <xf numFmtId="185" fontId="0" fillId="0" borderId="95" xfId="49" applyNumberFormat="1" applyFont="1" applyFill="1" applyBorder="1" applyAlignment="1">
      <alignment horizontal="center"/>
    </xf>
    <xf numFmtId="185" fontId="29" fillId="0" borderId="96" xfId="49" applyNumberFormat="1" applyFont="1" applyFill="1" applyBorder="1" applyAlignment="1">
      <alignment/>
    </xf>
    <xf numFmtId="49" fontId="4" fillId="0" borderId="97" xfId="49" applyNumberFormat="1" applyFont="1" applyFill="1" applyBorder="1" applyAlignment="1">
      <alignment horizontal="centerContinuous"/>
    </xf>
    <xf numFmtId="185" fontId="79" fillId="0" borderId="26" xfId="49" applyNumberFormat="1" applyFont="1" applyFill="1" applyBorder="1" applyAlignment="1">
      <alignment horizontal="center"/>
    </xf>
    <xf numFmtId="185" fontId="0" fillId="34" borderId="49" xfId="49" applyNumberFormat="1" applyFill="1" applyBorder="1" applyAlignment="1">
      <alignment/>
    </xf>
    <xf numFmtId="185" fontId="0" fillId="0" borderId="52" xfId="49" applyNumberFormat="1" applyFill="1" applyBorder="1" applyAlignment="1">
      <alignment/>
    </xf>
    <xf numFmtId="185" fontId="1" fillId="34" borderId="85" xfId="49" applyNumberFormat="1" applyFont="1" applyFill="1" applyBorder="1" applyAlignment="1">
      <alignment/>
    </xf>
    <xf numFmtId="49" fontId="4" fillId="34" borderId="83" xfId="49" applyNumberFormat="1" applyFont="1" applyFill="1" applyBorder="1" applyAlignment="1">
      <alignment horizontal="centerContinuous"/>
    </xf>
    <xf numFmtId="185" fontId="29" fillId="34" borderId="84" xfId="49" applyNumberFormat="1" applyFont="1" applyFill="1" applyBorder="1" applyAlignment="1">
      <alignment/>
    </xf>
    <xf numFmtId="185" fontId="0" fillId="34" borderId="57" xfId="49" applyNumberFormat="1" applyFont="1" applyFill="1" applyBorder="1" applyAlignment="1">
      <alignment horizontal="center"/>
    </xf>
    <xf numFmtId="185" fontId="29" fillId="34" borderId="52" xfId="49" applyNumberFormat="1" applyFont="1" applyFill="1" applyBorder="1" applyAlignment="1">
      <alignment/>
    </xf>
    <xf numFmtId="185" fontId="0" fillId="34" borderId="95" xfId="49" applyNumberFormat="1" applyFont="1" applyFill="1" applyBorder="1" applyAlignment="1">
      <alignment horizontal="center"/>
    </xf>
    <xf numFmtId="185" fontId="29" fillId="34" borderId="96" xfId="49" applyNumberFormat="1" applyFont="1" applyFill="1" applyBorder="1" applyAlignment="1">
      <alignment/>
    </xf>
    <xf numFmtId="185" fontId="1" fillId="34" borderId="89" xfId="49" applyNumberFormat="1" applyFont="1" applyFill="1" applyBorder="1" applyAlignment="1">
      <alignment/>
    </xf>
    <xf numFmtId="185" fontId="4" fillId="0" borderId="51" xfId="49" applyNumberFormat="1" applyFont="1" applyFill="1" applyBorder="1" applyAlignment="1">
      <alignment/>
    </xf>
    <xf numFmtId="185" fontId="0" fillId="34" borderId="27" xfId="49" applyNumberFormat="1" applyFont="1" applyFill="1" applyBorder="1" applyAlignment="1">
      <alignment horizontal="center"/>
    </xf>
    <xf numFmtId="185" fontId="29" fillId="34" borderId="17" xfId="49" applyNumberFormat="1" applyFont="1" applyFill="1" applyBorder="1" applyAlignment="1">
      <alignment/>
    </xf>
    <xf numFmtId="185" fontId="0" fillId="0" borderId="27" xfId="49" applyNumberFormat="1" applyFont="1" applyFill="1" applyBorder="1" applyAlignment="1">
      <alignment horizontal="center"/>
    </xf>
    <xf numFmtId="185" fontId="0" fillId="0" borderId="95" xfId="49" applyNumberFormat="1" applyFont="1" applyFill="1" applyBorder="1" applyAlignment="1">
      <alignment horizontal="center"/>
    </xf>
    <xf numFmtId="49" fontId="4" fillId="0" borderId="46" xfId="49" applyNumberFormat="1" applyFont="1" applyFill="1" applyBorder="1" applyAlignment="1">
      <alignment horizontal="distributed"/>
    </xf>
    <xf numFmtId="49" fontId="4" fillId="0" borderId="57" xfId="49" applyNumberFormat="1" applyFont="1" applyFill="1" applyBorder="1" applyAlignment="1">
      <alignment horizontal="distributed"/>
    </xf>
    <xf numFmtId="38" fontId="5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 shrinkToFit="1"/>
    </xf>
    <xf numFmtId="38" fontId="29" fillId="0" borderId="15" xfId="49" applyNumberFormat="1" applyFont="1" applyFill="1" applyBorder="1" applyAlignment="1">
      <alignment/>
    </xf>
    <xf numFmtId="185" fontId="29" fillId="0" borderId="98" xfId="49" applyNumberFormat="1" applyFont="1" applyFill="1" applyBorder="1" applyAlignment="1">
      <alignment/>
    </xf>
    <xf numFmtId="185" fontId="79" fillId="34" borderId="25" xfId="49" applyNumberFormat="1" applyFont="1" applyFill="1" applyBorder="1" applyAlignment="1">
      <alignment horizontal="distributed"/>
    </xf>
    <xf numFmtId="185" fontId="4" fillId="34" borderId="45" xfId="49" applyNumberFormat="1" applyFont="1" applyFill="1" applyBorder="1" applyAlignment="1">
      <alignment horizontal="center"/>
    </xf>
    <xf numFmtId="185" fontId="79" fillId="34" borderId="26" xfId="49" applyNumberFormat="1" applyFont="1" applyFill="1" applyBorder="1" applyAlignment="1">
      <alignment horizontal="distributed"/>
    </xf>
    <xf numFmtId="58" fontId="13" fillId="0" borderId="72" xfId="49" applyNumberFormat="1" applyFont="1" applyFill="1" applyBorder="1" applyAlignment="1">
      <alignment horizontal="distributed" vertical="center"/>
    </xf>
    <xf numFmtId="58" fontId="13" fillId="0" borderId="69" xfId="49" applyNumberFormat="1" applyFont="1" applyFill="1" applyBorder="1" applyAlignment="1">
      <alignment horizontal="distributed" vertical="center"/>
    </xf>
    <xf numFmtId="58" fontId="13" fillId="0" borderId="70" xfId="49" applyNumberFormat="1" applyFont="1" applyFill="1" applyBorder="1" applyAlignment="1">
      <alignment horizontal="distributed" vertical="center"/>
    </xf>
    <xf numFmtId="185" fontId="6" fillId="0" borderId="65" xfId="49" applyNumberFormat="1" applyFont="1" applyFill="1" applyBorder="1" applyAlignment="1" quotePrefix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85" fontId="1" fillId="0" borderId="72" xfId="49" applyNumberFormat="1" applyFont="1" applyFill="1" applyBorder="1" applyAlignment="1">
      <alignment horizontal="left" vertical="center"/>
    </xf>
    <xf numFmtId="185" fontId="1" fillId="0" borderId="99" xfId="49" applyNumberFormat="1" applyFont="1" applyFill="1" applyBorder="1" applyAlignment="1">
      <alignment horizontal="left" vertical="center"/>
    </xf>
    <xf numFmtId="185" fontId="79" fillId="0" borderId="46" xfId="49" applyNumberFormat="1" applyFont="1" applyFill="1" applyBorder="1" applyAlignment="1">
      <alignment horizontal="center" vertical="center"/>
    </xf>
    <xf numFmtId="185" fontId="79" fillId="0" borderId="56" xfId="49" applyNumberFormat="1" applyFont="1" applyFill="1" applyBorder="1" applyAlignment="1">
      <alignment horizontal="center" vertical="center"/>
    </xf>
    <xf numFmtId="185" fontId="79" fillId="0" borderId="45" xfId="49" applyNumberFormat="1" applyFont="1" applyFill="1" applyBorder="1" applyAlignment="1">
      <alignment horizontal="center" vertical="center"/>
    </xf>
    <xf numFmtId="58" fontId="17" fillId="0" borderId="72" xfId="49" applyNumberFormat="1" applyFont="1" applyFill="1" applyBorder="1" applyAlignment="1">
      <alignment horizontal="distributed" vertical="center"/>
    </xf>
    <xf numFmtId="58" fontId="17" fillId="0" borderId="69" xfId="49" applyNumberFormat="1" applyFont="1" applyFill="1" applyBorder="1" applyAlignment="1">
      <alignment horizontal="distributed" vertical="center"/>
    </xf>
    <xf numFmtId="58" fontId="17" fillId="0" borderId="70" xfId="49" applyNumberFormat="1" applyFont="1" applyFill="1" applyBorder="1" applyAlignment="1">
      <alignment horizontal="distributed" vertical="center"/>
    </xf>
    <xf numFmtId="185" fontId="28" fillId="0" borderId="66" xfId="49" applyNumberFormat="1" applyFont="1" applyFill="1" applyBorder="1" applyAlignment="1" quotePrefix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0" xfId="0" applyFont="1" applyFill="1" applyBorder="1" applyAlignment="1">
      <alignment horizontal="center" vertical="center"/>
    </xf>
    <xf numFmtId="185" fontId="28" fillId="0" borderId="101" xfId="49" applyNumberFormat="1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185" fontId="16" fillId="0" borderId="72" xfId="49" applyNumberFormat="1" applyFont="1" applyFill="1" applyBorder="1" applyAlignment="1">
      <alignment horizontal="left" vertical="center"/>
    </xf>
    <xf numFmtId="185" fontId="16" fillId="0" borderId="99" xfId="49" applyNumberFormat="1" applyFont="1" applyFill="1" applyBorder="1" applyAlignment="1">
      <alignment horizontal="left" vertical="center"/>
    </xf>
    <xf numFmtId="185" fontId="79" fillId="0" borderId="46" xfId="49" applyNumberFormat="1" applyFont="1" applyFill="1" applyBorder="1" applyAlignment="1">
      <alignment horizontal="center"/>
    </xf>
    <xf numFmtId="185" fontId="79" fillId="0" borderId="56" xfId="49" applyNumberFormat="1" applyFont="1" applyFill="1" applyBorder="1" applyAlignment="1">
      <alignment horizontal="center"/>
    </xf>
    <xf numFmtId="185" fontId="79" fillId="0" borderId="45" xfId="49" applyNumberFormat="1" applyFont="1" applyFill="1" applyBorder="1" applyAlignment="1">
      <alignment horizontal="center"/>
    </xf>
    <xf numFmtId="185" fontId="79" fillId="0" borderId="102" xfId="49" applyNumberFormat="1" applyFont="1" applyFill="1" applyBorder="1" applyAlignment="1">
      <alignment horizontal="center"/>
    </xf>
    <xf numFmtId="185" fontId="79" fillId="0" borderId="103" xfId="49" applyNumberFormat="1" applyFont="1" applyFill="1" applyBorder="1" applyAlignment="1">
      <alignment horizontal="center"/>
    </xf>
    <xf numFmtId="185" fontId="79" fillId="0" borderId="104" xfId="49" applyNumberFormat="1" applyFont="1" applyFill="1" applyBorder="1" applyAlignment="1">
      <alignment horizontal="center"/>
    </xf>
    <xf numFmtId="185" fontId="6" fillId="0" borderId="105" xfId="49" applyNumberFormat="1" applyFont="1" applyFill="1" applyBorder="1" applyAlignment="1" quotePrefix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185" fontId="6" fillId="0" borderId="34" xfId="49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58" fontId="13" fillId="0" borderId="34" xfId="49" applyNumberFormat="1" applyFont="1" applyFill="1" applyBorder="1" applyAlignment="1">
      <alignment horizontal="distributed" vertical="center"/>
    </xf>
    <xf numFmtId="58" fontId="13" fillId="0" borderId="35" xfId="49" applyNumberFormat="1" applyFont="1" applyFill="1" applyBorder="1" applyAlignment="1">
      <alignment horizontal="distributed" vertical="center"/>
    </xf>
    <xf numFmtId="58" fontId="13" fillId="0" borderId="36" xfId="49" applyNumberFormat="1" applyFont="1" applyFill="1" applyBorder="1" applyAlignment="1">
      <alignment horizontal="distributed" vertical="center"/>
    </xf>
    <xf numFmtId="185" fontId="1" fillId="0" borderId="34" xfId="49" applyNumberFormat="1" applyFont="1" applyFill="1" applyBorder="1" applyAlignment="1">
      <alignment horizontal="left" vertical="center"/>
    </xf>
    <xf numFmtId="185" fontId="1" fillId="0" borderId="36" xfId="49" applyNumberFormat="1" applyFont="1" applyFill="1" applyBorder="1" applyAlignment="1">
      <alignment horizontal="left" vertical="center"/>
    </xf>
    <xf numFmtId="185" fontId="79" fillId="34" borderId="46" xfId="49" applyNumberFormat="1" applyFont="1" applyFill="1" applyBorder="1" applyAlignment="1">
      <alignment horizontal="center"/>
    </xf>
    <xf numFmtId="185" fontId="79" fillId="34" borderId="56" xfId="49" applyNumberFormat="1" applyFont="1" applyFill="1" applyBorder="1" applyAlignment="1">
      <alignment horizontal="center"/>
    </xf>
    <xf numFmtId="185" fontId="79" fillId="34" borderId="45" xfId="49" applyNumberFormat="1" applyFont="1" applyFill="1" applyBorder="1" applyAlignment="1">
      <alignment horizontal="center"/>
    </xf>
    <xf numFmtId="185" fontId="1" fillId="0" borderId="108" xfId="0" applyNumberFormat="1" applyFont="1" applyFill="1" applyBorder="1" applyAlignment="1">
      <alignment vertical="center"/>
    </xf>
    <xf numFmtId="0" fontId="1" fillId="0" borderId="89" xfId="0" applyFont="1" applyBorder="1" applyAlignment="1">
      <alignment vertical="center"/>
    </xf>
    <xf numFmtId="58" fontId="13" fillId="0" borderId="108" xfId="49" applyNumberFormat="1" applyFont="1" applyFill="1" applyBorder="1" applyAlignment="1">
      <alignment horizontal="distributed" vertical="center"/>
    </xf>
    <xf numFmtId="58" fontId="13" fillId="0" borderId="109" xfId="0" applyNumberFormat="1" applyFont="1" applyBorder="1" applyAlignment="1">
      <alignment horizontal="distributed" vertical="center"/>
    </xf>
    <xf numFmtId="58" fontId="13" fillId="0" borderId="110" xfId="0" applyNumberFormat="1" applyFont="1" applyBorder="1" applyAlignment="1">
      <alignment horizontal="distributed" vertical="center"/>
    </xf>
    <xf numFmtId="185" fontId="12" fillId="0" borderId="22" xfId="0" applyNumberFormat="1" applyFont="1" applyFill="1" applyBorder="1" applyAlignment="1">
      <alignment horizontal="center" vertical="center"/>
    </xf>
    <xf numFmtId="185" fontId="0" fillId="0" borderId="23" xfId="0" applyNumberFormat="1" applyFont="1" applyBorder="1" applyAlignment="1">
      <alignment horizontal="center" vertical="center"/>
    </xf>
    <xf numFmtId="185" fontId="14" fillId="0" borderId="95" xfId="49" applyNumberFormat="1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85" fontId="14" fillId="0" borderId="108" xfId="49" applyNumberFormat="1" applyFont="1" applyFill="1" applyBorder="1" applyAlignment="1">
      <alignment horizontal="center" vertical="center"/>
    </xf>
    <xf numFmtId="185" fontId="21" fillId="0" borderId="108" xfId="5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1</xdr:row>
      <xdr:rowOff>133350</xdr:rowOff>
    </xdr:from>
    <xdr:to>
      <xdr:col>14</xdr:col>
      <xdr:colOff>723900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33375"/>
          <a:ext cx="1895475" cy="2190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C23" sqref="C23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71" t="s">
        <v>0</v>
      </c>
      <c r="B1" s="172"/>
      <c r="C1" s="172"/>
      <c r="D1" s="172"/>
      <c r="E1" s="301" t="s">
        <v>145</v>
      </c>
      <c r="F1" s="302"/>
      <c r="G1" s="302"/>
      <c r="H1" s="173" t="s">
        <v>1</v>
      </c>
      <c r="I1" s="172" t="s">
        <v>2</v>
      </c>
      <c r="J1" s="172"/>
      <c r="K1" s="172" t="s">
        <v>4</v>
      </c>
      <c r="L1" s="174"/>
      <c r="N1" s="57"/>
      <c r="O1" s="58"/>
    </row>
    <row r="2" spans="1:15" ht="30" customHeight="1" thickBot="1">
      <c r="A2" s="175"/>
      <c r="B2" s="176"/>
      <c r="C2" s="176"/>
      <c r="D2" s="177"/>
      <c r="E2" s="298" t="s">
        <v>261</v>
      </c>
      <c r="F2" s="299"/>
      <c r="G2" s="300"/>
      <c r="H2" s="178"/>
      <c r="I2" s="179">
        <f>L4+'西都市・児湯郡・日南市・南那珂郡・串間市・都城市'!L4+'北諸県郡・西諸県郡・えびの市・小林市・延岡市'!L4+'日向市・東臼杵郡・西臼杵郡'!L4</f>
        <v>0</v>
      </c>
      <c r="J2" s="180"/>
      <c r="K2" s="303"/>
      <c r="L2" s="304"/>
      <c r="M2" s="63"/>
      <c r="N2" s="57"/>
      <c r="O2" s="58"/>
    </row>
    <row r="3" spans="13:15" ht="14.25" customHeight="1" thickBot="1">
      <c r="M3" s="64" t="s">
        <v>394</v>
      </c>
      <c r="N3" s="65"/>
      <c r="O3" s="65"/>
    </row>
    <row r="4" spans="1:15" ht="18" customHeight="1" thickBot="1">
      <c r="A4" s="66" t="s">
        <v>397</v>
      </c>
      <c r="B4" s="67"/>
      <c r="C4" s="68">
        <v>45201</v>
      </c>
      <c r="D4" s="69" t="s">
        <v>5</v>
      </c>
      <c r="E4" s="70"/>
      <c r="F4" s="71" t="s">
        <v>6</v>
      </c>
      <c r="G4" s="72">
        <f>B65+E65+H65+K20+K65+N65</f>
        <v>117281</v>
      </c>
      <c r="H4" s="73" t="s">
        <v>7</v>
      </c>
      <c r="I4" s="74">
        <f>C65+F65+I65+L20+L65+O65</f>
        <v>0</v>
      </c>
      <c r="J4" s="1"/>
      <c r="K4" s="75" t="s">
        <v>122</v>
      </c>
      <c r="L4" s="74">
        <f>I4+I67</f>
        <v>0</v>
      </c>
      <c r="M4" s="76" t="s">
        <v>395</v>
      </c>
      <c r="N4" s="65"/>
      <c r="O4" s="65"/>
    </row>
    <row r="5" ht="4.5" customHeight="1" thickBot="1">
      <c r="A5" s="236"/>
    </row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11</v>
      </c>
      <c r="K6" s="116"/>
      <c r="L6" s="117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81" t="s">
        <v>13</v>
      </c>
      <c r="K7" s="82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197" t="s">
        <v>239</v>
      </c>
      <c r="B8" s="198"/>
      <c r="C8" s="199"/>
      <c r="D8" s="197" t="s">
        <v>239</v>
      </c>
      <c r="E8" s="198"/>
      <c r="F8" s="199"/>
      <c r="G8" s="197" t="s">
        <v>239</v>
      </c>
      <c r="H8" s="198"/>
      <c r="I8" s="154"/>
      <c r="J8" s="84" t="s">
        <v>239</v>
      </c>
      <c r="K8" s="85"/>
      <c r="L8" s="154"/>
      <c r="M8" s="84" t="s">
        <v>239</v>
      </c>
      <c r="N8" s="181"/>
      <c r="O8" s="154"/>
    </row>
    <row r="9" spans="1:15" ht="15" customHeight="1">
      <c r="A9" s="295" t="s">
        <v>15</v>
      </c>
      <c r="B9" s="200"/>
      <c r="C9" s="296" t="s">
        <v>396</v>
      </c>
      <c r="D9" s="196" t="s">
        <v>234</v>
      </c>
      <c r="E9" s="200">
        <v>1960</v>
      </c>
      <c r="F9" s="201"/>
      <c r="G9" s="196" t="s">
        <v>16</v>
      </c>
      <c r="H9" s="200">
        <v>500</v>
      </c>
      <c r="I9" s="201"/>
      <c r="J9" s="51"/>
      <c r="K9" s="123"/>
      <c r="L9" s="86"/>
      <c r="M9" s="51" t="s">
        <v>285</v>
      </c>
      <c r="N9" s="123">
        <v>2170</v>
      </c>
      <c r="O9" s="201"/>
    </row>
    <row r="10" spans="1:15" ht="15" customHeight="1">
      <c r="A10" s="202" t="s">
        <v>16</v>
      </c>
      <c r="B10" s="203">
        <v>1160</v>
      </c>
      <c r="C10" s="201"/>
      <c r="D10" s="204" t="s">
        <v>322</v>
      </c>
      <c r="E10" s="203">
        <v>995</v>
      </c>
      <c r="F10" s="201"/>
      <c r="G10" s="202" t="s">
        <v>18</v>
      </c>
      <c r="H10" s="122">
        <v>670</v>
      </c>
      <c r="I10" s="201"/>
      <c r="J10" s="50"/>
      <c r="K10" s="122"/>
      <c r="L10" s="86"/>
      <c r="M10" s="50" t="s">
        <v>286</v>
      </c>
      <c r="N10" s="122">
        <v>2140</v>
      </c>
      <c r="O10" s="201"/>
    </row>
    <row r="11" spans="1:15" ht="15" customHeight="1">
      <c r="A11" s="202" t="s">
        <v>19</v>
      </c>
      <c r="B11" s="203">
        <v>400</v>
      </c>
      <c r="C11" s="201"/>
      <c r="D11" s="204" t="s">
        <v>321</v>
      </c>
      <c r="E11" s="203">
        <v>1390</v>
      </c>
      <c r="F11" s="201"/>
      <c r="G11" s="202" t="s">
        <v>17</v>
      </c>
      <c r="H11" s="203">
        <v>500</v>
      </c>
      <c r="I11" s="201"/>
      <c r="J11" s="305" t="s">
        <v>278</v>
      </c>
      <c r="K11" s="306"/>
      <c r="L11" s="307"/>
      <c r="M11" s="50" t="s">
        <v>287</v>
      </c>
      <c r="N11" s="122">
        <v>2520</v>
      </c>
      <c r="O11" s="201"/>
    </row>
    <row r="12" spans="1:15" ht="15" customHeight="1">
      <c r="A12" s="202" t="s">
        <v>324</v>
      </c>
      <c r="B12" s="203">
        <v>1050</v>
      </c>
      <c r="C12" s="201"/>
      <c r="D12" s="204" t="s">
        <v>24</v>
      </c>
      <c r="E12" s="203">
        <v>550</v>
      </c>
      <c r="F12" s="201"/>
      <c r="G12" s="202" t="s">
        <v>277</v>
      </c>
      <c r="H12" s="203">
        <v>310</v>
      </c>
      <c r="I12" s="201"/>
      <c r="J12" s="151"/>
      <c r="K12" s="122"/>
      <c r="L12" s="86"/>
      <c r="M12" s="50" t="s">
        <v>380</v>
      </c>
      <c r="N12" s="122">
        <v>1930</v>
      </c>
      <c r="O12" s="201"/>
    </row>
    <row r="13" spans="1:15" ht="15" customHeight="1">
      <c r="A13" s="202" t="s">
        <v>17</v>
      </c>
      <c r="B13" s="203">
        <v>570</v>
      </c>
      <c r="C13" s="201"/>
      <c r="D13" s="202" t="s">
        <v>333</v>
      </c>
      <c r="E13" s="203">
        <v>580</v>
      </c>
      <c r="F13" s="201"/>
      <c r="G13" s="202" t="s">
        <v>20</v>
      </c>
      <c r="H13" s="203">
        <v>250</v>
      </c>
      <c r="I13" s="201"/>
      <c r="J13" s="50"/>
      <c r="K13" s="122"/>
      <c r="L13" s="86"/>
      <c r="M13" s="50" t="s">
        <v>398</v>
      </c>
      <c r="N13" s="122">
        <v>2770</v>
      </c>
      <c r="O13" s="201"/>
    </row>
    <row r="14" spans="1:15" ht="15" customHeight="1">
      <c r="A14" s="297" t="s">
        <v>22</v>
      </c>
      <c r="B14" s="203"/>
      <c r="C14" s="296" t="s">
        <v>396</v>
      </c>
      <c r="D14" s="204" t="s">
        <v>334</v>
      </c>
      <c r="E14" s="203">
        <v>225</v>
      </c>
      <c r="F14" s="201"/>
      <c r="G14" s="204" t="s">
        <v>235</v>
      </c>
      <c r="H14" s="203">
        <v>420</v>
      </c>
      <c r="I14" s="201"/>
      <c r="J14" s="50"/>
      <c r="K14" s="122"/>
      <c r="L14" s="86"/>
      <c r="M14" s="50" t="s">
        <v>288</v>
      </c>
      <c r="N14" s="122">
        <v>1755</v>
      </c>
      <c r="O14" s="201"/>
    </row>
    <row r="15" spans="1:17" ht="15" customHeight="1">
      <c r="A15" s="50" t="s">
        <v>337</v>
      </c>
      <c r="B15" s="122">
        <v>900</v>
      </c>
      <c r="C15" s="201"/>
      <c r="D15" s="204" t="s">
        <v>26</v>
      </c>
      <c r="E15" s="203">
        <v>900</v>
      </c>
      <c r="F15" s="201"/>
      <c r="G15" s="204" t="s">
        <v>24</v>
      </c>
      <c r="H15" s="203">
        <v>660</v>
      </c>
      <c r="I15" s="201"/>
      <c r="J15" s="50"/>
      <c r="K15" s="122"/>
      <c r="L15" s="86"/>
      <c r="M15" s="50" t="s">
        <v>289</v>
      </c>
      <c r="N15" s="122">
        <v>3095</v>
      </c>
      <c r="O15" s="201"/>
      <c r="Q15" s="236"/>
    </row>
    <row r="16" spans="1:15" ht="15" customHeight="1">
      <c r="A16" s="50" t="s">
        <v>23</v>
      </c>
      <c r="B16" s="122">
        <v>350</v>
      </c>
      <c r="C16" s="201"/>
      <c r="D16" s="151" t="s">
        <v>27</v>
      </c>
      <c r="E16" s="122">
        <v>440</v>
      </c>
      <c r="F16" s="201"/>
      <c r="G16" s="50" t="s">
        <v>22</v>
      </c>
      <c r="H16" s="122">
        <v>600</v>
      </c>
      <c r="I16" s="201"/>
      <c r="J16" s="50"/>
      <c r="K16" s="122"/>
      <c r="L16" s="86"/>
      <c r="M16" s="50" t="s">
        <v>382</v>
      </c>
      <c r="N16" s="122">
        <v>3825</v>
      </c>
      <c r="O16" s="201"/>
    </row>
    <row r="17" spans="1:15" ht="15" customHeight="1">
      <c r="A17" s="202"/>
      <c r="B17" s="234"/>
      <c r="C17" s="201"/>
      <c r="D17" s="151" t="s">
        <v>154</v>
      </c>
      <c r="E17" s="122">
        <v>895</v>
      </c>
      <c r="F17" s="201"/>
      <c r="G17" s="151" t="s">
        <v>21</v>
      </c>
      <c r="H17" s="122">
        <v>930</v>
      </c>
      <c r="I17" s="201"/>
      <c r="J17" s="50"/>
      <c r="K17" s="122"/>
      <c r="L17" s="86"/>
      <c r="M17" s="50" t="s">
        <v>381</v>
      </c>
      <c r="N17" s="122">
        <v>4740</v>
      </c>
      <c r="O17" s="201"/>
    </row>
    <row r="18" spans="1:15" ht="15" customHeight="1">
      <c r="A18" s="50"/>
      <c r="B18" s="87"/>
      <c r="C18" s="201"/>
      <c r="D18" s="151" t="s">
        <v>271</v>
      </c>
      <c r="E18" s="122">
        <v>550</v>
      </c>
      <c r="F18" s="201"/>
      <c r="G18" s="50" t="s">
        <v>272</v>
      </c>
      <c r="H18" s="122">
        <v>750</v>
      </c>
      <c r="I18" s="201"/>
      <c r="J18" s="151"/>
      <c r="K18" s="88"/>
      <c r="L18" s="86"/>
      <c r="M18" s="50" t="s">
        <v>290</v>
      </c>
      <c r="N18" s="122">
        <v>2565</v>
      </c>
      <c r="O18" s="201"/>
    </row>
    <row r="19" spans="1:15" ht="15" customHeight="1">
      <c r="A19" s="50"/>
      <c r="B19" s="87"/>
      <c r="C19" s="201"/>
      <c r="D19" s="151" t="s">
        <v>25</v>
      </c>
      <c r="E19" s="122">
        <v>400</v>
      </c>
      <c r="F19" s="201"/>
      <c r="G19" s="151" t="s">
        <v>25</v>
      </c>
      <c r="H19" s="122">
        <v>210</v>
      </c>
      <c r="I19" s="201"/>
      <c r="J19" s="152"/>
      <c r="K19" s="129"/>
      <c r="L19" s="99"/>
      <c r="M19" s="50" t="s">
        <v>291</v>
      </c>
      <c r="N19" s="122">
        <v>1975</v>
      </c>
      <c r="O19" s="201"/>
    </row>
    <row r="20" spans="1:15" ht="15" customHeight="1" thickBot="1">
      <c r="A20" s="50"/>
      <c r="B20" s="87"/>
      <c r="C20" s="201"/>
      <c r="D20" s="151" t="s">
        <v>23</v>
      </c>
      <c r="E20" s="122">
        <v>810</v>
      </c>
      <c r="F20" s="201"/>
      <c r="G20" s="151" t="s">
        <v>28</v>
      </c>
      <c r="H20" s="122">
        <v>880</v>
      </c>
      <c r="I20" s="201"/>
      <c r="J20" s="258" t="s">
        <v>35</v>
      </c>
      <c r="K20" s="259">
        <f>SUM(K9:K19)</f>
        <v>0</v>
      </c>
      <c r="L20" s="260">
        <f>SUM(L9:L19)</f>
        <v>0</v>
      </c>
      <c r="M20" s="50" t="s">
        <v>292</v>
      </c>
      <c r="N20" s="122">
        <v>2005</v>
      </c>
      <c r="O20" s="201"/>
    </row>
    <row r="21" spans="1:15" ht="15" customHeight="1">
      <c r="A21" s="50"/>
      <c r="B21" s="87"/>
      <c r="C21" s="201"/>
      <c r="D21" s="182" t="s">
        <v>323</v>
      </c>
      <c r="E21" s="122">
        <v>880</v>
      </c>
      <c r="F21" s="201"/>
      <c r="G21" s="151" t="s">
        <v>29</v>
      </c>
      <c r="H21" s="122">
        <v>660</v>
      </c>
      <c r="I21" s="201"/>
      <c r="J21" s="132" t="s">
        <v>178</v>
      </c>
      <c r="K21" s="183"/>
      <c r="L21" s="184"/>
      <c r="M21" s="50" t="s">
        <v>293</v>
      </c>
      <c r="N21" s="122">
        <v>5510</v>
      </c>
      <c r="O21" s="201"/>
    </row>
    <row r="22" spans="1:15" ht="15" customHeight="1">
      <c r="A22" s="50"/>
      <c r="B22" s="87"/>
      <c r="C22" s="201"/>
      <c r="D22" s="151"/>
      <c r="E22" s="122"/>
      <c r="F22" s="86"/>
      <c r="G22" s="151"/>
      <c r="H22" s="88"/>
      <c r="I22" s="86"/>
      <c r="J22" s="185" t="s">
        <v>13</v>
      </c>
      <c r="K22" s="82" t="s">
        <v>14</v>
      </c>
      <c r="L22" s="83" t="s">
        <v>225</v>
      </c>
      <c r="M22" s="50" t="s">
        <v>294</v>
      </c>
      <c r="N22" s="122">
        <v>2375</v>
      </c>
      <c r="O22" s="201"/>
    </row>
    <row r="23" spans="1:15" ht="15" customHeight="1">
      <c r="A23" s="50"/>
      <c r="B23" s="87"/>
      <c r="C23" s="201"/>
      <c r="D23" s="151"/>
      <c r="E23" s="88"/>
      <c r="F23" s="86"/>
      <c r="G23" s="50"/>
      <c r="H23" s="88"/>
      <c r="I23" s="86"/>
      <c r="J23" s="84" t="s">
        <v>239</v>
      </c>
      <c r="K23" s="186"/>
      <c r="L23" s="187"/>
      <c r="M23" s="50" t="s">
        <v>295</v>
      </c>
      <c r="N23" s="122">
        <v>2025</v>
      </c>
      <c r="O23" s="201"/>
    </row>
    <row r="24" spans="1:15" ht="15" customHeight="1">
      <c r="A24" s="50"/>
      <c r="B24" s="87"/>
      <c r="C24" s="201"/>
      <c r="D24" s="151"/>
      <c r="E24" s="88"/>
      <c r="F24" s="86"/>
      <c r="G24" s="151"/>
      <c r="H24" s="88"/>
      <c r="I24" s="86"/>
      <c r="J24" s="50" t="s">
        <v>226</v>
      </c>
      <c r="K24" s="188">
        <v>2290</v>
      </c>
      <c r="L24" s="201"/>
      <c r="M24" s="50" t="s">
        <v>296</v>
      </c>
      <c r="N24" s="122">
        <v>3150</v>
      </c>
      <c r="O24" s="201"/>
    </row>
    <row r="25" spans="1:15" ht="15" customHeight="1">
      <c r="A25" s="50"/>
      <c r="B25" s="87"/>
      <c r="C25" s="201"/>
      <c r="D25" s="151"/>
      <c r="E25" s="88"/>
      <c r="F25" s="86"/>
      <c r="G25" s="151"/>
      <c r="H25" s="88"/>
      <c r="I25" s="86"/>
      <c r="J25" s="50" t="s">
        <v>311</v>
      </c>
      <c r="K25" s="189">
        <v>35</v>
      </c>
      <c r="L25" s="201"/>
      <c r="M25" s="50" t="s">
        <v>297</v>
      </c>
      <c r="N25" s="122">
        <v>2480</v>
      </c>
      <c r="O25" s="201"/>
    </row>
    <row r="26" spans="1:15" ht="15" customHeight="1">
      <c r="A26" s="50"/>
      <c r="B26" s="87"/>
      <c r="C26" s="201"/>
      <c r="D26" s="151"/>
      <c r="E26" s="88"/>
      <c r="F26" s="86"/>
      <c r="G26" s="151"/>
      <c r="H26" s="88"/>
      <c r="I26" s="86"/>
      <c r="J26" s="50" t="s">
        <v>191</v>
      </c>
      <c r="K26" s="189">
        <v>200</v>
      </c>
      <c r="L26" s="201"/>
      <c r="M26" s="50" t="s">
        <v>298</v>
      </c>
      <c r="N26" s="122">
        <v>2670</v>
      </c>
      <c r="O26" s="201"/>
    </row>
    <row r="27" spans="1:15" ht="15" customHeight="1">
      <c r="A27" s="50"/>
      <c r="B27" s="87"/>
      <c r="C27" s="201"/>
      <c r="D27" s="151"/>
      <c r="E27" s="88"/>
      <c r="F27" s="86"/>
      <c r="G27" s="151"/>
      <c r="H27" s="88"/>
      <c r="I27" s="86"/>
      <c r="J27" s="50" t="s">
        <v>192</v>
      </c>
      <c r="K27" s="189">
        <v>80</v>
      </c>
      <c r="L27" s="201"/>
      <c r="M27" s="50" t="s">
        <v>299</v>
      </c>
      <c r="N27" s="122">
        <v>2090</v>
      </c>
      <c r="O27" s="201"/>
    </row>
    <row r="28" spans="1:15" ht="15" customHeight="1">
      <c r="A28" s="50"/>
      <c r="B28" s="87"/>
      <c r="C28" s="201"/>
      <c r="D28" s="151"/>
      <c r="E28" s="88"/>
      <c r="F28" s="86"/>
      <c r="G28" s="151"/>
      <c r="H28" s="88"/>
      <c r="I28" s="86"/>
      <c r="J28" s="50" t="s">
        <v>193</v>
      </c>
      <c r="K28" s="189">
        <v>90</v>
      </c>
      <c r="L28" s="201"/>
      <c r="M28" s="50" t="s">
        <v>300</v>
      </c>
      <c r="N28" s="122">
        <v>1800</v>
      </c>
      <c r="O28" s="201"/>
    </row>
    <row r="29" spans="1:15" ht="15" customHeight="1">
      <c r="A29" s="50"/>
      <c r="B29" s="87"/>
      <c r="C29" s="201"/>
      <c r="D29" s="151"/>
      <c r="E29" s="88"/>
      <c r="F29" s="86"/>
      <c r="G29" s="151"/>
      <c r="H29" s="88"/>
      <c r="I29" s="86"/>
      <c r="J29" s="50" t="s">
        <v>194</v>
      </c>
      <c r="K29" s="189">
        <v>105</v>
      </c>
      <c r="L29" s="201"/>
      <c r="M29" s="233" t="s">
        <v>364</v>
      </c>
      <c r="N29" s="122">
        <v>2165</v>
      </c>
      <c r="O29" s="201"/>
    </row>
    <row r="30" spans="1:15" ht="15" customHeight="1">
      <c r="A30" s="50"/>
      <c r="B30" s="87"/>
      <c r="C30" s="201"/>
      <c r="D30" s="151"/>
      <c r="E30" s="88"/>
      <c r="F30" s="86"/>
      <c r="G30" s="151"/>
      <c r="H30" s="88"/>
      <c r="I30" s="86"/>
      <c r="J30" s="50" t="s">
        <v>195</v>
      </c>
      <c r="K30" s="189">
        <v>145</v>
      </c>
      <c r="L30" s="201"/>
      <c r="M30" s="51" t="s">
        <v>301</v>
      </c>
      <c r="N30" s="123">
        <v>1600</v>
      </c>
      <c r="O30" s="201"/>
    </row>
    <row r="31" spans="1:15" ht="15" customHeight="1">
      <c r="A31" s="50"/>
      <c r="B31" s="87"/>
      <c r="C31" s="201"/>
      <c r="D31" s="151"/>
      <c r="E31" s="88"/>
      <c r="F31" s="86"/>
      <c r="G31" s="151"/>
      <c r="H31" s="88"/>
      <c r="I31" s="86"/>
      <c r="J31" s="50" t="s">
        <v>196</v>
      </c>
      <c r="K31" s="189">
        <v>110</v>
      </c>
      <c r="L31" s="201"/>
      <c r="M31" s="51" t="s">
        <v>302</v>
      </c>
      <c r="N31" s="123">
        <v>1775</v>
      </c>
      <c r="O31" s="201"/>
    </row>
    <row r="32" spans="1:15" ht="15" customHeight="1">
      <c r="A32" s="50"/>
      <c r="B32" s="87"/>
      <c r="C32" s="201"/>
      <c r="D32" s="151"/>
      <c r="E32" s="88"/>
      <c r="F32" s="86"/>
      <c r="G32" s="151"/>
      <c r="H32" s="88"/>
      <c r="I32" s="86"/>
      <c r="J32" s="50" t="s">
        <v>197</v>
      </c>
      <c r="K32" s="189">
        <v>50</v>
      </c>
      <c r="L32" s="201"/>
      <c r="M32" s="50"/>
      <c r="N32" s="235"/>
      <c r="O32" s="201">
        <f>N32</f>
        <v>0</v>
      </c>
    </row>
    <row r="33" spans="1:15" ht="15" customHeight="1">
      <c r="A33" s="51"/>
      <c r="B33" s="96"/>
      <c r="C33" s="201"/>
      <c r="D33" s="151"/>
      <c r="E33" s="88"/>
      <c r="F33" s="86"/>
      <c r="G33" s="190"/>
      <c r="H33" s="91"/>
      <c r="I33" s="86"/>
      <c r="J33" s="50" t="s">
        <v>198</v>
      </c>
      <c r="K33" s="188">
        <v>50</v>
      </c>
      <c r="L33" s="201"/>
      <c r="M33" s="50"/>
      <c r="N33" s="291"/>
      <c r="O33" s="201"/>
    </row>
    <row r="34" spans="1:15" ht="15" customHeight="1">
      <c r="A34" s="51"/>
      <c r="B34" s="96"/>
      <c r="C34" s="201"/>
      <c r="D34" s="190"/>
      <c r="E34" s="91"/>
      <c r="F34" s="86"/>
      <c r="G34" s="190"/>
      <c r="H34" s="91"/>
      <c r="I34" s="86"/>
      <c r="J34" s="51" t="s">
        <v>365</v>
      </c>
      <c r="K34" s="188">
        <v>75</v>
      </c>
      <c r="L34" s="201"/>
      <c r="M34" s="50"/>
      <c r="N34" s="291"/>
      <c r="O34" s="201"/>
    </row>
    <row r="35" spans="1:15" ht="15" customHeight="1">
      <c r="A35" s="51"/>
      <c r="B35" s="96"/>
      <c r="C35" s="201"/>
      <c r="D35" s="190"/>
      <c r="E35" s="91"/>
      <c r="F35" s="86"/>
      <c r="G35" s="190"/>
      <c r="H35" s="91"/>
      <c r="I35" s="86"/>
      <c r="J35" s="51" t="s">
        <v>199</v>
      </c>
      <c r="K35" s="188">
        <v>65</v>
      </c>
      <c r="L35" s="201"/>
      <c r="M35" s="50"/>
      <c r="N35" s="291"/>
      <c r="O35" s="201"/>
    </row>
    <row r="36" spans="1:15" ht="15" customHeight="1">
      <c r="A36" s="51"/>
      <c r="B36" s="96"/>
      <c r="C36" s="201"/>
      <c r="D36" s="190"/>
      <c r="E36" s="91"/>
      <c r="F36" s="86"/>
      <c r="G36" s="190"/>
      <c r="H36" s="91"/>
      <c r="I36" s="86"/>
      <c r="J36" s="51" t="s">
        <v>200</v>
      </c>
      <c r="K36" s="188">
        <v>55</v>
      </c>
      <c r="L36" s="201"/>
      <c r="M36" s="50"/>
      <c r="N36" s="291"/>
      <c r="O36" s="201"/>
    </row>
    <row r="37" spans="1:16" ht="15" customHeight="1">
      <c r="A37" s="51"/>
      <c r="B37" s="96"/>
      <c r="C37" s="201"/>
      <c r="D37" s="190"/>
      <c r="E37" s="91"/>
      <c r="F37" s="86"/>
      <c r="G37" s="190"/>
      <c r="H37" s="91"/>
      <c r="I37" s="86"/>
      <c r="J37" s="50"/>
      <c r="K37" s="234"/>
      <c r="L37" s="201"/>
      <c r="M37" s="50"/>
      <c r="N37" s="291"/>
      <c r="O37" s="201"/>
      <c r="P37" s="191"/>
    </row>
    <row r="38" spans="1:15" ht="15" customHeight="1">
      <c r="A38" s="51"/>
      <c r="B38" s="96"/>
      <c r="C38" s="201"/>
      <c r="D38" s="190"/>
      <c r="E38" s="91"/>
      <c r="F38" s="86"/>
      <c r="G38" s="190"/>
      <c r="H38" s="91"/>
      <c r="I38" s="86"/>
      <c r="J38" s="50"/>
      <c r="K38" s="234"/>
      <c r="L38" s="201"/>
      <c r="M38" s="50"/>
      <c r="N38" s="291"/>
      <c r="O38" s="201"/>
    </row>
    <row r="39" spans="1:15" ht="15" customHeight="1">
      <c r="A39" s="51"/>
      <c r="B39" s="96"/>
      <c r="C39" s="86"/>
      <c r="D39" s="190"/>
      <c r="E39" s="91"/>
      <c r="F39" s="86"/>
      <c r="G39" s="190"/>
      <c r="H39" s="91"/>
      <c r="I39" s="86"/>
      <c r="J39" s="111"/>
      <c r="K39" s="192"/>
      <c r="L39" s="121"/>
      <c r="M39" s="50"/>
      <c r="N39" s="291"/>
      <c r="O39" s="201"/>
    </row>
    <row r="40" spans="1:15" ht="15" customHeight="1">
      <c r="A40" s="97"/>
      <c r="B40" s="98"/>
      <c r="C40" s="99"/>
      <c r="D40" s="251"/>
      <c r="E40" s="100"/>
      <c r="F40" s="99"/>
      <c r="G40" s="251"/>
      <c r="H40" s="100"/>
      <c r="I40" s="99"/>
      <c r="J40" s="252"/>
      <c r="K40" s="253"/>
      <c r="L40" s="254"/>
      <c r="M40" s="255"/>
      <c r="N40" s="100"/>
      <c r="O40" s="99"/>
    </row>
    <row r="41" spans="1:15" ht="15" customHeight="1">
      <c r="A41" s="247" t="s">
        <v>240</v>
      </c>
      <c r="B41" s="256">
        <f>SUM(B9:B40)</f>
        <v>4430</v>
      </c>
      <c r="C41" s="249">
        <f>SUM(C9:C40)</f>
        <v>0</v>
      </c>
      <c r="D41" s="247" t="s">
        <v>240</v>
      </c>
      <c r="E41" s="248">
        <f>SUM(E9:E40)</f>
        <v>10575</v>
      </c>
      <c r="F41" s="249">
        <f>SUM(F9:F40)</f>
        <v>0</v>
      </c>
      <c r="G41" s="247" t="s">
        <v>240</v>
      </c>
      <c r="H41" s="248">
        <f>SUM(H9:H40)</f>
        <v>7340</v>
      </c>
      <c r="I41" s="249">
        <f>SUM(I9:I40)</f>
        <v>0</v>
      </c>
      <c r="J41" s="257" t="s">
        <v>240</v>
      </c>
      <c r="K41" s="250">
        <f>SUM(K24:K40)</f>
        <v>3350</v>
      </c>
      <c r="L41" s="249">
        <f>SUM(L24:L40)</f>
        <v>0</v>
      </c>
      <c r="M41" s="247" t="s">
        <v>240</v>
      </c>
      <c r="N41" s="248">
        <f>SUM(N9:N40)</f>
        <v>59130</v>
      </c>
      <c r="O41" s="249">
        <f>SUM(O9:O40)</f>
        <v>0</v>
      </c>
    </row>
    <row r="42" spans="1:15" ht="15" customHeight="1">
      <c r="A42" s="94" t="s">
        <v>241</v>
      </c>
      <c r="B42" s="87"/>
      <c r="C42" s="93"/>
      <c r="D42" s="94" t="s">
        <v>241</v>
      </c>
      <c r="E42" s="88"/>
      <c r="F42" s="93"/>
      <c r="G42" s="94" t="s">
        <v>241</v>
      </c>
      <c r="H42" s="88"/>
      <c r="I42" s="93"/>
      <c r="J42" s="167" t="s">
        <v>241</v>
      </c>
      <c r="K42" s="168"/>
      <c r="L42" s="93"/>
      <c r="M42" s="94" t="s">
        <v>241</v>
      </c>
      <c r="N42" s="88"/>
      <c r="O42" s="93"/>
    </row>
    <row r="43" spans="1:15" ht="15" customHeight="1">
      <c r="A43" s="51"/>
      <c r="B43" s="96"/>
      <c r="C43" s="86"/>
      <c r="D43" s="190"/>
      <c r="E43" s="91"/>
      <c r="F43" s="86"/>
      <c r="G43" s="50"/>
      <c r="H43" s="88"/>
      <c r="I43" s="86"/>
      <c r="J43" s="108" t="s">
        <v>201</v>
      </c>
      <c r="K43" s="123">
        <v>25</v>
      </c>
      <c r="L43" s="201"/>
      <c r="M43" s="51" t="s">
        <v>31</v>
      </c>
      <c r="N43" s="123">
        <v>1308</v>
      </c>
      <c r="O43" s="201"/>
    </row>
    <row r="44" spans="1:15" ht="15" customHeight="1">
      <c r="A44" s="51"/>
      <c r="B44" s="96"/>
      <c r="C44" s="86"/>
      <c r="D44" s="190"/>
      <c r="E44" s="91"/>
      <c r="F44" s="86"/>
      <c r="G44" s="193"/>
      <c r="H44" s="91"/>
      <c r="I44" s="86"/>
      <c r="J44" s="108" t="s">
        <v>202</v>
      </c>
      <c r="K44" s="123">
        <v>55</v>
      </c>
      <c r="L44" s="201"/>
      <c r="M44" s="51" t="s">
        <v>32</v>
      </c>
      <c r="N44" s="123">
        <v>2366</v>
      </c>
      <c r="O44" s="201"/>
    </row>
    <row r="45" spans="1:15" ht="15" customHeight="1">
      <c r="A45" s="51"/>
      <c r="B45" s="96"/>
      <c r="C45" s="86"/>
      <c r="D45" s="190"/>
      <c r="E45" s="91"/>
      <c r="F45" s="86"/>
      <c r="G45" s="190"/>
      <c r="H45" s="91"/>
      <c r="I45" s="86"/>
      <c r="J45" s="194" t="s">
        <v>203</v>
      </c>
      <c r="K45" s="123">
        <v>50</v>
      </c>
      <c r="L45" s="201"/>
      <c r="M45" s="51" t="s">
        <v>148</v>
      </c>
      <c r="N45" s="123">
        <v>2379</v>
      </c>
      <c r="O45" s="201"/>
    </row>
    <row r="46" spans="1:15" ht="15" customHeight="1">
      <c r="A46" s="51"/>
      <c r="B46" s="96"/>
      <c r="C46" s="86"/>
      <c r="D46" s="190"/>
      <c r="E46" s="91"/>
      <c r="F46" s="86"/>
      <c r="G46" s="190"/>
      <c r="H46" s="91"/>
      <c r="I46" s="86"/>
      <c r="J46" s="194" t="s">
        <v>189</v>
      </c>
      <c r="K46" s="123">
        <v>105</v>
      </c>
      <c r="L46" s="201"/>
      <c r="M46" s="51" t="s">
        <v>33</v>
      </c>
      <c r="N46" s="123">
        <v>3362</v>
      </c>
      <c r="O46" s="201"/>
    </row>
    <row r="47" spans="1:15" ht="15" customHeight="1">
      <c r="A47" s="51"/>
      <c r="B47" s="96"/>
      <c r="C47" s="86"/>
      <c r="D47" s="190"/>
      <c r="E47" s="91"/>
      <c r="F47" s="86"/>
      <c r="G47" s="190"/>
      <c r="H47" s="91"/>
      <c r="I47" s="86"/>
      <c r="J47" s="194" t="s">
        <v>190</v>
      </c>
      <c r="K47" s="123">
        <v>140</v>
      </c>
      <c r="L47" s="201"/>
      <c r="M47" s="51" t="s">
        <v>34</v>
      </c>
      <c r="N47" s="123">
        <v>1956</v>
      </c>
      <c r="O47" s="201"/>
    </row>
    <row r="48" spans="1:15" ht="15" customHeight="1">
      <c r="A48" s="97"/>
      <c r="B48" s="98"/>
      <c r="C48" s="99"/>
      <c r="D48" s="251"/>
      <c r="E48" s="100"/>
      <c r="F48" s="99"/>
      <c r="G48" s="251"/>
      <c r="H48" s="100"/>
      <c r="I48" s="99"/>
      <c r="J48" s="261"/>
      <c r="K48" s="101"/>
      <c r="L48" s="99"/>
      <c r="M48" s="97"/>
      <c r="N48" s="100"/>
      <c r="O48" s="99"/>
    </row>
    <row r="49" spans="1:15" ht="15" customHeight="1">
      <c r="A49" s="247" t="s">
        <v>240</v>
      </c>
      <c r="B49" s="256">
        <f>SUM(B43:B48)</f>
        <v>0</v>
      </c>
      <c r="C49" s="249">
        <f>SUM(C43:C48)</f>
        <v>0</v>
      </c>
      <c r="D49" s="247" t="s">
        <v>240</v>
      </c>
      <c r="E49" s="248">
        <f>SUM(E43:E48)</f>
        <v>0</v>
      </c>
      <c r="F49" s="249">
        <f>SUM(F43:F48)</f>
        <v>0</v>
      </c>
      <c r="G49" s="247" t="s">
        <v>240</v>
      </c>
      <c r="H49" s="248">
        <f>SUM(H43:H48)</f>
        <v>0</v>
      </c>
      <c r="I49" s="249">
        <f>SUM(I43:I48)</f>
        <v>0</v>
      </c>
      <c r="J49" s="257" t="s">
        <v>240</v>
      </c>
      <c r="K49" s="250">
        <f>SUM(K43:K48)</f>
        <v>375</v>
      </c>
      <c r="L49" s="249">
        <f>SUM(L43:L48)</f>
        <v>0</v>
      </c>
      <c r="M49" s="247" t="s">
        <v>240</v>
      </c>
      <c r="N49" s="248">
        <f>SUM(N43:N48)</f>
        <v>11371</v>
      </c>
      <c r="O49" s="249">
        <f>SUM(O43:O48)</f>
        <v>0</v>
      </c>
    </row>
    <row r="50" spans="1:15" ht="15" customHeight="1">
      <c r="A50" s="94" t="s">
        <v>242</v>
      </c>
      <c r="B50" s="87"/>
      <c r="C50" s="93"/>
      <c r="D50" s="94" t="s">
        <v>242</v>
      </c>
      <c r="E50" s="88"/>
      <c r="F50" s="93"/>
      <c r="G50" s="94" t="s">
        <v>242</v>
      </c>
      <c r="H50" s="88"/>
      <c r="I50" s="93"/>
      <c r="J50" s="167" t="s">
        <v>242</v>
      </c>
      <c r="K50" s="107"/>
      <c r="L50" s="93"/>
      <c r="M50" s="94" t="s">
        <v>242</v>
      </c>
      <c r="N50" s="88"/>
      <c r="O50" s="93"/>
    </row>
    <row r="51" spans="1:15" ht="15" customHeight="1">
      <c r="A51" s="51"/>
      <c r="B51" s="96"/>
      <c r="C51" s="86"/>
      <c r="D51" s="196" t="s">
        <v>167</v>
      </c>
      <c r="E51" s="91">
        <v>781</v>
      </c>
      <c r="F51" s="201"/>
      <c r="G51" s="51" t="s">
        <v>39</v>
      </c>
      <c r="H51" s="91">
        <v>810</v>
      </c>
      <c r="I51" s="201"/>
      <c r="J51" s="108" t="s">
        <v>208</v>
      </c>
      <c r="K51" s="95">
        <v>60</v>
      </c>
      <c r="L51" s="201"/>
      <c r="M51" s="51" t="s">
        <v>251</v>
      </c>
      <c r="N51" s="123">
        <v>3216</v>
      </c>
      <c r="O51" s="201"/>
    </row>
    <row r="52" spans="1:15" ht="15" customHeight="1">
      <c r="A52" s="51"/>
      <c r="B52" s="96"/>
      <c r="C52" s="86"/>
      <c r="D52" s="190" t="s">
        <v>166</v>
      </c>
      <c r="E52" s="91">
        <v>821</v>
      </c>
      <c r="F52" s="201"/>
      <c r="G52" s="190" t="s">
        <v>119</v>
      </c>
      <c r="H52" s="91">
        <v>310</v>
      </c>
      <c r="I52" s="201"/>
      <c r="J52" s="108" t="s">
        <v>209</v>
      </c>
      <c r="K52" s="95">
        <v>55</v>
      </c>
      <c r="L52" s="201"/>
      <c r="M52" s="51" t="s">
        <v>252</v>
      </c>
      <c r="N52" s="123">
        <v>2700</v>
      </c>
      <c r="O52" s="201"/>
    </row>
    <row r="53" spans="1:15" ht="15" customHeight="1">
      <c r="A53" s="51"/>
      <c r="B53" s="96"/>
      <c r="C53" s="86"/>
      <c r="D53" s="190"/>
      <c r="E53" s="91"/>
      <c r="F53" s="86"/>
      <c r="G53" s="190" t="s">
        <v>315</v>
      </c>
      <c r="H53" s="91">
        <v>130</v>
      </c>
      <c r="I53" s="201"/>
      <c r="J53" s="108" t="s">
        <v>339</v>
      </c>
      <c r="K53" s="95">
        <v>20</v>
      </c>
      <c r="L53" s="201"/>
      <c r="M53" s="51" t="s">
        <v>338</v>
      </c>
      <c r="N53" s="123">
        <v>1415</v>
      </c>
      <c r="O53" s="201"/>
    </row>
    <row r="54" spans="1:15" ht="15" customHeight="1">
      <c r="A54" s="51"/>
      <c r="B54" s="96"/>
      <c r="C54" s="86"/>
      <c r="D54" s="190"/>
      <c r="E54" s="91"/>
      <c r="F54" s="86"/>
      <c r="G54" s="190"/>
      <c r="H54" s="91"/>
      <c r="I54" s="86"/>
      <c r="J54" s="108" t="s">
        <v>210</v>
      </c>
      <c r="K54" s="95">
        <v>40</v>
      </c>
      <c r="L54" s="201"/>
      <c r="M54" s="51" t="s">
        <v>149</v>
      </c>
      <c r="N54" s="123">
        <v>2406</v>
      </c>
      <c r="O54" s="201"/>
    </row>
    <row r="55" spans="1:15" ht="15" customHeight="1">
      <c r="A55" s="51"/>
      <c r="B55" s="96"/>
      <c r="C55" s="86"/>
      <c r="D55" s="190"/>
      <c r="E55" s="91"/>
      <c r="F55" s="86"/>
      <c r="G55" s="190"/>
      <c r="H55" s="91"/>
      <c r="I55" s="86"/>
      <c r="J55" s="194" t="s">
        <v>207</v>
      </c>
      <c r="K55" s="95">
        <v>190</v>
      </c>
      <c r="L55" s="201"/>
      <c r="M55" s="51" t="s">
        <v>40</v>
      </c>
      <c r="N55" s="91">
        <v>3480</v>
      </c>
      <c r="O55" s="201"/>
    </row>
    <row r="56" spans="1:15" ht="15" customHeight="1">
      <c r="A56" s="51"/>
      <c r="B56" s="96"/>
      <c r="C56" s="86"/>
      <c r="D56" s="190"/>
      <c r="E56" s="91"/>
      <c r="F56" s="86"/>
      <c r="G56" s="190"/>
      <c r="H56" s="91"/>
      <c r="I56" s="86"/>
      <c r="J56" s="108"/>
      <c r="K56" s="95"/>
      <c r="L56" s="86"/>
      <c r="M56" s="51" t="s">
        <v>175</v>
      </c>
      <c r="N56" s="91">
        <v>1330</v>
      </c>
      <c r="O56" s="201"/>
    </row>
    <row r="57" spans="1:15" ht="15" customHeight="1">
      <c r="A57" s="51"/>
      <c r="B57" s="96"/>
      <c r="C57" s="86"/>
      <c r="D57" s="190"/>
      <c r="E57" s="91"/>
      <c r="F57" s="86"/>
      <c r="G57" s="193"/>
      <c r="H57" s="91"/>
      <c r="I57" s="86"/>
      <c r="J57" s="195"/>
      <c r="K57" s="95"/>
      <c r="L57" s="86"/>
      <c r="M57" s="51"/>
      <c r="N57" s="123"/>
      <c r="O57" s="86"/>
    </row>
    <row r="58" spans="1:15" ht="15" customHeight="1">
      <c r="A58" s="97"/>
      <c r="B58" s="98"/>
      <c r="C58" s="99"/>
      <c r="D58" s="251"/>
      <c r="E58" s="100"/>
      <c r="F58" s="99"/>
      <c r="G58" s="251"/>
      <c r="H58" s="100"/>
      <c r="I58" s="99"/>
      <c r="J58" s="261"/>
      <c r="K58" s="101"/>
      <c r="L58" s="99"/>
      <c r="M58" s="262"/>
      <c r="N58" s="125"/>
      <c r="O58" s="99"/>
    </row>
    <row r="59" spans="1:15" ht="15" customHeight="1">
      <c r="A59" s="247" t="s">
        <v>240</v>
      </c>
      <c r="B59" s="256">
        <f>SUM(B51:B58)</f>
        <v>0</v>
      </c>
      <c r="C59" s="249">
        <f>SUM(C51:C58)</f>
        <v>0</v>
      </c>
      <c r="D59" s="247" t="s">
        <v>240</v>
      </c>
      <c r="E59" s="248">
        <f>SUM(E51:E58)</f>
        <v>1602</v>
      </c>
      <c r="F59" s="249">
        <f>SUM(F51:F58)</f>
        <v>0</v>
      </c>
      <c r="G59" s="247" t="s">
        <v>240</v>
      </c>
      <c r="H59" s="248">
        <f>SUM(H51:H58)</f>
        <v>1250</v>
      </c>
      <c r="I59" s="249">
        <f>SUM(I51:I58)</f>
        <v>0</v>
      </c>
      <c r="J59" s="257" t="s">
        <v>240</v>
      </c>
      <c r="K59" s="250">
        <f>SUM(K51:K58)</f>
        <v>365</v>
      </c>
      <c r="L59" s="249">
        <f>SUM(L51:L58)</f>
        <v>0</v>
      </c>
      <c r="M59" s="247" t="s">
        <v>240</v>
      </c>
      <c r="N59" s="248">
        <f>SUM(N51:N58)</f>
        <v>14547</v>
      </c>
      <c r="O59" s="249">
        <f>SUM(O51:O58)</f>
        <v>0</v>
      </c>
    </row>
    <row r="60" spans="1:15" ht="15" customHeight="1">
      <c r="A60" s="94" t="s">
        <v>243</v>
      </c>
      <c r="B60" s="87"/>
      <c r="C60" s="93"/>
      <c r="D60" s="94" t="s">
        <v>243</v>
      </c>
      <c r="E60" s="88"/>
      <c r="F60" s="93"/>
      <c r="G60" s="94" t="s">
        <v>243</v>
      </c>
      <c r="H60" s="88"/>
      <c r="I60" s="93"/>
      <c r="J60" s="167" t="s">
        <v>243</v>
      </c>
      <c r="K60" s="107"/>
      <c r="L60" s="93"/>
      <c r="M60" s="94" t="s">
        <v>243</v>
      </c>
      <c r="N60" s="88"/>
      <c r="O60" s="93"/>
    </row>
    <row r="61" spans="1:15" ht="15" customHeight="1">
      <c r="A61" s="51"/>
      <c r="B61" s="96"/>
      <c r="C61" s="86"/>
      <c r="D61" s="190"/>
      <c r="E61" s="91"/>
      <c r="F61" s="86"/>
      <c r="G61" s="51"/>
      <c r="H61" s="91"/>
      <c r="I61" s="86"/>
      <c r="J61" s="108" t="s">
        <v>206</v>
      </c>
      <c r="K61" s="95">
        <v>40</v>
      </c>
      <c r="L61" s="201"/>
      <c r="M61" s="51" t="s">
        <v>147</v>
      </c>
      <c r="N61" s="91">
        <v>2906</v>
      </c>
      <c r="O61" s="201"/>
    </row>
    <row r="62" spans="1:15" ht="15" customHeight="1">
      <c r="A62" s="51"/>
      <c r="B62" s="96"/>
      <c r="C62" s="86"/>
      <c r="D62" s="190"/>
      <c r="E62" s="91"/>
      <c r="F62" s="86"/>
      <c r="G62" s="190"/>
      <c r="H62" s="91"/>
      <c r="I62" s="86"/>
      <c r="J62" s="108"/>
      <c r="K62" s="95"/>
      <c r="L62" s="86"/>
      <c r="M62" s="51"/>
      <c r="N62" s="91"/>
      <c r="O62" s="86"/>
    </row>
    <row r="63" spans="1:15" ht="15" customHeight="1">
      <c r="A63" s="97"/>
      <c r="B63" s="98"/>
      <c r="C63" s="99"/>
      <c r="D63" s="251"/>
      <c r="E63" s="100"/>
      <c r="F63" s="99"/>
      <c r="G63" s="251"/>
      <c r="H63" s="100"/>
      <c r="I63" s="99"/>
      <c r="J63" s="261"/>
      <c r="K63" s="101"/>
      <c r="L63" s="99"/>
      <c r="M63" s="97"/>
      <c r="N63" s="100"/>
      <c r="O63" s="99"/>
    </row>
    <row r="64" spans="1:15" ht="15" customHeight="1">
      <c r="A64" s="263" t="s">
        <v>240</v>
      </c>
      <c r="B64" s="264">
        <f>SUM(B61:B63)</f>
        <v>0</v>
      </c>
      <c r="C64" s="265">
        <f>SUM(C61:C63)</f>
        <v>0</v>
      </c>
      <c r="D64" s="263" t="s">
        <v>240</v>
      </c>
      <c r="E64" s="266">
        <f>SUM(E61:E63)</f>
        <v>0</v>
      </c>
      <c r="F64" s="265">
        <f>SUM(F61:F63)</f>
        <v>0</v>
      </c>
      <c r="G64" s="263" t="s">
        <v>240</v>
      </c>
      <c r="H64" s="266">
        <f>SUM(H61:H63)</f>
        <v>0</v>
      </c>
      <c r="I64" s="265">
        <f>SUM(I61:I63)</f>
        <v>0</v>
      </c>
      <c r="J64" s="263" t="s">
        <v>240</v>
      </c>
      <c r="K64" s="267">
        <f>SUM(K61:K63)</f>
        <v>40</v>
      </c>
      <c r="L64" s="265">
        <f>SUM(L61:L63)</f>
        <v>0</v>
      </c>
      <c r="M64" s="263" t="s">
        <v>240</v>
      </c>
      <c r="N64" s="266">
        <f>SUM(N61:N63)</f>
        <v>2906</v>
      </c>
      <c r="O64" s="265">
        <f>SUM(O61:O63)</f>
        <v>0</v>
      </c>
    </row>
    <row r="65" spans="1:15" ht="15" customHeight="1" thickBot="1">
      <c r="A65" s="258" t="s">
        <v>35</v>
      </c>
      <c r="B65" s="259">
        <f>SUM(B41+B49+B59+B64)</f>
        <v>4430</v>
      </c>
      <c r="C65" s="260">
        <f>SUM(C41+C49+C59+C64)</f>
        <v>0</v>
      </c>
      <c r="D65" s="258" t="s">
        <v>35</v>
      </c>
      <c r="E65" s="259">
        <f>SUM(E41+E49+E59+E64)</f>
        <v>12177</v>
      </c>
      <c r="F65" s="260">
        <f>SUM(F41+F49+F59+F64)</f>
        <v>0</v>
      </c>
      <c r="G65" s="258" t="s">
        <v>35</v>
      </c>
      <c r="H65" s="259">
        <f>SUM(H41+H49+H59+H64)</f>
        <v>8590</v>
      </c>
      <c r="I65" s="260">
        <f>SUM(I41+I49+I59+I64)</f>
        <v>0</v>
      </c>
      <c r="J65" s="258" t="s">
        <v>35</v>
      </c>
      <c r="K65" s="259">
        <f>SUM(K41+K49+K59+K64)</f>
        <v>4130</v>
      </c>
      <c r="L65" s="260">
        <f>SUM(L41+L49+L59+L64)</f>
        <v>0</v>
      </c>
      <c r="M65" s="258" t="s">
        <v>35</v>
      </c>
      <c r="N65" s="259">
        <f>SUM(N41+N49+N59+N64)</f>
        <v>87954</v>
      </c>
      <c r="O65" s="260">
        <f>SUM(O41+O49+O59+O64)</f>
        <v>0</v>
      </c>
    </row>
    <row r="66" ht="8.25" customHeight="1" thickBot="1"/>
    <row r="67" spans="1:15" ht="18" customHeight="1" thickBot="1">
      <c r="A67" s="66" t="s">
        <v>397</v>
      </c>
      <c r="B67" s="67"/>
      <c r="C67" s="68">
        <v>45380</v>
      </c>
      <c r="D67" s="69" t="s">
        <v>36</v>
      </c>
      <c r="E67" s="70"/>
      <c r="F67" s="71" t="s">
        <v>6</v>
      </c>
      <c r="G67" s="72">
        <f>B82+E82+H82+K82+N82</f>
        <v>6445</v>
      </c>
      <c r="H67" s="73" t="s">
        <v>7</v>
      </c>
      <c r="I67" s="74">
        <f>C82+F82+I82+L82+O82</f>
        <v>0</v>
      </c>
      <c r="J67" s="1"/>
      <c r="O67" s="65"/>
    </row>
    <row r="68" ht="4.5" customHeight="1" thickBot="1"/>
    <row r="69" spans="1:15" ht="15" customHeight="1">
      <c r="A69" s="115" t="s">
        <v>8</v>
      </c>
      <c r="B69" s="116"/>
      <c r="C69" s="117"/>
      <c r="D69" s="118" t="s">
        <v>9</v>
      </c>
      <c r="E69" s="116"/>
      <c r="F69" s="117"/>
      <c r="G69" s="118" t="s">
        <v>10</v>
      </c>
      <c r="H69" s="116"/>
      <c r="I69" s="117"/>
      <c r="J69" s="119" t="s">
        <v>178</v>
      </c>
      <c r="K69" s="116"/>
      <c r="L69" s="117"/>
      <c r="M69" s="118" t="s">
        <v>12</v>
      </c>
      <c r="N69" s="116"/>
      <c r="O69" s="117"/>
    </row>
    <row r="70" spans="1:15" ht="15" customHeight="1">
      <c r="A70" s="81" t="s">
        <v>13</v>
      </c>
      <c r="B70" s="82" t="s">
        <v>14</v>
      </c>
      <c r="C70" s="83" t="s">
        <v>225</v>
      </c>
      <c r="D70" s="81" t="s">
        <v>13</v>
      </c>
      <c r="E70" s="82" t="s">
        <v>14</v>
      </c>
      <c r="F70" s="83" t="s">
        <v>225</v>
      </c>
      <c r="G70" s="81" t="s">
        <v>13</v>
      </c>
      <c r="H70" s="82" t="s">
        <v>14</v>
      </c>
      <c r="I70" s="83" t="s">
        <v>225</v>
      </c>
      <c r="J70" s="81" t="s">
        <v>13</v>
      </c>
      <c r="K70" s="82" t="s">
        <v>14</v>
      </c>
      <c r="L70" s="83" t="s">
        <v>225</v>
      </c>
      <c r="M70" s="81" t="s">
        <v>13</v>
      </c>
      <c r="N70" s="82" t="s">
        <v>14</v>
      </c>
      <c r="O70" s="83" t="s">
        <v>225</v>
      </c>
    </row>
    <row r="71" spans="1:15" ht="15" customHeight="1">
      <c r="A71" s="50"/>
      <c r="B71" s="87"/>
      <c r="C71" s="86"/>
      <c r="D71" s="50"/>
      <c r="E71" s="88"/>
      <c r="F71" s="86"/>
      <c r="G71" s="50" t="s">
        <v>184</v>
      </c>
      <c r="H71" s="88">
        <v>470</v>
      </c>
      <c r="I71" s="201"/>
      <c r="J71" s="50" t="s">
        <v>204</v>
      </c>
      <c r="K71" s="88">
        <v>65</v>
      </c>
      <c r="L71" s="201"/>
      <c r="M71" s="50" t="s">
        <v>388</v>
      </c>
      <c r="N71" s="88">
        <v>4271</v>
      </c>
      <c r="O71" s="201"/>
    </row>
    <row r="72" spans="1:15" ht="15" customHeight="1">
      <c r="A72" s="50"/>
      <c r="B72" s="87"/>
      <c r="C72" s="86"/>
      <c r="D72" s="50"/>
      <c r="E72" s="87"/>
      <c r="F72" s="86"/>
      <c r="G72" s="50"/>
      <c r="H72" s="88"/>
      <c r="I72" s="86"/>
      <c r="J72" s="50" t="s">
        <v>205</v>
      </c>
      <c r="K72" s="88">
        <v>20</v>
      </c>
      <c r="L72" s="201"/>
      <c r="M72" s="50" t="s">
        <v>146</v>
      </c>
      <c r="N72" s="88">
        <v>1619</v>
      </c>
      <c r="O72" s="201"/>
    </row>
    <row r="73" spans="1:15" ht="15" customHeight="1">
      <c r="A73" s="50"/>
      <c r="B73" s="87"/>
      <c r="C73" s="86"/>
      <c r="D73" s="50"/>
      <c r="E73" s="87"/>
      <c r="F73" s="86"/>
      <c r="G73" s="50"/>
      <c r="H73" s="87"/>
      <c r="I73" s="86"/>
      <c r="J73" s="50"/>
      <c r="K73" s="87"/>
      <c r="L73" s="86"/>
      <c r="M73" s="50"/>
      <c r="N73" s="87"/>
      <c r="O73" s="86"/>
    </row>
    <row r="74" spans="1:15" ht="15" customHeight="1">
      <c r="A74" s="50"/>
      <c r="B74" s="87"/>
      <c r="C74" s="86"/>
      <c r="D74" s="50"/>
      <c r="E74" s="87"/>
      <c r="F74" s="86"/>
      <c r="G74" s="50"/>
      <c r="H74" s="87"/>
      <c r="I74" s="86"/>
      <c r="J74" s="50"/>
      <c r="K74" s="87"/>
      <c r="L74" s="86"/>
      <c r="M74" s="50"/>
      <c r="N74" s="87"/>
      <c r="O74" s="86"/>
    </row>
    <row r="75" spans="1:15" ht="15" customHeight="1">
      <c r="A75" s="50"/>
      <c r="B75" s="87"/>
      <c r="C75" s="86"/>
      <c r="D75" s="50"/>
      <c r="E75" s="87"/>
      <c r="F75" s="86"/>
      <c r="G75" s="50"/>
      <c r="H75" s="87"/>
      <c r="I75" s="86"/>
      <c r="J75" s="50"/>
      <c r="K75" s="87"/>
      <c r="L75" s="86"/>
      <c r="M75" s="50"/>
      <c r="N75" s="87"/>
      <c r="O75" s="86"/>
    </row>
    <row r="76" spans="1:15" ht="15" customHeight="1">
      <c r="A76" s="50"/>
      <c r="B76" s="87"/>
      <c r="C76" s="86"/>
      <c r="D76" s="50"/>
      <c r="E76" s="87"/>
      <c r="F76" s="86"/>
      <c r="G76" s="50"/>
      <c r="H76" s="87"/>
      <c r="I76" s="86"/>
      <c r="J76" s="50"/>
      <c r="K76" s="87"/>
      <c r="L76" s="86"/>
      <c r="M76" s="50"/>
      <c r="N76" s="87"/>
      <c r="O76" s="86"/>
    </row>
    <row r="77" spans="1:15" ht="15" customHeight="1">
      <c r="A77" s="50"/>
      <c r="B77" s="87"/>
      <c r="C77" s="86"/>
      <c r="D77" s="50"/>
      <c r="E77" s="87"/>
      <c r="F77" s="86"/>
      <c r="G77" s="50"/>
      <c r="H77" s="87"/>
      <c r="I77" s="86"/>
      <c r="J77" s="50"/>
      <c r="K77" s="87"/>
      <c r="L77" s="86"/>
      <c r="M77" s="50"/>
      <c r="N77" s="87"/>
      <c r="O77" s="86"/>
    </row>
    <row r="78" spans="1:15" ht="15" customHeight="1">
      <c r="A78" s="50"/>
      <c r="B78" s="87"/>
      <c r="C78" s="86"/>
      <c r="D78" s="50"/>
      <c r="E78" s="87"/>
      <c r="F78" s="86"/>
      <c r="G78" s="50"/>
      <c r="H78" s="87"/>
      <c r="I78" s="86"/>
      <c r="J78" s="50"/>
      <c r="K78" s="87"/>
      <c r="L78" s="86"/>
      <c r="M78" s="50"/>
      <c r="N78" s="87"/>
      <c r="O78" s="86"/>
    </row>
    <row r="79" spans="1:15" ht="15" customHeight="1">
      <c r="A79" s="50"/>
      <c r="B79" s="87"/>
      <c r="C79" s="86"/>
      <c r="D79" s="50"/>
      <c r="E79" s="87"/>
      <c r="F79" s="86"/>
      <c r="G79" s="50"/>
      <c r="H79" s="87"/>
      <c r="I79" s="86"/>
      <c r="J79" s="50"/>
      <c r="K79" s="87"/>
      <c r="L79" s="86"/>
      <c r="M79" s="50"/>
      <c r="N79" s="87"/>
      <c r="O79" s="86"/>
    </row>
    <row r="80" spans="1:15" ht="15" customHeight="1">
      <c r="A80" s="50"/>
      <c r="B80" s="87"/>
      <c r="C80" s="86"/>
      <c r="D80" s="50"/>
      <c r="E80" s="87"/>
      <c r="F80" s="86"/>
      <c r="G80" s="50"/>
      <c r="H80" s="87"/>
      <c r="I80" s="86"/>
      <c r="J80" s="50"/>
      <c r="K80" s="87"/>
      <c r="L80" s="86"/>
      <c r="M80" s="50"/>
      <c r="N80" s="87"/>
      <c r="O80" s="86"/>
    </row>
    <row r="81" spans="1:15" ht="15" customHeight="1">
      <c r="A81" s="50"/>
      <c r="B81" s="87"/>
      <c r="C81" s="86"/>
      <c r="D81" s="50"/>
      <c r="E81" s="87"/>
      <c r="F81" s="86"/>
      <c r="G81" s="50"/>
      <c r="H81" s="87"/>
      <c r="I81" s="86"/>
      <c r="J81" s="50"/>
      <c r="K81" s="87"/>
      <c r="L81" s="86"/>
      <c r="M81" s="50"/>
      <c r="N81" s="87"/>
      <c r="O81" s="86"/>
    </row>
    <row r="82" spans="1:15" ht="15" customHeight="1" thickBot="1">
      <c r="A82" s="258" t="s">
        <v>35</v>
      </c>
      <c r="B82" s="259">
        <f>SUM(B71:B81)</f>
        <v>0</v>
      </c>
      <c r="C82" s="260">
        <f>SUM(C71:C81)</f>
        <v>0</v>
      </c>
      <c r="D82" s="258" t="s">
        <v>35</v>
      </c>
      <c r="E82" s="259">
        <f>SUM(E71:E81)</f>
        <v>0</v>
      </c>
      <c r="F82" s="260">
        <f>SUM(F71:F81)</f>
        <v>0</v>
      </c>
      <c r="G82" s="258" t="s">
        <v>35</v>
      </c>
      <c r="H82" s="259">
        <f>SUM(H71:H81)</f>
        <v>470</v>
      </c>
      <c r="I82" s="260">
        <f>SUM(I71:I81)</f>
        <v>0</v>
      </c>
      <c r="J82" s="258" t="s">
        <v>35</v>
      </c>
      <c r="K82" s="259">
        <f>SUM(K71:K81)</f>
        <v>85</v>
      </c>
      <c r="L82" s="260">
        <f>SUM(L71:L81)</f>
        <v>0</v>
      </c>
      <c r="M82" s="258" t="s">
        <v>35</v>
      </c>
      <c r="N82" s="259">
        <f>SUM(N71:N81)</f>
        <v>5890</v>
      </c>
      <c r="O82" s="268">
        <f>SUM(O71:O81)</f>
        <v>0</v>
      </c>
    </row>
    <row r="83" ht="7.5" customHeight="1"/>
  </sheetData>
  <sheetProtection/>
  <mergeCells count="4">
    <mergeCell ref="E2:G2"/>
    <mergeCell ref="E1:G1"/>
    <mergeCell ref="K2:L2"/>
    <mergeCell ref="J11:L11"/>
  </mergeCells>
  <conditionalFormatting sqref="C71:C72 F71 L9:L10 F9:F65 I9:I65 I71:I72 L71:L72 O71:O72 C9:C65 L12:L20 C82 F82 I82 L82 O82 L24:L65 O9:O65">
    <cfRule type="cellIs" priority="22" dxfId="93" operator="greaterThan" stopIfTrue="1">
      <formula>B9</formula>
    </cfRule>
  </conditionalFormatting>
  <conditionalFormatting sqref="C73:C78">
    <cfRule type="cellIs" priority="21" dxfId="93" operator="greaterThan" stopIfTrue="1">
      <formula>B73</formula>
    </cfRule>
  </conditionalFormatting>
  <conditionalFormatting sqref="C79">
    <cfRule type="cellIs" priority="20" dxfId="93" operator="greaterThan" stopIfTrue="1">
      <formula>B79</formula>
    </cfRule>
  </conditionalFormatting>
  <conditionalFormatting sqref="C80">
    <cfRule type="cellIs" priority="19" dxfId="93" operator="greaterThan" stopIfTrue="1">
      <formula>B80</formula>
    </cfRule>
  </conditionalFormatting>
  <conditionalFormatting sqref="C81">
    <cfRule type="cellIs" priority="18" dxfId="93" operator="greaterThan" stopIfTrue="1">
      <formula>B81</formula>
    </cfRule>
  </conditionalFormatting>
  <conditionalFormatting sqref="F72">
    <cfRule type="cellIs" priority="17" dxfId="93" operator="greaterThan" stopIfTrue="1">
      <formula>E72</formula>
    </cfRule>
  </conditionalFormatting>
  <conditionalFormatting sqref="F73:F78">
    <cfRule type="cellIs" priority="16" dxfId="93" operator="greaterThan" stopIfTrue="1">
      <formula>E73</formula>
    </cfRule>
  </conditionalFormatting>
  <conditionalFormatting sqref="F79">
    <cfRule type="cellIs" priority="15" dxfId="93" operator="greaterThan" stopIfTrue="1">
      <formula>E79</formula>
    </cfRule>
  </conditionalFormatting>
  <conditionalFormatting sqref="F80">
    <cfRule type="cellIs" priority="14" dxfId="93" operator="greaterThan" stopIfTrue="1">
      <formula>E80</formula>
    </cfRule>
  </conditionalFormatting>
  <conditionalFormatting sqref="F81">
    <cfRule type="cellIs" priority="13" dxfId="93" operator="greaterThan" stopIfTrue="1">
      <formula>E81</formula>
    </cfRule>
  </conditionalFormatting>
  <conditionalFormatting sqref="I73:I78">
    <cfRule type="cellIs" priority="12" dxfId="93" operator="greaterThan" stopIfTrue="1">
      <formula>H73</formula>
    </cfRule>
  </conditionalFormatting>
  <conditionalFormatting sqref="I79">
    <cfRule type="cellIs" priority="11" dxfId="93" operator="greaterThan" stopIfTrue="1">
      <formula>H79</formula>
    </cfRule>
  </conditionalFormatting>
  <conditionalFormatting sqref="I80">
    <cfRule type="cellIs" priority="10" dxfId="93" operator="greaterThan" stopIfTrue="1">
      <formula>H80</formula>
    </cfRule>
  </conditionalFormatting>
  <conditionalFormatting sqref="I81">
    <cfRule type="cellIs" priority="9" dxfId="93" operator="greaterThan" stopIfTrue="1">
      <formula>H81</formula>
    </cfRule>
  </conditionalFormatting>
  <conditionalFormatting sqref="L73:L78">
    <cfRule type="cellIs" priority="8" dxfId="93" operator="greaterThan" stopIfTrue="1">
      <formula>K73</formula>
    </cfRule>
  </conditionalFormatting>
  <conditionalFormatting sqref="L79">
    <cfRule type="cellIs" priority="7" dxfId="93" operator="greaterThan" stopIfTrue="1">
      <formula>K79</formula>
    </cfRule>
  </conditionalFormatting>
  <conditionalFormatting sqref="L80">
    <cfRule type="cellIs" priority="6" dxfId="93" operator="greaterThan" stopIfTrue="1">
      <formula>K80</formula>
    </cfRule>
  </conditionalFormatting>
  <conditionalFormatting sqref="L81">
    <cfRule type="cellIs" priority="5" dxfId="93" operator="greaterThan" stopIfTrue="1">
      <formula>K81</formula>
    </cfRule>
  </conditionalFormatting>
  <conditionalFormatting sqref="O73:O78">
    <cfRule type="cellIs" priority="4" dxfId="93" operator="greaterThan" stopIfTrue="1">
      <formula>N73</formula>
    </cfRule>
  </conditionalFormatting>
  <conditionalFormatting sqref="O79">
    <cfRule type="cellIs" priority="3" dxfId="93" operator="greaterThan" stopIfTrue="1">
      <formula>N79</formula>
    </cfRule>
  </conditionalFormatting>
  <conditionalFormatting sqref="O80">
    <cfRule type="cellIs" priority="2" dxfId="93" operator="greaterThan" stopIfTrue="1">
      <formula>N80</formula>
    </cfRule>
  </conditionalFormatting>
  <conditionalFormatting sqref="O81">
    <cfRule type="cellIs" priority="1" dxfId="93" operator="greaterThan" stopIfTrue="1">
      <formula>N81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D20" sqref="D20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39" t="s">
        <v>0</v>
      </c>
      <c r="B1" s="140"/>
      <c r="C1" s="140"/>
      <c r="D1" s="141"/>
      <c r="E1" s="311" t="s">
        <v>161</v>
      </c>
      <c r="F1" s="312"/>
      <c r="G1" s="313" t="s">
        <v>1</v>
      </c>
      <c r="H1" s="142" t="s">
        <v>162</v>
      </c>
      <c r="I1" s="314" t="s">
        <v>2</v>
      </c>
      <c r="J1" s="315"/>
      <c r="K1" s="143" t="s">
        <v>4</v>
      </c>
      <c r="L1" s="144"/>
      <c r="N1" s="57"/>
      <c r="O1" s="58"/>
    </row>
    <row r="2" spans="1:15" ht="30" customHeight="1" thickBot="1">
      <c r="A2" s="145">
        <f>'宮崎市・東諸県郡'!A2</f>
        <v>0</v>
      </c>
      <c r="B2" s="146"/>
      <c r="C2" s="146"/>
      <c r="D2" s="147"/>
      <c r="E2" s="308" t="str">
        <f>'宮崎市・東諸県郡'!E2</f>
        <v>平成       年       月       日</v>
      </c>
      <c r="F2" s="309"/>
      <c r="G2" s="310"/>
      <c r="H2" s="148">
        <f>'宮崎市・東諸県郡'!H2</f>
        <v>0</v>
      </c>
      <c r="I2" s="149">
        <f>'宮崎市・東諸県郡'!I2</f>
        <v>0</v>
      </c>
      <c r="J2" s="150"/>
      <c r="K2" s="316"/>
      <c r="L2" s="317"/>
      <c r="M2" s="63"/>
      <c r="N2" s="57"/>
      <c r="O2" s="58"/>
    </row>
    <row r="3" spans="13:15" ht="14.25" customHeight="1" thickBot="1">
      <c r="M3" s="64" t="s">
        <v>394</v>
      </c>
      <c r="N3" s="65"/>
      <c r="O3" s="65"/>
    </row>
    <row r="4" spans="1:14" ht="18" customHeight="1" thickBot="1">
      <c r="A4" s="66" t="s">
        <v>397</v>
      </c>
      <c r="B4" s="67"/>
      <c r="C4" s="68" t="s">
        <v>136</v>
      </c>
      <c r="D4" s="69" t="s">
        <v>45</v>
      </c>
      <c r="E4" s="70"/>
      <c r="F4" s="71" t="s">
        <v>6</v>
      </c>
      <c r="G4" s="72">
        <f>B12+E12+H12+K12+N12</f>
        <v>8658</v>
      </c>
      <c r="H4" s="73" t="s">
        <v>7</v>
      </c>
      <c r="I4" s="74">
        <f>C12+F12+I12+L12+O12</f>
        <v>0</v>
      </c>
      <c r="J4" s="1"/>
      <c r="K4" s="75" t="s">
        <v>122</v>
      </c>
      <c r="L4" s="74">
        <f>I4+I14+I27+I37+I46+I56</f>
        <v>0</v>
      </c>
      <c r="M4" s="76" t="s">
        <v>395</v>
      </c>
      <c r="N4" s="65"/>
    </row>
    <row r="5" ht="4.5" customHeight="1" thickBot="1"/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187</v>
      </c>
      <c r="K6" s="116"/>
      <c r="L6" s="117"/>
      <c r="M6" s="118" t="s">
        <v>38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81" t="s">
        <v>13</v>
      </c>
      <c r="K7" s="82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202" t="s">
        <v>46</v>
      </c>
      <c r="B8" s="205">
        <v>184</v>
      </c>
      <c r="C8" s="201"/>
      <c r="D8" s="202" t="s">
        <v>325</v>
      </c>
      <c r="E8" s="206">
        <v>185</v>
      </c>
      <c r="F8" s="201"/>
      <c r="G8" s="202" t="s">
        <v>176</v>
      </c>
      <c r="H8" s="206">
        <v>730</v>
      </c>
      <c r="I8" s="201"/>
      <c r="J8" s="202" t="s">
        <v>326</v>
      </c>
      <c r="K8" s="206">
        <v>55</v>
      </c>
      <c r="L8" s="201"/>
      <c r="M8" s="202" t="s">
        <v>331</v>
      </c>
      <c r="N8" s="206">
        <v>2680</v>
      </c>
      <c r="O8" s="201"/>
    </row>
    <row r="9" spans="1:15" ht="15" customHeight="1">
      <c r="A9" s="202"/>
      <c r="B9" s="205"/>
      <c r="C9" s="201"/>
      <c r="D9" s="202"/>
      <c r="E9" s="206"/>
      <c r="F9" s="201"/>
      <c r="G9" s="202"/>
      <c r="H9" s="206">
        <v>0</v>
      </c>
      <c r="I9" s="201"/>
      <c r="J9" s="202" t="s">
        <v>327</v>
      </c>
      <c r="K9" s="206">
        <v>25</v>
      </c>
      <c r="L9" s="201"/>
      <c r="M9" s="202" t="s">
        <v>330</v>
      </c>
      <c r="N9" s="206">
        <v>2535</v>
      </c>
      <c r="O9" s="201"/>
    </row>
    <row r="10" spans="1:15" ht="15" customHeight="1">
      <c r="A10" s="202"/>
      <c r="B10" s="205"/>
      <c r="C10" s="201"/>
      <c r="D10" s="202"/>
      <c r="E10" s="206"/>
      <c r="F10" s="201"/>
      <c r="G10" s="202"/>
      <c r="H10" s="206"/>
      <c r="I10" s="201"/>
      <c r="J10" s="207" t="s">
        <v>328</v>
      </c>
      <c r="K10" s="208">
        <v>10</v>
      </c>
      <c r="L10" s="201"/>
      <c r="M10" s="207" t="s">
        <v>329</v>
      </c>
      <c r="N10" s="208">
        <v>2254</v>
      </c>
      <c r="O10" s="201"/>
    </row>
    <row r="11" spans="1:15" ht="15" customHeight="1">
      <c r="A11" s="207"/>
      <c r="B11" s="210"/>
      <c r="C11" s="209"/>
      <c r="D11" s="207"/>
      <c r="E11" s="208"/>
      <c r="F11" s="209"/>
      <c r="G11" s="207"/>
      <c r="H11" s="208"/>
      <c r="I11" s="209"/>
      <c r="J11" s="262"/>
      <c r="K11" s="269"/>
      <c r="L11" s="209"/>
      <c r="M11" s="262"/>
      <c r="N11" s="269"/>
      <c r="O11" s="99"/>
    </row>
    <row r="12" spans="1:15" ht="15" customHeight="1" thickBot="1">
      <c r="A12" s="258" t="s">
        <v>35</v>
      </c>
      <c r="B12" s="259">
        <f>SUM(B8:B11)</f>
        <v>184</v>
      </c>
      <c r="C12" s="260">
        <f>SUM(C8:C11)</f>
        <v>0</v>
      </c>
      <c r="D12" s="258" t="s">
        <v>35</v>
      </c>
      <c r="E12" s="259">
        <f>SUM(E8:E11)</f>
        <v>185</v>
      </c>
      <c r="F12" s="260">
        <f>SUM(F8:F11)</f>
        <v>0</v>
      </c>
      <c r="G12" s="258" t="s">
        <v>35</v>
      </c>
      <c r="H12" s="259">
        <f>SUM(H8:H11)</f>
        <v>730</v>
      </c>
      <c r="I12" s="260">
        <f>SUM(I8:I11)</f>
        <v>0</v>
      </c>
      <c r="J12" s="258" t="s">
        <v>35</v>
      </c>
      <c r="K12" s="259">
        <f>SUM(K8:K11)</f>
        <v>90</v>
      </c>
      <c r="L12" s="260">
        <f>SUM(L8:L11)</f>
        <v>0</v>
      </c>
      <c r="M12" s="258" t="s">
        <v>35</v>
      </c>
      <c r="N12" s="259">
        <f>SUM(N8:N11)</f>
        <v>7469</v>
      </c>
      <c r="O12" s="260">
        <f>SUM(O8:O11)</f>
        <v>0</v>
      </c>
    </row>
    <row r="13" spans="13:15" ht="14.25" customHeight="1" thickBot="1">
      <c r="M13" s="64"/>
      <c r="N13" s="65"/>
      <c r="O13" s="65"/>
    </row>
    <row r="14" spans="1:10" ht="18" customHeight="1" thickBot="1">
      <c r="A14" s="66" t="s">
        <v>397</v>
      </c>
      <c r="B14" s="67"/>
      <c r="C14" s="68" t="s">
        <v>135</v>
      </c>
      <c r="D14" s="69" t="s">
        <v>41</v>
      </c>
      <c r="E14" s="70"/>
      <c r="F14" s="71" t="s">
        <v>6</v>
      </c>
      <c r="G14" s="72">
        <f>B25+E25+H25+K25+N25</f>
        <v>20045</v>
      </c>
      <c r="H14" s="73" t="s">
        <v>7</v>
      </c>
      <c r="I14" s="74">
        <f>C25+F25+I25+L25+O25</f>
        <v>0</v>
      </c>
      <c r="J14" s="1"/>
    </row>
    <row r="15" ht="4.5" customHeight="1" thickBot="1"/>
    <row r="16" spans="1:15" ht="15" customHeight="1">
      <c r="A16" s="115" t="s">
        <v>8</v>
      </c>
      <c r="B16" s="116"/>
      <c r="C16" s="117"/>
      <c r="D16" s="118" t="s">
        <v>9</v>
      </c>
      <c r="E16" s="116"/>
      <c r="F16" s="117"/>
      <c r="G16" s="118" t="s">
        <v>10</v>
      </c>
      <c r="H16" s="116"/>
      <c r="I16" s="117"/>
      <c r="J16" s="118" t="s">
        <v>187</v>
      </c>
      <c r="K16" s="116"/>
      <c r="L16" s="117"/>
      <c r="M16" s="118" t="s">
        <v>38</v>
      </c>
      <c r="N16" s="116"/>
      <c r="O16" s="117"/>
    </row>
    <row r="17" spans="1:15" ht="15" customHeight="1">
      <c r="A17" s="81" t="s">
        <v>13</v>
      </c>
      <c r="B17" s="82" t="s">
        <v>14</v>
      </c>
      <c r="C17" s="83" t="s">
        <v>225</v>
      </c>
      <c r="D17" s="81" t="s">
        <v>13</v>
      </c>
      <c r="E17" s="82" t="s">
        <v>14</v>
      </c>
      <c r="F17" s="83" t="s">
        <v>225</v>
      </c>
      <c r="G17" s="81" t="s">
        <v>13</v>
      </c>
      <c r="H17" s="82" t="s">
        <v>14</v>
      </c>
      <c r="I17" s="83" t="s">
        <v>225</v>
      </c>
      <c r="J17" s="81" t="s">
        <v>13</v>
      </c>
      <c r="K17" s="82" t="s">
        <v>14</v>
      </c>
      <c r="L17" s="83" t="s">
        <v>225</v>
      </c>
      <c r="M17" s="81" t="s">
        <v>13</v>
      </c>
      <c r="N17" s="82" t="s">
        <v>14</v>
      </c>
      <c r="O17" s="83" t="s">
        <v>225</v>
      </c>
    </row>
    <row r="18" spans="1:15" ht="15" customHeight="1">
      <c r="A18" s="50" t="s">
        <v>42</v>
      </c>
      <c r="B18" s="87">
        <v>140</v>
      </c>
      <c r="C18" s="201"/>
      <c r="D18" s="50" t="s">
        <v>42</v>
      </c>
      <c r="E18" s="88">
        <v>570</v>
      </c>
      <c r="F18" s="201"/>
      <c r="G18" s="50" t="s">
        <v>42</v>
      </c>
      <c r="H18" s="88">
        <v>1110</v>
      </c>
      <c r="I18" s="201"/>
      <c r="J18" s="50" t="s">
        <v>211</v>
      </c>
      <c r="K18" s="88">
        <v>140</v>
      </c>
      <c r="L18" s="201"/>
      <c r="M18" s="50" t="s">
        <v>43</v>
      </c>
      <c r="N18" s="88">
        <v>5200</v>
      </c>
      <c r="O18" s="201"/>
    </row>
    <row r="19" spans="1:15" ht="15" customHeight="1">
      <c r="A19" s="50"/>
      <c r="B19" s="87"/>
      <c r="C19" s="86"/>
      <c r="D19" s="50"/>
      <c r="E19" s="88"/>
      <c r="F19" s="86"/>
      <c r="G19" s="50" t="s">
        <v>44</v>
      </c>
      <c r="H19" s="88">
        <v>470</v>
      </c>
      <c r="I19" s="201"/>
      <c r="J19" s="50" t="s">
        <v>212</v>
      </c>
      <c r="K19" s="88">
        <v>40</v>
      </c>
      <c r="L19" s="201"/>
      <c r="M19" s="50" t="s">
        <v>389</v>
      </c>
      <c r="N19" s="88">
        <v>2705</v>
      </c>
      <c r="O19" s="201"/>
    </row>
    <row r="20" spans="1:15" ht="15" customHeight="1">
      <c r="A20" s="50"/>
      <c r="B20" s="87"/>
      <c r="C20" s="86"/>
      <c r="D20" s="50"/>
      <c r="E20" s="88"/>
      <c r="F20" s="86"/>
      <c r="G20" s="50"/>
      <c r="H20" s="88"/>
      <c r="I20" s="86"/>
      <c r="J20" s="50" t="s">
        <v>213</v>
      </c>
      <c r="K20" s="88">
        <v>70</v>
      </c>
      <c r="L20" s="201"/>
      <c r="M20" s="50" t="s">
        <v>150</v>
      </c>
      <c r="N20" s="88">
        <v>4009</v>
      </c>
      <c r="O20" s="201"/>
    </row>
    <row r="21" spans="1:15" ht="15" customHeight="1">
      <c r="A21" s="50"/>
      <c r="B21" s="87"/>
      <c r="C21" s="86"/>
      <c r="D21" s="50"/>
      <c r="E21" s="88"/>
      <c r="F21" s="86"/>
      <c r="G21" s="50"/>
      <c r="H21" s="88"/>
      <c r="I21" s="86"/>
      <c r="J21" s="50" t="s">
        <v>214</v>
      </c>
      <c r="K21" s="88">
        <v>15</v>
      </c>
      <c r="L21" s="201"/>
      <c r="M21" s="50" t="s">
        <v>151</v>
      </c>
      <c r="N21" s="88">
        <v>1260</v>
      </c>
      <c r="O21" s="201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50" t="s">
        <v>215</v>
      </c>
      <c r="K22" s="88">
        <v>40</v>
      </c>
      <c r="L22" s="201"/>
      <c r="M22" s="50" t="s">
        <v>152</v>
      </c>
      <c r="N22" s="88">
        <v>2396</v>
      </c>
      <c r="O22" s="201"/>
    </row>
    <row r="23" spans="1:15" ht="15" customHeight="1">
      <c r="A23" s="50"/>
      <c r="B23" s="87"/>
      <c r="C23" s="86"/>
      <c r="D23" s="50"/>
      <c r="E23" s="88"/>
      <c r="F23" s="86"/>
      <c r="G23" s="50"/>
      <c r="H23" s="88"/>
      <c r="I23" s="86"/>
      <c r="J23" s="50" t="s">
        <v>216</v>
      </c>
      <c r="K23" s="88">
        <v>20</v>
      </c>
      <c r="L23" s="201"/>
      <c r="M23" s="50" t="s">
        <v>153</v>
      </c>
      <c r="N23" s="88">
        <v>1609</v>
      </c>
      <c r="O23" s="201"/>
    </row>
    <row r="24" spans="1:15" ht="15" customHeight="1">
      <c r="A24" s="127"/>
      <c r="B24" s="128"/>
      <c r="C24" s="99"/>
      <c r="D24" s="127"/>
      <c r="E24" s="129"/>
      <c r="F24" s="99"/>
      <c r="G24" s="127"/>
      <c r="H24" s="129"/>
      <c r="I24" s="99"/>
      <c r="J24" s="127"/>
      <c r="K24" s="129"/>
      <c r="L24" s="99"/>
      <c r="M24" s="127" t="s">
        <v>270</v>
      </c>
      <c r="N24" s="129">
        <v>251</v>
      </c>
      <c r="O24" s="209"/>
    </row>
    <row r="25" spans="1:15" ht="15" customHeight="1" thickBot="1">
      <c r="A25" s="258" t="s">
        <v>35</v>
      </c>
      <c r="B25" s="259">
        <f>SUM(B18:B24)</f>
        <v>140</v>
      </c>
      <c r="C25" s="260">
        <f>SUM(C18:C24)</f>
        <v>0</v>
      </c>
      <c r="D25" s="258" t="s">
        <v>35</v>
      </c>
      <c r="E25" s="259">
        <f>SUM(E18:E24)</f>
        <v>570</v>
      </c>
      <c r="F25" s="260">
        <f>SUM(F18:F24)</f>
        <v>0</v>
      </c>
      <c r="G25" s="258" t="s">
        <v>35</v>
      </c>
      <c r="H25" s="259">
        <f>SUM(H18:H24)</f>
        <v>1580</v>
      </c>
      <c r="I25" s="260">
        <f>SUM(I18:I24)</f>
        <v>0</v>
      </c>
      <c r="J25" s="258" t="s">
        <v>35</v>
      </c>
      <c r="K25" s="259">
        <f>SUM(K18:K24)</f>
        <v>325</v>
      </c>
      <c r="L25" s="260">
        <f>SUM(L18:L24)</f>
        <v>0</v>
      </c>
      <c r="M25" s="258" t="s">
        <v>35</v>
      </c>
      <c r="N25" s="259">
        <f>SUM(N18:N24)</f>
        <v>17430</v>
      </c>
      <c r="O25" s="260">
        <f>SUM(O18:O24)</f>
        <v>0</v>
      </c>
    </row>
    <row r="26" spans="13:15" ht="8.25" customHeight="1" thickBot="1">
      <c r="M26" s="64"/>
      <c r="N26" s="65"/>
      <c r="O26" s="65"/>
    </row>
    <row r="27" spans="1:10" ht="18" customHeight="1" thickBot="1">
      <c r="A27" s="66" t="s">
        <v>397</v>
      </c>
      <c r="B27" s="67"/>
      <c r="C27" s="68" t="s">
        <v>137</v>
      </c>
      <c r="D27" s="69" t="s">
        <v>47</v>
      </c>
      <c r="E27" s="70"/>
      <c r="F27" s="71" t="s">
        <v>6</v>
      </c>
      <c r="G27" s="114">
        <f>B35+E35+H35+K35+N35</f>
        <v>9696</v>
      </c>
      <c r="H27" s="73" t="s">
        <v>7</v>
      </c>
      <c r="I27" s="74">
        <f>C35+F35+I35+L35+O35</f>
        <v>0</v>
      </c>
      <c r="J27" s="1"/>
    </row>
    <row r="28" ht="4.5" customHeight="1" thickBot="1"/>
    <row r="29" spans="1:15" ht="15" customHeight="1">
      <c r="A29" s="115" t="s">
        <v>8</v>
      </c>
      <c r="B29" s="116"/>
      <c r="C29" s="117"/>
      <c r="D29" s="118" t="s">
        <v>9</v>
      </c>
      <c r="E29" s="116"/>
      <c r="F29" s="117"/>
      <c r="G29" s="118" t="s">
        <v>10</v>
      </c>
      <c r="H29" s="116"/>
      <c r="I29" s="117"/>
      <c r="J29" s="119" t="s">
        <v>178</v>
      </c>
      <c r="K29" s="116"/>
      <c r="L29" s="117"/>
      <c r="M29" s="118" t="s">
        <v>12</v>
      </c>
      <c r="N29" s="116"/>
      <c r="O29" s="117"/>
    </row>
    <row r="30" spans="1:15" ht="15" customHeight="1">
      <c r="A30" s="81" t="s">
        <v>13</v>
      </c>
      <c r="B30" s="82" t="s">
        <v>14</v>
      </c>
      <c r="C30" s="83" t="s">
        <v>225</v>
      </c>
      <c r="D30" s="81" t="s">
        <v>13</v>
      </c>
      <c r="E30" s="82" t="s">
        <v>14</v>
      </c>
      <c r="F30" s="83" t="s">
        <v>225</v>
      </c>
      <c r="G30" s="81" t="s">
        <v>13</v>
      </c>
      <c r="H30" s="82" t="s">
        <v>14</v>
      </c>
      <c r="I30" s="83" t="s">
        <v>225</v>
      </c>
      <c r="J30" s="81" t="s">
        <v>13</v>
      </c>
      <c r="K30" s="82" t="s">
        <v>14</v>
      </c>
      <c r="L30" s="83" t="s">
        <v>225</v>
      </c>
      <c r="M30" s="81" t="s">
        <v>13</v>
      </c>
      <c r="N30" s="82" t="s">
        <v>14</v>
      </c>
      <c r="O30" s="83" t="s">
        <v>225</v>
      </c>
    </row>
    <row r="31" spans="1:15" ht="15" customHeight="1">
      <c r="A31" s="50"/>
      <c r="B31" s="87"/>
      <c r="C31" s="86"/>
      <c r="D31" s="50" t="s">
        <v>48</v>
      </c>
      <c r="E31" s="88">
        <v>350</v>
      </c>
      <c r="F31" s="201"/>
      <c r="G31" s="50"/>
      <c r="H31" s="88"/>
      <c r="I31" s="86"/>
      <c r="J31" s="50" t="s">
        <v>336</v>
      </c>
      <c r="K31" s="88">
        <v>25</v>
      </c>
      <c r="L31" s="201"/>
      <c r="M31" s="50" t="s">
        <v>390</v>
      </c>
      <c r="N31" s="88">
        <v>3810</v>
      </c>
      <c r="O31" s="201"/>
    </row>
    <row r="32" spans="1:15" ht="15" customHeight="1">
      <c r="A32" s="50"/>
      <c r="B32" s="87"/>
      <c r="C32" s="86"/>
      <c r="D32" s="50" t="s">
        <v>49</v>
      </c>
      <c r="E32" s="88">
        <v>300</v>
      </c>
      <c r="F32" s="201"/>
      <c r="G32" s="50"/>
      <c r="H32" s="88"/>
      <c r="I32" s="86"/>
      <c r="J32" s="50" t="s">
        <v>217</v>
      </c>
      <c r="K32" s="88">
        <v>185</v>
      </c>
      <c r="L32" s="201"/>
      <c r="M32" s="50" t="s">
        <v>50</v>
      </c>
      <c r="N32" s="88">
        <v>2508</v>
      </c>
      <c r="O32" s="201"/>
    </row>
    <row r="33" spans="1:15" ht="15" customHeight="1">
      <c r="A33" s="50"/>
      <c r="B33" s="87"/>
      <c r="C33" s="86"/>
      <c r="D33" s="50" t="s">
        <v>51</v>
      </c>
      <c r="E33" s="88">
        <v>350</v>
      </c>
      <c r="F33" s="201"/>
      <c r="G33" s="50"/>
      <c r="H33" s="88"/>
      <c r="I33" s="86"/>
      <c r="J33" s="151"/>
      <c r="K33" s="88"/>
      <c r="L33" s="86"/>
      <c r="M33" s="50" t="s">
        <v>238</v>
      </c>
      <c r="N33" s="88">
        <v>2168</v>
      </c>
      <c r="O33" s="201"/>
    </row>
    <row r="34" spans="1:15" ht="15" customHeight="1">
      <c r="A34" s="127"/>
      <c r="B34" s="128"/>
      <c r="C34" s="99"/>
      <c r="D34" s="127"/>
      <c r="E34" s="129"/>
      <c r="F34" s="99"/>
      <c r="G34" s="127"/>
      <c r="H34" s="129"/>
      <c r="I34" s="99"/>
      <c r="J34" s="152"/>
      <c r="K34" s="129"/>
      <c r="L34" s="99"/>
      <c r="M34" s="127"/>
      <c r="N34" s="129"/>
      <c r="O34" s="99"/>
    </row>
    <row r="35" spans="1:15" ht="15" customHeight="1" thickBot="1">
      <c r="A35" s="258" t="s">
        <v>35</v>
      </c>
      <c r="B35" s="259">
        <f>SUM(B31:B34)</f>
        <v>0</v>
      </c>
      <c r="C35" s="260">
        <f>SUM(C31:C34)</f>
        <v>0</v>
      </c>
      <c r="D35" s="258" t="s">
        <v>35</v>
      </c>
      <c r="E35" s="259">
        <f>SUM(E31:E34)</f>
        <v>1000</v>
      </c>
      <c r="F35" s="260">
        <f>SUM(F31:F34)</f>
        <v>0</v>
      </c>
      <c r="G35" s="258" t="s">
        <v>35</v>
      </c>
      <c r="H35" s="259">
        <f>SUM(H31:H34)</f>
        <v>0</v>
      </c>
      <c r="I35" s="260">
        <f>SUM(I31:I34)</f>
        <v>0</v>
      </c>
      <c r="J35" s="258" t="s">
        <v>35</v>
      </c>
      <c r="K35" s="259">
        <f>SUM(K31:K34)</f>
        <v>210</v>
      </c>
      <c r="L35" s="260">
        <f>SUM(L31:L34)</f>
        <v>0</v>
      </c>
      <c r="M35" s="258" t="s">
        <v>35</v>
      </c>
      <c r="N35" s="259">
        <f>SUM(N31:N34)</f>
        <v>8486</v>
      </c>
      <c r="O35" s="260">
        <f>SUM(O31:O34)</f>
        <v>0</v>
      </c>
    </row>
    <row r="36" ht="7.5" customHeight="1" thickBot="1">
      <c r="M36" s="153"/>
    </row>
    <row r="37" spans="1:13" ht="18" customHeight="1" thickBot="1">
      <c r="A37" s="66" t="s">
        <v>397</v>
      </c>
      <c r="B37" s="67"/>
      <c r="C37" s="68" t="s">
        <v>138</v>
      </c>
      <c r="D37" s="69" t="s">
        <v>52</v>
      </c>
      <c r="E37" s="70"/>
      <c r="F37" s="71" t="s">
        <v>6</v>
      </c>
      <c r="G37" s="114">
        <f>B44+E44+H44+K44+N44</f>
        <v>4980</v>
      </c>
      <c r="H37" s="73" t="s">
        <v>7</v>
      </c>
      <c r="I37" s="74">
        <f>C44+F44+I44+L44+O44</f>
        <v>0</v>
      </c>
      <c r="J37" s="1"/>
      <c r="M37" s="103"/>
    </row>
    <row r="38" ht="4.5" customHeight="1" thickBot="1"/>
    <row r="39" spans="1:15" ht="15" customHeight="1">
      <c r="A39" s="115" t="s">
        <v>8</v>
      </c>
      <c r="B39" s="116"/>
      <c r="C39" s="117"/>
      <c r="D39" s="118" t="s">
        <v>9</v>
      </c>
      <c r="E39" s="116"/>
      <c r="F39" s="117"/>
      <c r="G39" s="118" t="s">
        <v>10</v>
      </c>
      <c r="H39" s="116"/>
      <c r="I39" s="117"/>
      <c r="J39" s="119" t="s">
        <v>178</v>
      </c>
      <c r="K39" s="116"/>
      <c r="L39" s="117"/>
      <c r="M39" s="118" t="s">
        <v>12</v>
      </c>
      <c r="N39" s="116"/>
      <c r="O39" s="117"/>
    </row>
    <row r="40" spans="1:15" ht="15" customHeight="1">
      <c r="A40" s="81" t="s">
        <v>13</v>
      </c>
      <c r="B40" s="82" t="s">
        <v>14</v>
      </c>
      <c r="C40" s="83" t="s">
        <v>225</v>
      </c>
      <c r="D40" s="81" t="s">
        <v>13</v>
      </c>
      <c r="E40" s="82" t="s">
        <v>14</v>
      </c>
      <c r="F40" s="83" t="s">
        <v>225</v>
      </c>
      <c r="G40" s="81" t="s">
        <v>13</v>
      </c>
      <c r="H40" s="82" t="s">
        <v>14</v>
      </c>
      <c r="I40" s="83" t="s">
        <v>225</v>
      </c>
      <c r="J40" s="81" t="s">
        <v>13</v>
      </c>
      <c r="K40" s="82" t="s">
        <v>14</v>
      </c>
      <c r="L40" s="83" t="s">
        <v>225</v>
      </c>
      <c r="M40" s="81" t="s">
        <v>13</v>
      </c>
      <c r="N40" s="82" t="s">
        <v>14</v>
      </c>
      <c r="O40" s="83" t="s">
        <v>225</v>
      </c>
    </row>
    <row r="41" spans="1:15" ht="15" customHeight="1">
      <c r="A41" s="50"/>
      <c r="B41" s="87"/>
      <c r="C41" s="86"/>
      <c r="D41" s="50" t="s">
        <v>53</v>
      </c>
      <c r="E41" s="88">
        <v>200</v>
      </c>
      <c r="F41" s="201"/>
      <c r="G41" s="50"/>
      <c r="H41" s="88"/>
      <c r="I41" s="86"/>
      <c r="J41" s="127" t="s">
        <v>320</v>
      </c>
      <c r="K41" s="129">
        <v>20</v>
      </c>
      <c r="L41" s="201"/>
      <c r="M41" s="50" t="s">
        <v>263</v>
      </c>
      <c r="N41" s="88">
        <v>2326</v>
      </c>
      <c r="O41" s="201"/>
    </row>
    <row r="42" spans="1:15" ht="15" customHeight="1">
      <c r="A42" s="50"/>
      <c r="B42" s="87"/>
      <c r="C42" s="86"/>
      <c r="D42" s="50"/>
      <c r="E42" s="88"/>
      <c r="F42" s="86"/>
      <c r="G42" s="50"/>
      <c r="H42" s="88"/>
      <c r="I42" s="86"/>
      <c r="J42" s="51" t="s">
        <v>335</v>
      </c>
      <c r="K42" s="91">
        <v>30</v>
      </c>
      <c r="L42" s="201"/>
      <c r="M42" s="50" t="s">
        <v>53</v>
      </c>
      <c r="N42" s="88">
        <v>2072</v>
      </c>
      <c r="O42" s="201"/>
    </row>
    <row r="43" spans="1:15" ht="15" customHeight="1">
      <c r="A43" s="127"/>
      <c r="B43" s="128"/>
      <c r="C43" s="99"/>
      <c r="D43" s="127"/>
      <c r="E43" s="129"/>
      <c r="F43" s="99"/>
      <c r="G43" s="127"/>
      <c r="H43" s="129"/>
      <c r="I43" s="99"/>
      <c r="J43" s="97" t="s">
        <v>233</v>
      </c>
      <c r="K43" s="100">
        <v>10</v>
      </c>
      <c r="L43" s="209"/>
      <c r="M43" s="127" t="s">
        <v>54</v>
      </c>
      <c r="N43" s="129">
        <v>322</v>
      </c>
      <c r="O43" s="209"/>
    </row>
    <row r="44" spans="1:15" ht="15" customHeight="1" thickBot="1">
      <c r="A44" s="258" t="s">
        <v>35</v>
      </c>
      <c r="B44" s="259">
        <f>SUM(B41:B43)</f>
        <v>0</v>
      </c>
      <c r="C44" s="260">
        <f>SUM(C41:C43)</f>
        <v>0</v>
      </c>
      <c r="D44" s="258" t="s">
        <v>35</v>
      </c>
      <c r="E44" s="259">
        <f>SUM(E41:E43)</f>
        <v>200</v>
      </c>
      <c r="F44" s="260">
        <f>SUM(F41:F43)</f>
        <v>0</v>
      </c>
      <c r="G44" s="258" t="s">
        <v>35</v>
      </c>
      <c r="H44" s="259">
        <f>SUM(H41:H43)</f>
        <v>0</v>
      </c>
      <c r="I44" s="260">
        <f>SUM(I41:I43)</f>
        <v>0</v>
      </c>
      <c r="J44" s="258" t="s">
        <v>35</v>
      </c>
      <c r="K44" s="259">
        <f>SUM(K41:K43)</f>
        <v>60</v>
      </c>
      <c r="L44" s="260">
        <f>SUM(L41:L43)</f>
        <v>0</v>
      </c>
      <c r="M44" s="258" t="s">
        <v>35</v>
      </c>
      <c r="N44" s="259">
        <f>SUM(N41:N43)</f>
        <v>4720</v>
      </c>
      <c r="O44" s="260">
        <f>SUM(O41:O43)</f>
        <v>0</v>
      </c>
    </row>
    <row r="45" ht="7.5" customHeight="1" thickBot="1"/>
    <row r="46" spans="1:13" ht="18" customHeight="1" thickBot="1">
      <c r="A46" s="66" t="s">
        <v>397</v>
      </c>
      <c r="B46" s="67"/>
      <c r="C46" s="68" t="s">
        <v>139</v>
      </c>
      <c r="D46" s="69" t="s">
        <v>55</v>
      </c>
      <c r="E46" s="70"/>
      <c r="F46" s="71" t="s">
        <v>6</v>
      </c>
      <c r="G46" s="114">
        <f>B54+E54+H54+K54+N54</f>
        <v>5287</v>
      </c>
      <c r="H46" s="73" t="s">
        <v>7</v>
      </c>
      <c r="I46" s="74">
        <f>C54+F54+I54+L54+O54</f>
        <v>0</v>
      </c>
      <c r="J46" s="1"/>
      <c r="M46" s="103"/>
    </row>
    <row r="47" ht="4.5" customHeight="1" thickBot="1"/>
    <row r="48" spans="1:15" ht="15" customHeight="1">
      <c r="A48" s="115" t="s">
        <v>8</v>
      </c>
      <c r="B48" s="116"/>
      <c r="C48" s="117"/>
      <c r="D48" s="118" t="s">
        <v>9</v>
      </c>
      <c r="E48" s="116"/>
      <c r="F48" s="117"/>
      <c r="G48" s="118" t="s">
        <v>10</v>
      </c>
      <c r="H48" s="116"/>
      <c r="I48" s="117"/>
      <c r="J48" s="119" t="s">
        <v>178</v>
      </c>
      <c r="K48" s="116"/>
      <c r="L48" s="117"/>
      <c r="M48" s="118" t="s">
        <v>38</v>
      </c>
      <c r="N48" s="116"/>
      <c r="O48" s="117"/>
    </row>
    <row r="49" spans="1:15" ht="15" customHeight="1">
      <c r="A49" s="81" t="s">
        <v>13</v>
      </c>
      <c r="B49" s="82" t="s">
        <v>14</v>
      </c>
      <c r="C49" s="83" t="s">
        <v>225</v>
      </c>
      <c r="D49" s="81" t="s">
        <v>13</v>
      </c>
      <c r="E49" s="82" t="s">
        <v>14</v>
      </c>
      <c r="F49" s="83" t="s">
        <v>225</v>
      </c>
      <c r="G49" s="81" t="s">
        <v>13</v>
      </c>
      <c r="H49" s="82" t="s">
        <v>14</v>
      </c>
      <c r="I49" s="83" t="s">
        <v>225</v>
      </c>
      <c r="J49" s="81" t="s">
        <v>13</v>
      </c>
      <c r="K49" s="82" t="s">
        <v>14</v>
      </c>
      <c r="L49" s="83" t="s">
        <v>225</v>
      </c>
      <c r="M49" s="81" t="s">
        <v>13</v>
      </c>
      <c r="N49" s="82" t="s">
        <v>14</v>
      </c>
      <c r="O49" s="83" t="s">
        <v>225</v>
      </c>
    </row>
    <row r="50" spans="1:15" ht="15" customHeight="1">
      <c r="A50" s="50"/>
      <c r="B50" s="87"/>
      <c r="C50" s="86"/>
      <c r="D50" s="50" t="s">
        <v>56</v>
      </c>
      <c r="E50" s="88">
        <v>345</v>
      </c>
      <c r="F50" s="201"/>
      <c r="G50" s="50" t="s">
        <v>56</v>
      </c>
      <c r="H50" s="88">
        <v>420</v>
      </c>
      <c r="I50" s="201"/>
      <c r="J50" s="50" t="s">
        <v>180</v>
      </c>
      <c r="K50" s="88">
        <v>45</v>
      </c>
      <c r="L50" s="201"/>
      <c r="M50" s="50" t="s">
        <v>120</v>
      </c>
      <c r="N50" s="88">
        <v>1946</v>
      </c>
      <c r="O50" s="201"/>
    </row>
    <row r="51" spans="1:15" ht="15" customHeight="1">
      <c r="A51" s="50"/>
      <c r="B51" s="87"/>
      <c r="C51" s="86"/>
      <c r="D51" s="50" t="s">
        <v>266</v>
      </c>
      <c r="E51" s="88">
        <v>20</v>
      </c>
      <c r="F51" s="201"/>
      <c r="G51" s="50"/>
      <c r="H51" s="88"/>
      <c r="I51" s="86"/>
      <c r="J51" s="50" t="s">
        <v>181</v>
      </c>
      <c r="K51" s="88">
        <v>20</v>
      </c>
      <c r="L51" s="201"/>
      <c r="M51" s="50" t="s">
        <v>121</v>
      </c>
      <c r="N51" s="88">
        <v>2236</v>
      </c>
      <c r="O51" s="201"/>
    </row>
    <row r="52" spans="1:15" ht="15" customHeight="1">
      <c r="A52" s="50"/>
      <c r="B52" s="87"/>
      <c r="C52" s="86"/>
      <c r="D52" s="50"/>
      <c r="E52" s="88"/>
      <c r="F52" s="86"/>
      <c r="G52" s="50"/>
      <c r="H52" s="88"/>
      <c r="I52" s="86"/>
      <c r="J52" s="127"/>
      <c r="K52" s="129"/>
      <c r="L52" s="99"/>
      <c r="M52" s="127" t="s">
        <v>57</v>
      </c>
      <c r="N52" s="129">
        <v>255</v>
      </c>
      <c r="O52" s="201"/>
    </row>
    <row r="53" spans="1:15" ht="15" customHeight="1">
      <c r="A53" s="127"/>
      <c r="B53" s="128"/>
      <c r="C53" s="99"/>
      <c r="D53" s="127"/>
      <c r="E53" s="129"/>
      <c r="F53" s="99"/>
      <c r="G53" s="127"/>
      <c r="H53" s="129"/>
      <c r="I53" s="99"/>
      <c r="J53" s="97"/>
      <c r="K53" s="100"/>
      <c r="L53" s="99"/>
      <c r="M53" s="97"/>
      <c r="N53" s="100"/>
      <c r="O53" s="99"/>
    </row>
    <row r="54" spans="1:15" ht="15" customHeight="1" thickBot="1">
      <c r="A54" s="258" t="s">
        <v>35</v>
      </c>
      <c r="B54" s="259">
        <f>SUM(B50:B53)</f>
        <v>0</v>
      </c>
      <c r="C54" s="260">
        <f>SUM(C50:C53)</f>
        <v>0</v>
      </c>
      <c r="D54" s="258" t="s">
        <v>35</v>
      </c>
      <c r="E54" s="259">
        <f>SUM(E50:E53)</f>
        <v>365</v>
      </c>
      <c r="F54" s="260">
        <f>SUM(F50:F53)</f>
        <v>0</v>
      </c>
      <c r="G54" s="258" t="s">
        <v>35</v>
      </c>
      <c r="H54" s="259">
        <f>SUM(H50:H53)</f>
        <v>420</v>
      </c>
      <c r="I54" s="260">
        <f>SUM(I50:I53)</f>
        <v>0</v>
      </c>
      <c r="J54" s="258" t="s">
        <v>35</v>
      </c>
      <c r="K54" s="259">
        <f>SUM(K50:K53)</f>
        <v>65</v>
      </c>
      <c r="L54" s="260">
        <f>SUM(L50:L53)</f>
        <v>0</v>
      </c>
      <c r="M54" s="258" t="s">
        <v>35</v>
      </c>
      <c r="N54" s="259">
        <f>SUM(N50:N52)</f>
        <v>4437</v>
      </c>
      <c r="O54" s="260">
        <f>SUM(O50:O52)</f>
        <v>0</v>
      </c>
    </row>
    <row r="55" ht="7.5" customHeight="1" thickBot="1"/>
    <row r="56" spans="1:13" ht="18" customHeight="1" thickBot="1">
      <c r="A56" s="66" t="s">
        <v>397</v>
      </c>
      <c r="B56" s="67"/>
      <c r="C56" s="68" t="s">
        <v>143</v>
      </c>
      <c r="D56" s="69" t="s">
        <v>70</v>
      </c>
      <c r="E56" s="70"/>
      <c r="F56" s="71" t="s">
        <v>6</v>
      </c>
      <c r="G56" s="114">
        <f>B87+E87+K64+K87+H87+N87</f>
        <v>47589</v>
      </c>
      <c r="H56" s="73" t="s">
        <v>7</v>
      </c>
      <c r="I56" s="74">
        <f>C87+F87+I87+L64+L87+O87</f>
        <v>0</v>
      </c>
      <c r="J56" s="1"/>
      <c r="M56" s="103"/>
    </row>
    <row r="57" ht="4.5" customHeight="1" thickBot="1"/>
    <row r="58" spans="1:15" ht="15" customHeight="1">
      <c r="A58" s="115" t="s">
        <v>8</v>
      </c>
      <c r="B58" s="116"/>
      <c r="C58" s="117"/>
      <c r="D58" s="118" t="s">
        <v>9</v>
      </c>
      <c r="E58" s="116"/>
      <c r="F58" s="117"/>
      <c r="G58" s="118" t="s">
        <v>10</v>
      </c>
      <c r="H58" s="116"/>
      <c r="I58" s="117"/>
      <c r="J58" s="118" t="s">
        <v>37</v>
      </c>
      <c r="K58" s="116"/>
      <c r="L58" s="117"/>
      <c r="M58" s="118" t="s">
        <v>38</v>
      </c>
      <c r="N58" s="116"/>
      <c r="O58" s="117"/>
    </row>
    <row r="59" spans="1:15" ht="15" customHeight="1">
      <c r="A59" s="81" t="s">
        <v>13</v>
      </c>
      <c r="B59" s="82" t="s">
        <v>14</v>
      </c>
      <c r="C59" s="83" t="s">
        <v>225</v>
      </c>
      <c r="D59" s="81" t="s">
        <v>13</v>
      </c>
      <c r="E59" s="82" t="s">
        <v>14</v>
      </c>
      <c r="F59" s="83" t="s">
        <v>225</v>
      </c>
      <c r="G59" s="81" t="s">
        <v>13</v>
      </c>
      <c r="H59" s="82" t="s">
        <v>14</v>
      </c>
      <c r="I59" s="83" t="s">
        <v>225</v>
      </c>
      <c r="J59" s="81" t="s">
        <v>13</v>
      </c>
      <c r="K59" s="82" t="s">
        <v>14</v>
      </c>
      <c r="L59" s="83" t="s">
        <v>225</v>
      </c>
      <c r="M59" s="81" t="s">
        <v>13</v>
      </c>
      <c r="N59" s="82" t="s">
        <v>14</v>
      </c>
      <c r="O59" s="83" t="s">
        <v>225</v>
      </c>
    </row>
    <row r="60" spans="1:15" ht="15" customHeight="1">
      <c r="A60" s="84" t="s">
        <v>245</v>
      </c>
      <c r="B60" s="85"/>
      <c r="C60" s="154"/>
      <c r="D60" s="84" t="s">
        <v>245</v>
      </c>
      <c r="E60" s="85"/>
      <c r="F60" s="86"/>
      <c r="G60" s="84" t="s">
        <v>245</v>
      </c>
      <c r="H60" s="85"/>
      <c r="I60" s="86"/>
      <c r="J60" s="84" t="s">
        <v>245</v>
      </c>
      <c r="K60" s="85"/>
      <c r="L60" s="86"/>
      <c r="M60" s="84" t="s">
        <v>245</v>
      </c>
      <c r="N60" s="85"/>
      <c r="O60" s="86"/>
    </row>
    <row r="61" spans="1:15" ht="15" customHeight="1">
      <c r="A61" s="51" t="s">
        <v>71</v>
      </c>
      <c r="B61" s="96">
        <v>450</v>
      </c>
      <c r="C61" s="201"/>
      <c r="D61" s="51" t="s">
        <v>115</v>
      </c>
      <c r="E61" s="91">
        <v>960</v>
      </c>
      <c r="F61" s="201"/>
      <c r="G61" s="51" t="s">
        <v>71</v>
      </c>
      <c r="H61" s="91">
        <v>1390</v>
      </c>
      <c r="I61" s="201"/>
      <c r="J61" s="51"/>
      <c r="K61" s="91"/>
      <c r="L61" s="86"/>
      <c r="M61" s="51" t="s">
        <v>123</v>
      </c>
      <c r="N61" s="91">
        <v>2807</v>
      </c>
      <c r="O61" s="201"/>
    </row>
    <row r="62" spans="1:15" ht="15" customHeight="1">
      <c r="A62" s="51" t="s">
        <v>74</v>
      </c>
      <c r="B62" s="96">
        <v>1600</v>
      </c>
      <c r="C62" s="201"/>
      <c r="D62" s="51" t="s">
        <v>116</v>
      </c>
      <c r="E62" s="91">
        <v>1100</v>
      </c>
      <c r="F62" s="201"/>
      <c r="G62" s="51" t="s">
        <v>72</v>
      </c>
      <c r="H62" s="91">
        <v>330</v>
      </c>
      <c r="I62" s="201"/>
      <c r="J62" s="92"/>
      <c r="K62" s="156"/>
      <c r="L62" s="157"/>
      <c r="M62" s="51" t="s">
        <v>303</v>
      </c>
      <c r="N62" s="91">
        <v>3890</v>
      </c>
      <c r="O62" s="201"/>
    </row>
    <row r="63" spans="1:15" ht="15" customHeight="1">
      <c r="A63" s="51" t="s">
        <v>75</v>
      </c>
      <c r="B63" s="96">
        <v>1000</v>
      </c>
      <c r="C63" s="201"/>
      <c r="D63" s="51" t="s">
        <v>379</v>
      </c>
      <c r="E63" s="91">
        <v>585</v>
      </c>
      <c r="F63" s="201"/>
      <c r="G63" s="51" t="s">
        <v>75</v>
      </c>
      <c r="H63" s="91">
        <v>720</v>
      </c>
      <c r="I63" s="201"/>
      <c r="J63" s="102"/>
      <c r="K63" s="239"/>
      <c r="L63" s="240"/>
      <c r="M63" s="51" t="s">
        <v>262</v>
      </c>
      <c r="N63" s="91">
        <v>2420</v>
      </c>
      <c r="O63" s="201"/>
    </row>
    <row r="64" spans="1:15" ht="15" customHeight="1" thickBot="1">
      <c r="A64" s="51" t="s">
        <v>78</v>
      </c>
      <c r="B64" s="96">
        <v>750</v>
      </c>
      <c r="C64" s="201"/>
      <c r="D64" s="51" t="s">
        <v>73</v>
      </c>
      <c r="E64" s="91">
        <v>550</v>
      </c>
      <c r="F64" s="201"/>
      <c r="G64" s="51" t="s">
        <v>77</v>
      </c>
      <c r="H64" s="91">
        <v>1100</v>
      </c>
      <c r="I64" s="201"/>
      <c r="J64" s="270" t="s">
        <v>35</v>
      </c>
      <c r="K64" s="271">
        <f>SUM(K61:K63)</f>
        <v>0</v>
      </c>
      <c r="L64" s="268">
        <f>SUM(L61:L63)</f>
        <v>0</v>
      </c>
      <c r="M64" s="51" t="s">
        <v>391</v>
      </c>
      <c r="N64" s="91">
        <v>2420</v>
      </c>
      <c r="O64" s="201"/>
    </row>
    <row r="65" spans="1:15" ht="15" customHeight="1">
      <c r="A65" s="51"/>
      <c r="B65" s="96"/>
      <c r="C65" s="86"/>
      <c r="D65" s="51" t="s">
        <v>117</v>
      </c>
      <c r="E65" s="91">
        <v>440</v>
      </c>
      <c r="F65" s="201"/>
      <c r="G65" s="51" t="s">
        <v>79</v>
      </c>
      <c r="H65" s="91">
        <v>200</v>
      </c>
      <c r="I65" s="201"/>
      <c r="J65" s="119" t="s">
        <v>178</v>
      </c>
      <c r="K65" s="159"/>
      <c r="L65" s="136"/>
      <c r="M65" s="51" t="s">
        <v>385</v>
      </c>
      <c r="N65" s="91">
        <v>2360</v>
      </c>
      <c r="O65" s="201"/>
    </row>
    <row r="66" spans="1:15" ht="15" customHeight="1">
      <c r="A66" s="51"/>
      <c r="B66" s="96">
        <v>0</v>
      </c>
      <c r="C66" s="86"/>
      <c r="D66" s="51" t="s">
        <v>75</v>
      </c>
      <c r="E66" s="91">
        <v>1260</v>
      </c>
      <c r="F66" s="201"/>
      <c r="G66" s="196" t="s">
        <v>78</v>
      </c>
      <c r="H66" s="91">
        <v>640</v>
      </c>
      <c r="I66" s="201"/>
      <c r="J66" s="160" t="s">
        <v>13</v>
      </c>
      <c r="K66" s="161" t="s">
        <v>14</v>
      </c>
      <c r="L66" s="162" t="s">
        <v>225</v>
      </c>
      <c r="M66" s="50" t="s">
        <v>316</v>
      </c>
      <c r="N66" s="88">
        <v>2510</v>
      </c>
      <c r="O66" s="201"/>
    </row>
    <row r="67" spans="1:15" ht="15" customHeight="1">
      <c r="A67" s="50"/>
      <c r="B67" s="87"/>
      <c r="C67" s="86"/>
      <c r="D67" s="50" t="s">
        <v>366</v>
      </c>
      <c r="E67" s="88">
        <v>420</v>
      </c>
      <c r="F67" s="201"/>
      <c r="G67" s="202" t="s">
        <v>76</v>
      </c>
      <c r="H67" s="88">
        <v>330</v>
      </c>
      <c r="I67" s="201"/>
      <c r="J67" s="155" t="s">
        <v>245</v>
      </c>
      <c r="K67" s="110"/>
      <c r="L67" s="86"/>
      <c r="M67" s="50" t="s">
        <v>124</v>
      </c>
      <c r="N67" s="88">
        <v>3370</v>
      </c>
      <c r="O67" s="201"/>
    </row>
    <row r="68" spans="1:15" ht="15" customHeight="1">
      <c r="A68" s="50"/>
      <c r="B68" s="87"/>
      <c r="C68" s="86"/>
      <c r="D68" s="50" t="s">
        <v>79</v>
      </c>
      <c r="E68" s="88">
        <v>80</v>
      </c>
      <c r="F68" s="201"/>
      <c r="G68" s="202" t="s">
        <v>332</v>
      </c>
      <c r="H68" s="88">
        <v>180</v>
      </c>
      <c r="I68" s="201"/>
      <c r="J68" s="237" t="s">
        <v>367</v>
      </c>
      <c r="K68" s="123">
        <v>160</v>
      </c>
      <c r="L68" s="201"/>
      <c r="M68" s="50" t="s">
        <v>80</v>
      </c>
      <c r="N68" s="88">
        <v>1422</v>
      </c>
      <c r="O68" s="201"/>
    </row>
    <row r="69" spans="1:15" ht="15" customHeight="1">
      <c r="A69" s="90"/>
      <c r="B69" s="120"/>
      <c r="C69" s="121"/>
      <c r="D69" s="50"/>
      <c r="E69" s="88"/>
      <c r="F69" s="86"/>
      <c r="G69" s="50" t="s">
        <v>74</v>
      </c>
      <c r="H69" s="88">
        <v>720</v>
      </c>
      <c r="I69" s="201"/>
      <c r="J69" s="238" t="s">
        <v>368</v>
      </c>
      <c r="K69" s="164">
        <v>145</v>
      </c>
      <c r="L69" s="201"/>
      <c r="M69" s="50" t="s">
        <v>81</v>
      </c>
      <c r="N69" s="88">
        <v>474</v>
      </c>
      <c r="O69" s="201"/>
    </row>
    <row r="70" spans="1:15" ht="15" customHeight="1">
      <c r="A70" s="158"/>
      <c r="B70" s="87"/>
      <c r="C70" s="86"/>
      <c r="D70" s="50"/>
      <c r="E70" s="88"/>
      <c r="F70" s="86"/>
      <c r="G70" s="167"/>
      <c r="H70" s="168"/>
      <c r="I70" s="86"/>
      <c r="J70" s="165" t="s">
        <v>386</v>
      </c>
      <c r="K70" s="123">
        <v>80</v>
      </c>
      <c r="L70" s="201"/>
      <c r="M70" s="51"/>
      <c r="N70" s="91"/>
      <c r="O70" s="86"/>
    </row>
    <row r="71" spans="1:15" ht="15" customHeight="1">
      <c r="A71" s="49"/>
      <c r="B71" s="87"/>
      <c r="C71" s="86"/>
      <c r="D71" s="50"/>
      <c r="E71" s="88"/>
      <c r="F71" s="86"/>
      <c r="G71" s="106"/>
      <c r="H71" s="107"/>
      <c r="I71" s="201"/>
      <c r="J71" s="165" t="s">
        <v>369</v>
      </c>
      <c r="K71" s="95">
        <v>125</v>
      </c>
      <c r="L71" s="201"/>
      <c r="M71" s="51"/>
      <c r="N71" s="91"/>
      <c r="O71" s="86"/>
    </row>
    <row r="72" spans="1:15" ht="15" customHeight="1">
      <c r="A72" s="50"/>
      <c r="B72" s="87"/>
      <c r="C72" s="86"/>
      <c r="D72" s="50"/>
      <c r="E72" s="88"/>
      <c r="F72" s="86"/>
      <c r="G72" s="108"/>
      <c r="H72" s="95"/>
      <c r="I72" s="86"/>
      <c r="J72" s="237" t="s">
        <v>370</v>
      </c>
      <c r="K72" s="95">
        <v>25</v>
      </c>
      <c r="L72" s="201"/>
      <c r="M72" s="111"/>
      <c r="N72" s="169"/>
      <c r="O72" s="86"/>
    </row>
    <row r="73" spans="1:15" ht="15" customHeight="1">
      <c r="A73" s="50"/>
      <c r="B73" s="87"/>
      <c r="C73" s="86"/>
      <c r="D73" s="50"/>
      <c r="E73" s="88"/>
      <c r="F73" s="86"/>
      <c r="G73" s="108"/>
      <c r="H73" s="95"/>
      <c r="I73" s="201"/>
      <c r="J73" s="237" t="s">
        <v>371</v>
      </c>
      <c r="K73" s="95">
        <v>10</v>
      </c>
      <c r="L73" s="201"/>
      <c r="M73" s="51"/>
      <c r="N73" s="169"/>
      <c r="O73" s="86"/>
    </row>
    <row r="74" spans="1:15" ht="15" customHeight="1">
      <c r="A74" s="50"/>
      <c r="B74" s="87"/>
      <c r="C74" s="86"/>
      <c r="D74" s="50"/>
      <c r="E74" s="88"/>
      <c r="F74" s="86"/>
      <c r="G74" s="50"/>
      <c r="H74" s="88"/>
      <c r="I74" s="86"/>
      <c r="J74" s="165" t="s">
        <v>372</v>
      </c>
      <c r="K74" s="123">
        <v>80</v>
      </c>
      <c r="L74" s="201"/>
      <c r="M74" s="51"/>
      <c r="N74" s="91"/>
      <c r="O74" s="86"/>
    </row>
    <row r="75" spans="1:15" ht="15" customHeight="1">
      <c r="A75" s="50"/>
      <c r="B75" s="87"/>
      <c r="C75" s="86"/>
      <c r="D75" s="50"/>
      <c r="E75" s="88"/>
      <c r="F75" s="86"/>
      <c r="G75" s="166"/>
      <c r="H75" s="161"/>
      <c r="I75" s="86"/>
      <c r="J75" s="238" t="s">
        <v>373</v>
      </c>
      <c r="K75" s="101">
        <v>70</v>
      </c>
      <c r="L75" s="201"/>
      <c r="M75" s="51"/>
      <c r="N75" s="91"/>
      <c r="O75" s="86"/>
    </row>
    <row r="76" spans="1:15" ht="15" customHeight="1">
      <c r="A76" s="50"/>
      <c r="B76" s="87"/>
      <c r="C76" s="86"/>
      <c r="D76" s="50"/>
      <c r="E76" s="88"/>
      <c r="F76" s="86"/>
      <c r="G76" s="50"/>
      <c r="H76" s="88"/>
      <c r="I76" s="86"/>
      <c r="J76" s="165" t="s">
        <v>374</v>
      </c>
      <c r="K76" s="95">
        <v>220</v>
      </c>
      <c r="L76" s="201"/>
      <c r="M76" s="163"/>
      <c r="N76" s="91"/>
      <c r="O76" s="86"/>
    </row>
    <row r="77" spans="1:15" ht="15" customHeight="1">
      <c r="A77" s="50"/>
      <c r="B77" s="87"/>
      <c r="C77" s="86"/>
      <c r="D77" s="127"/>
      <c r="E77" s="129"/>
      <c r="F77" s="99"/>
      <c r="G77" s="127"/>
      <c r="H77" s="129"/>
      <c r="I77" s="99"/>
      <c r="J77" s="245"/>
      <c r="K77" s="101"/>
      <c r="L77" s="99"/>
      <c r="M77" s="246"/>
      <c r="N77" s="100"/>
      <c r="O77" s="99"/>
    </row>
    <row r="78" spans="1:15" ht="15" customHeight="1">
      <c r="A78" s="50"/>
      <c r="B78" s="87"/>
      <c r="C78" s="86"/>
      <c r="D78" s="247" t="s">
        <v>240</v>
      </c>
      <c r="E78" s="248">
        <f>SUM(E61:E77)</f>
        <v>5395</v>
      </c>
      <c r="F78" s="249">
        <f>SUM(F61:F77)</f>
        <v>0</v>
      </c>
      <c r="G78" s="247" t="s">
        <v>240</v>
      </c>
      <c r="H78" s="250">
        <f>SUM(H61:H77)</f>
        <v>5610</v>
      </c>
      <c r="I78" s="249">
        <f>SUM(I61:I77)</f>
        <v>0</v>
      </c>
      <c r="J78" s="247" t="s">
        <v>240</v>
      </c>
      <c r="K78" s="248">
        <f>SUM(K68:K77)</f>
        <v>915</v>
      </c>
      <c r="L78" s="249">
        <f>SUM(L68:L77)</f>
        <v>0</v>
      </c>
      <c r="M78" s="247" t="s">
        <v>240</v>
      </c>
      <c r="N78" s="248">
        <f>SUM(N61:N77)</f>
        <v>21673</v>
      </c>
      <c r="O78" s="249">
        <f>SUM(O61:O77)</f>
        <v>0</v>
      </c>
    </row>
    <row r="79" spans="1:15" ht="15" customHeight="1">
      <c r="A79" s="50"/>
      <c r="B79" s="87"/>
      <c r="C79" s="86"/>
      <c r="D79" s="94" t="s">
        <v>244</v>
      </c>
      <c r="E79" s="88"/>
      <c r="F79" s="93"/>
      <c r="G79" s="94" t="s">
        <v>244</v>
      </c>
      <c r="H79" s="107"/>
      <c r="I79" s="93"/>
      <c r="J79" s="167" t="s">
        <v>244</v>
      </c>
      <c r="K79" s="168"/>
      <c r="L79" s="93"/>
      <c r="M79" s="94" t="s">
        <v>244</v>
      </c>
      <c r="N79" s="88"/>
      <c r="O79" s="93"/>
    </row>
    <row r="80" spans="1:15" ht="15" customHeight="1">
      <c r="A80" s="50"/>
      <c r="B80" s="87"/>
      <c r="C80" s="86"/>
      <c r="D80" s="50" t="s">
        <v>84</v>
      </c>
      <c r="E80" s="88">
        <v>330</v>
      </c>
      <c r="F80" s="201"/>
      <c r="G80" s="50" t="s">
        <v>83</v>
      </c>
      <c r="H80" s="88">
        <v>220</v>
      </c>
      <c r="I80" s="201"/>
      <c r="J80" s="106" t="s">
        <v>375</v>
      </c>
      <c r="K80" s="107">
        <v>25</v>
      </c>
      <c r="L80" s="201"/>
      <c r="M80" s="51" t="s">
        <v>87</v>
      </c>
      <c r="N80" s="91">
        <v>2125</v>
      </c>
      <c r="O80" s="201"/>
    </row>
    <row r="81" spans="1:15" ht="15" customHeight="1">
      <c r="A81" s="50"/>
      <c r="B81" s="87"/>
      <c r="C81" s="86"/>
      <c r="D81" s="50"/>
      <c r="E81" s="88"/>
      <c r="F81" s="86"/>
      <c r="G81" s="50" t="s">
        <v>86</v>
      </c>
      <c r="H81" s="88">
        <v>120</v>
      </c>
      <c r="I81" s="201"/>
      <c r="J81" s="292" t="s">
        <v>384</v>
      </c>
      <c r="K81" s="95">
        <v>40</v>
      </c>
      <c r="L81" s="201"/>
      <c r="M81" s="51" t="s">
        <v>383</v>
      </c>
      <c r="N81" s="91">
        <v>1744</v>
      </c>
      <c r="O81" s="201"/>
    </row>
    <row r="82" spans="1:15" ht="15" customHeight="1">
      <c r="A82" s="50"/>
      <c r="B82" s="87"/>
      <c r="C82" s="86"/>
      <c r="D82" s="50"/>
      <c r="E82" s="88"/>
      <c r="F82" s="86"/>
      <c r="G82" s="50" t="s">
        <v>84</v>
      </c>
      <c r="H82" s="88">
        <v>110</v>
      </c>
      <c r="I82" s="201"/>
      <c r="J82" s="170" t="s">
        <v>376</v>
      </c>
      <c r="K82" s="122">
        <v>60</v>
      </c>
      <c r="L82" s="201"/>
      <c r="M82" s="51" t="s">
        <v>177</v>
      </c>
      <c r="N82" s="91">
        <v>2975</v>
      </c>
      <c r="O82" s="201"/>
    </row>
    <row r="83" spans="1:15" ht="15" customHeight="1">
      <c r="A83" s="50"/>
      <c r="B83" s="87"/>
      <c r="C83" s="86"/>
      <c r="D83" s="50"/>
      <c r="E83" s="88"/>
      <c r="F83" s="86"/>
      <c r="G83" s="94"/>
      <c r="H83" s="107"/>
      <c r="I83" s="86"/>
      <c r="J83" s="108" t="s">
        <v>377</v>
      </c>
      <c r="K83" s="95">
        <v>35</v>
      </c>
      <c r="L83" s="201"/>
      <c r="M83" s="51" t="s">
        <v>125</v>
      </c>
      <c r="N83" s="91">
        <v>2412</v>
      </c>
      <c r="O83" s="201"/>
    </row>
    <row r="84" spans="1:15" ht="15" customHeight="1">
      <c r="A84" s="50"/>
      <c r="B84" s="87"/>
      <c r="C84" s="86"/>
      <c r="D84" s="50"/>
      <c r="E84" s="88"/>
      <c r="F84" s="86"/>
      <c r="G84" s="50"/>
      <c r="H84" s="88"/>
      <c r="I84" s="86"/>
      <c r="J84" s="108"/>
      <c r="K84" s="95"/>
      <c r="L84" s="86"/>
      <c r="M84" s="51"/>
      <c r="N84" s="241"/>
      <c r="O84" s="242">
        <f>N84</f>
        <v>0</v>
      </c>
    </row>
    <row r="85" spans="1:15" ht="15" customHeight="1">
      <c r="A85" s="50"/>
      <c r="B85" s="87"/>
      <c r="C85" s="86"/>
      <c r="D85" s="50"/>
      <c r="E85" s="88"/>
      <c r="F85" s="86"/>
      <c r="G85" s="50"/>
      <c r="H85" s="88"/>
      <c r="I85" s="86"/>
      <c r="J85" s="245"/>
      <c r="K85" s="101"/>
      <c r="L85" s="99"/>
      <c r="M85" s="97"/>
      <c r="N85" s="243"/>
      <c r="O85" s="244"/>
    </row>
    <row r="86" spans="1:15" ht="15" customHeight="1">
      <c r="A86" s="127"/>
      <c r="B86" s="128"/>
      <c r="C86" s="99"/>
      <c r="D86" s="263" t="s">
        <v>240</v>
      </c>
      <c r="E86" s="266">
        <f>SUM(E80:E85)</f>
        <v>330</v>
      </c>
      <c r="F86" s="265">
        <f>SUM(F80:F85)</f>
        <v>0</v>
      </c>
      <c r="G86" s="263" t="s">
        <v>240</v>
      </c>
      <c r="H86" s="266">
        <f>SUM(H80:H85)</f>
        <v>450</v>
      </c>
      <c r="I86" s="265">
        <f>SUM(I80:I85)</f>
        <v>0</v>
      </c>
      <c r="J86" s="272" t="s">
        <v>240</v>
      </c>
      <c r="K86" s="267">
        <f>SUM(K80:K85)</f>
        <v>160</v>
      </c>
      <c r="L86" s="265">
        <f>SUM(L80:L85)</f>
        <v>0</v>
      </c>
      <c r="M86" s="263" t="s">
        <v>240</v>
      </c>
      <c r="N86" s="266">
        <f>SUM(N80:N85)</f>
        <v>9256</v>
      </c>
      <c r="O86" s="265">
        <f>SUM(O80:O85)</f>
        <v>0</v>
      </c>
    </row>
    <row r="87" spans="1:15" ht="15" customHeight="1" thickBot="1">
      <c r="A87" s="258" t="s">
        <v>35</v>
      </c>
      <c r="B87" s="259">
        <f>SUM(B61:B86)</f>
        <v>3800</v>
      </c>
      <c r="C87" s="260">
        <f>SUM(C61:C86)</f>
        <v>0</v>
      </c>
      <c r="D87" s="258" t="s">
        <v>35</v>
      </c>
      <c r="E87" s="259">
        <f>SUM(E78+E86)</f>
        <v>5725</v>
      </c>
      <c r="F87" s="260">
        <f>SUM(F78+F86)</f>
        <v>0</v>
      </c>
      <c r="G87" s="270" t="s">
        <v>35</v>
      </c>
      <c r="H87" s="271">
        <f>SUM(H78+H86)</f>
        <v>6060</v>
      </c>
      <c r="I87" s="260">
        <f>SUM(I78+I86)</f>
        <v>0</v>
      </c>
      <c r="J87" s="270" t="s">
        <v>35</v>
      </c>
      <c r="K87" s="271">
        <f>SUM(K78,K86)</f>
        <v>1075</v>
      </c>
      <c r="L87" s="260">
        <f>SUM(L78,L86)</f>
        <v>0</v>
      </c>
      <c r="M87" s="258" t="s">
        <v>35</v>
      </c>
      <c r="N87" s="259">
        <f>SUM(N78+N86)</f>
        <v>30929</v>
      </c>
      <c r="O87" s="260">
        <f>SUM(O78+O86)</f>
        <v>0</v>
      </c>
    </row>
    <row r="88" ht="7.5" customHeight="1"/>
  </sheetData>
  <sheetProtection/>
  <mergeCells count="4">
    <mergeCell ref="E2:G2"/>
    <mergeCell ref="E1:G1"/>
    <mergeCell ref="I1:J1"/>
    <mergeCell ref="K2:L2"/>
  </mergeCells>
  <conditionalFormatting sqref="C9:C12 C19:C25 F9:F12 F19:F21 I9:I12 I20:I25 L24:L25 O11:O12 O25 C31:C35 C41:C44 C50:C54 F34:F35 F42:F44 F52:F54 I31:I35 I41:I44 I51:I54 L33:L35 O60 O34:O35 O44 C65:C74 L64 F60 L44 O53:O54 L52:L54 L67 F23:F25 L12 I60 I87 L60:L61 L77 L87 I76:I79 I70 F69:F79 I72:I74 O70:O79 F81:F84 I83 F86:F87 O81:O87 C78:C87 L84:L85">
    <cfRule type="cellIs" priority="54" dxfId="93" operator="greaterThan" stopIfTrue="1">
      <formula>B9</formula>
    </cfRule>
  </conditionalFormatting>
  <conditionalFormatting sqref="F22">
    <cfRule type="cellIs" priority="53" dxfId="93" operator="greaterThan" stopIfTrue="1">
      <formula>E22</formula>
    </cfRule>
  </conditionalFormatting>
  <conditionalFormatting sqref="L11">
    <cfRule type="cellIs" priority="52" dxfId="93" operator="greaterThan" stopIfTrue="1">
      <formula>K11</formula>
    </cfRule>
  </conditionalFormatting>
  <conditionalFormatting sqref="I18:I19">
    <cfRule type="cellIs" priority="41" dxfId="93" operator="greaterThan" stopIfTrue="1">
      <formula>H18</formula>
    </cfRule>
  </conditionalFormatting>
  <conditionalFormatting sqref="C8">
    <cfRule type="cellIs" priority="48" dxfId="93" operator="greaterThan" stopIfTrue="1">
      <formula>B8</formula>
    </cfRule>
  </conditionalFormatting>
  <conditionalFormatting sqref="F8">
    <cfRule type="cellIs" priority="47" dxfId="93" operator="greaterThan" stopIfTrue="1">
      <formula>E8</formula>
    </cfRule>
  </conditionalFormatting>
  <conditionalFormatting sqref="I8">
    <cfRule type="cellIs" priority="46" dxfId="93" operator="greaterThan" stopIfTrue="1">
      <formula>H8</formula>
    </cfRule>
  </conditionalFormatting>
  <conditionalFormatting sqref="L8:L10">
    <cfRule type="cellIs" priority="45" dxfId="93" operator="greaterThan" stopIfTrue="1">
      <formula>K8</formula>
    </cfRule>
  </conditionalFormatting>
  <conditionalFormatting sqref="O8:O10">
    <cfRule type="cellIs" priority="44" dxfId="93" operator="greaterThan" stopIfTrue="1">
      <formula>N8</formula>
    </cfRule>
  </conditionalFormatting>
  <conditionalFormatting sqref="C18">
    <cfRule type="cellIs" priority="43" dxfId="93" operator="greaterThan" stopIfTrue="1">
      <formula>B18</formula>
    </cfRule>
  </conditionalFormatting>
  <conditionalFormatting sqref="F18">
    <cfRule type="cellIs" priority="42" dxfId="93" operator="greaterThan" stopIfTrue="1">
      <formula>E18</formula>
    </cfRule>
  </conditionalFormatting>
  <conditionalFormatting sqref="L18:L23">
    <cfRule type="cellIs" priority="40" dxfId="93" operator="greaterThan" stopIfTrue="1">
      <formula>K18</formula>
    </cfRule>
  </conditionalFormatting>
  <conditionalFormatting sqref="O18:O24">
    <cfRule type="cellIs" priority="39" dxfId="93" operator="greaterThan" stopIfTrue="1">
      <formula>N18</formula>
    </cfRule>
  </conditionalFormatting>
  <conditionalFormatting sqref="F31:F33">
    <cfRule type="cellIs" priority="38" dxfId="93" operator="greaterThan" stopIfTrue="1">
      <formula>E31</formula>
    </cfRule>
  </conditionalFormatting>
  <conditionalFormatting sqref="L31:L32">
    <cfRule type="cellIs" priority="37" dxfId="93" operator="greaterThan" stopIfTrue="1">
      <formula>K31</formula>
    </cfRule>
  </conditionalFormatting>
  <conditionalFormatting sqref="O31:O33">
    <cfRule type="cellIs" priority="36" dxfId="93" operator="greaterThan" stopIfTrue="1">
      <formula>N31</formula>
    </cfRule>
  </conditionalFormatting>
  <conditionalFormatting sqref="F41">
    <cfRule type="cellIs" priority="35" dxfId="93" operator="greaterThan" stopIfTrue="1">
      <formula>E41</formula>
    </cfRule>
  </conditionalFormatting>
  <conditionalFormatting sqref="L41:L43">
    <cfRule type="cellIs" priority="34" dxfId="93" operator="greaterThan" stopIfTrue="1">
      <formula>K41</formula>
    </cfRule>
  </conditionalFormatting>
  <conditionalFormatting sqref="O41:O43">
    <cfRule type="cellIs" priority="33" dxfId="93" operator="greaterThan" stopIfTrue="1">
      <formula>N41</formula>
    </cfRule>
  </conditionalFormatting>
  <conditionalFormatting sqref="F50:F51">
    <cfRule type="cellIs" priority="32" dxfId="93" operator="greaterThan" stopIfTrue="1">
      <formula>E50</formula>
    </cfRule>
  </conditionalFormatting>
  <conditionalFormatting sqref="I50">
    <cfRule type="cellIs" priority="31" dxfId="93" operator="greaterThan" stopIfTrue="1">
      <formula>H50</formula>
    </cfRule>
  </conditionalFormatting>
  <conditionalFormatting sqref="L50:L51">
    <cfRule type="cellIs" priority="30" dxfId="93" operator="greaterThan" stopIfTrue="1">
      <formula>K50</formula>
    </cfRule>
  </conditionalFormatting>
  <conditionalFormatting sqref="O50:O52">
    <cfRule type="cellIs" priority="29" dxfId="93" operator="greaterThan" stopIfTrue="1">
      <formula>N50</formula>
    </cfRule>
  </conditionalFormatting>
  <conditionalFormatting sqref="C61:C64">
    <cfRule type="cellIs" priority="28" dxfId="93" operator="greaterThan" stopIfTrue="1">
      <formula>B61</formula>
    </cfRule>
  </conditionalFormatting>
  <conditionalFormatting sqref="F61:F68">
    <cfRule type="cellIs" priority="27" dxfId="93" operator="greaterThan" stopIfTrue="1">
      <formula>E61</formula>
    </cfRule>
  </conditionalFormatting>
  <conditionalFormatting sqref="I61:I69">
    <cfRule type="cellIs" priority="26" dxfId="93" operator="greaterThan" stopIfTrue="1">
      <formula>H61</formula>
    </cfRule>
  </conditionalFormatting>
  <conditionalFormatting sqref="O61:O69">
    <cfRule type="cellIs" priority="25" dxfId="93" operator="greaterThan" stopIfTrue="1">
      <formula>N61</formula>
    </cfRule>
  </conditionalFormatting>
  <conditionalFormatting sqref="I80:I82">
    <cfRule type="cellIs" priority="24" dxfId="93" operator="greaterThan" stopIfTrue="1">
      <formula>H80</formula>
    </cfRule>
  </conditionalFormatting>
  <conditionalFormatting sqref="I71">
    <cfRule type="cellIs" priority="23" dxfId="93" operator="greaterThan" stopIfTrue="1">
      <formula>H71</formula>
    </cfRule>
  </conditionalFormatting>
  <conditionalFormatting sqref="O80">
    <cfRule type="cellIs" priority="21" dxfId="93" operator="greaterThan" stopIfTrue="1">
      <formula>N80</formula>
    </cfRule>
  </conditionalFormatting>
  <conditionalFormatting sqref="L68:L76">
    <cfRule type="cellIs" priority="19" dxfId="93" operator="greaterThan" stopIfTrue="1">
      <formula>K68</formula>
    </cfRule>
  </conditionalFormatting>
  <conditionalFormatting sqref="F80">
    <cfRule type="cellIs" priority="18" dxfId="93" operator="greaterThan" stopIfTrue="1">
      <formula>E80</formula>
    </cfRule>
  </conditionalFormatting>
  <conditionalFormatting sqref="C75">
    <cfRule type="cellIs" priority="17" dxfId="93" operator="greaterThan" stopIfTrue="1">
      <formula>B75</formula>
    </cfRule>
  </conditionalFormatting>
  <conditionalFormatting sqref="C76">
    <cfRule type="cellIs" priority="16" dxfId="93" operator="greaterThan" stopIfTrue="1">
      <formula>B76</formula>
    </cfRule>
  </conditionalFormatting>
  <conditionalFormatting sqref="C77">
    <cfRule type="cellIs" priority="15" dxfId="93" operator="greaterThan" stopIfTrue="1">
      <formula>B77</formula>
    </cfRule>
  </conditionalFormatting>
  <conditionalFormatting sqref="L78">
    <cfRule type="cellIs" priority="14" dxfId="93" operator="greaterThan" stopIfTrue="1">
      <formula>K78</formula>
    </cfRule>
  </conditionalFormatting>
  <conditionalFormatting sqref="L79">
    <cfRule type="cellIs" priority="13" dxfId="93" operator="greaterThan" stopIfTrue="1">
      <formula>K79</formula>
    </cfRule>
  </conditionalFormatting>
  <conditionalFormatting sqref="L80">
    <cfRule type="cellIs" priority="12" dxfId="93" operator="greaterThan" stopIfTrue="1">
      <formula>K80</formula>
    </cfRule>
  </conditionalFormatting>
  <conditionalFormatting sqref="L81:L83">
    <cfRule type="cellIs" priority="11" dxfId="93" operator="greaterThan" stopIfTrue="1">
      <formula>K81</formula>
    </cfRule>
  </conditionalFormatting>
  <conditionalFormatting sqref="L86">
    <cfRule type="cellIs" priority="10" dxfId="93" operator="greaterThan" stopIfTrue="1">
      <formula>K86</formula>
    </cfRule>
  </conditionalFormatting>
  <conditionalFormatting sqref="I75">
    <cfRule type="cellIs" priority="7" dxfId="93" operator="greaterThan" stopIfTrue="1">
      <formula>H75</formula>
    </cfRule>
  </conditionalFormatting>
  <conditionalFormatting sqref="I86">
    <cfRule type="cellIs" priority="6" dxfId="93" operator="greaterThan" stopIfTrue="1">
      <formula>H86</formula>
    </cfRule>
  </conditionalFormatting>
  <conditionalFormatting sqref="F85">
    <cfRule type="cellIs" priority="4" dxfId="93" operator="greaterThan" stopIfTrue="1">
      <formula>E85</formula>
    </cfRule>
  </conditionalFormatting>
  <conditionalFormatting sqref="I84">
    <cfRule type="cellIs" priority="3" dxfId="93" operator="greaterThan" stopIfTrue="1">
      <formula>H84</formula>
    </cfRule>
  </conditionalFormatting>
  <conditionalFormatting sqref="I85">
    <cfRule type="cellIs" priority="1" dxfId="93" operator="greaterThan" stopIfTrue="1">
      <formula>H85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No.２　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R17" sqref="R17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324" t="s">
        <v>163</v>
      </c>
      <c r="F1" s="325"/>
      <c r="G1" s="326" t="s">
        <v>1</v>
      </c>
      <c r="H1" s="54" t="s">
        <v>164</v>
      </c>
      <c r="I1" s="327" t="s">
        <v>2</v>
      </c>
      <c r="J1" s="328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329" t="str">
        <f>'宮崎市・東諸県郡'!E2</f>
        <v>平成       年       月       日</v>
      </c>
      <c r="F2" s="330"/>
      <c r="G2" s="331"/>
      <c r="H2" s="61">
        <f>'宮崎市・東諸県郡'!H2</f>
        <v>0</v>
      </c>
      <c r="I2" s="59">
        <f>'宮崎市・東諸県郡'!I2</f>
        <v>0</v>
      </c>
      <c r="J2" s="62"/>
      <c r="K2" s="332"/>
      <c r="L2" s="333"/>
      <c r="M2" s="63"/>
      <c r="N2" s="57"/>
      <c r="O2" s="58"/>
    </row>
    <row r="3" spans="13:15" ht="14.25" customHeight="1" thickBot="1">
      <c r="M3" s="64" t="s">
        <v>394</v>
      </c>
      <c r="N3" s="65"/>
      <c r="O3" s="65"/>
    </row>
    <row r="4" spans="1:15" ht="18" customHeight="1" thickBot="1">
      <c r="A4" s="66" t="s">
        <v>397</v>
      </c>
      <c r="B4" s="67"/>
      <c r="C4" s="68" t="s">
        <v>144</v>
      </c>
      <c r="D4" s="69" t="s">
        <v>82</v>
      </c>
      <c r="E4" s="70"/>
      <c r="F4" s="71" t="s">
        <v>6</v>
      </c>
      <c r="G4" s="114">
        <f>B15+E15+H15+K9+K15+N15</f>
        <v>6145</v>
      </c>
      <c r="H4" s="73" t="s">
        <v>7</v>
      </c>
      <c r="I4" s="74">
        <f>C15+F15+I15+L9+L15+O15</f>
        <v>0</v>
      </c>
      <c r="J4" s="1"/>
      <c r="K4" s="75" t="s">
        <v>122</v>
      </c>
      <c r="L4" s="74">
        <f>I4+I17+I26+I36+I60</f>
        <v>0</v>
      </c>
      <c r="M4" s="76" t="s">
        <v>395</v>
      </c>
      <c r="N4" s="65"/>
      <c r="O4" s="65"/>
    </row>
    <row r="5" ht="4.5" customHeight="1" thickBot="1"/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11</v>
      </c>
      <c r="K6" s="116"/>
      <c r="L6" s="117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104" t="s">
        <v>13</v>
      </c>
      <c r="K7" s="105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50"/>
      <c r="B8" s="87"/>
      <c r="C8" s="86"/>
      <c r="D8" s="50" t="s">
        <v>85</v>
      </c>
      <c r="E8" s="88">
        <v>725</v>
      </c>
      <c r="F8" s="86"/>
      <c r="G8" s="50" t="s">
        <v>85</v>
      </c>
      <c r="H8" s="88">
        <v>820</v>
      </c>
      <c r="I8" s="86"/>
      <c r="J8" s="321" t="s">
        <v>275</v>
      </c>
      <c r="K8" s="322"/>
      <c r="L8" s="323"/>
      <c r="M8" s="50" t="s">
        <v>273</v>
      </c>
      <c r="N8" s="88">
        <v>2100</v>
      </c>
      <c r="O8" s="86"/>
    </row>
    <row r="9" spans="1:15" ht="15" customHeight="1" thickBot="1">
      <c r="A9" s="50"/>
      <c r="B9" s="87"/>
      <c r="C9" s="86"/>
      <c r="D9" s="50"/>
      <c r="E9" s="88"/>
      <c r="F9" s="86"/>
      <c r="G9" s="50"/>
      <c r="H9" s="88"/>
      <c r="I9" s="86"/>
      <c r="J9" s="270" t="s">
        <v>35</v>
      </c>
      <c r="K9" s="271">
        <f>SUM(K3:K8)</f>
        <v>0</v>
      </c>
      <c r="L9" s="260">
        <f>SUM(L8)</f>
        <v>0</v>
      </c>
      <c r="M9" s="50" t="s">
        <v>274</v>
      </c>
      <c r="N9" s="88">
        <v>2410</v>
      </c>
      <c r="O9" s="86"/>
    </row>
    <row r="10" spans="1:15" ht="15" customHeight="1">
      <c r="A10" s="50"/>
      <c r="B10" s="87"/>
      <c r="C10" s="86"/>
      <c r="D10" s="50"/>
      <c r="E10" s="88"/>
      <c r="F10" s="86"/>
      <c r="G10" s="50"/>
      <c r="H10" s="88"/>
      <c r="I10" s="86"/>
      <c r="J10" s="119" t="s">
        <v>178</v>
      </c>
      <c r="K10" s="116"/>
      <c r="L10" s="117"/>
      <c r="M10" s="50"/>
      <c r="N10" s="88"/>
      <c r="O10" s="86"/>
    </row>
    <row r="11" spans="1:15" ht="15" customHeight="1">
      <c r="A11" s="90"/>
      <c r="B11" s="120"/>
      <c r="C11" s="121"/>
      <c r="D11" s="50"/>
      <c r="E11" s="88"/>
      <c r="F11" s="86"/>
      <c r="G11" s="50"/>
      <c r="H11" s="88"/>
      <c r="I11" s="86"/>
      <c r="J11" s="104" t="s">
        <v>13</v>
      </c>
      <c r="K11" s="105" t="s">
        <v>14</v>
      </c>
      <c r="L11" s="83" t="s">
        <v>225</v>
      </c>
      <c r="M11" s="50"/>
      <c r="N11" s="88"/>
      <c r="O11" s="86"/>
    </row>
    <row r="12" spans="1:15" ht="15" customHeight="1">
      <c r="A12" s="50"/>
      <c r="B12" s="87"/>
      <c r="C12" s="86"/>
      <c r="D12" s="50"/>
      <c r="E12" s="88"/>
      <c r="F12" s="86"/>
      <c r="G12" s="50"/>
      <c r="H12" s="88"/>
      <c r="I12" s="86"/>
      <c r="J12" s="49" t="s">
        <v>317</v>
      </c>
      <c r="K12" s="122">
        <v>50</v>
      </c>
      <c r="L12" s="86"/>
      <c r="M12" s="90"/>
      <c r="N12" s="88"/>
      <c r="O12" s="86"/>
    </row>
    <row r="13" spans="1:15" ht="15" customHeight="1">
      <c r="A13" s="50"/>
      <c r="B13" s="87"/>
      <c r="C13" s="86"/>
      <c r="D13" s="50"/>
      <c r="E13" s="88"/>
      <c r="F13" s="86"/>
      <c r="G13" s="50"/>
      <c r="H13" s="88"/>
      <c r="I13" s="86"/>
      <c r="J13" s="49" t="s">
        <v>267</v>
      </c>
      <c r="K13" s="123">
        <v>40</v>
      </c>
      <c r="L13" s="86"/>
      <c r="M13" s="50"/>
      <c r="N13" s="88"/>
      <c r="O13" s="86"/>
    </row>
    <row r="14" spans="1:15" ht="15" customHeight="1">
      <c r="A14" s="97"/>
      <c r="B14" s="98"/>
      <c r="C14" s="99"/>
      <c r="D14" s="97"/>
      <c r="E14" s="100"/>
      <c r="F14" s="99"/>
      <c r="G14" s="97"/>
      <c r="H14" s="100"/>
      <c r="I14" s="99"/>
      <c r="J14" s="124"/>
      <c r="K14" s="125"/>
      <c r="L14" s="99"/>
      <c r="M14" s="97"/>
      <c r="N14" s="100"/>
      <c r="O14" s="99"/>
    </row>
    <row r="15" spans="1:15" ht="15" customHeight="1" thickBot="1">
      <c r="A15" s="258" t="s">
        <v>35</v>
      </c>
      <c r="B15" s="259">
        <f>SUM(B8:B14)</f>
        <v>0</v>
      </c>
      <c r="C15" s="260">
        <f>SUM(C8:C14)</f>
        <v>0</v>
      </c>
      <c r="D15" s="258" t="s">
        <v>35</v>
      </c>
      <c r="E15" s="259">
        <f>SUM(E8:E14)</f>
        <v>725</v>
      </c>
      <c r="F15" s="260">
        <f>SUM(F8:F14)</f>
        <v>0</v>
      </c>
      <c r="G15" s="258" t="s">
        <v>35</v>
      </c>
      <c r="H15" s="259">
        <f>SUM(H8:H14)</f>
        <v>820</v>
      </c>
      <c r="I15" s="260">
        <f>SUM(I8:I14)</f>
        <v>0</v>
      </c>
      <c r="J15" s="270" t="s">
        <v>35</v>
      </c>
      <c r="K15" s="271">
        <f>SUM(K12:K14)</f>
        <v>90</v>
      </c>
      <c r="L15" s="260">
        <f>SUM(L12:L14)</f>
        <v>0</v>
      </c>
      <c r="M15" s="258" t="s">
        <v>35</v>
      </c>
      <c r="N15" s="259">
        <f>SUM(N8:N14)</f>
        <v>4510</v>
      </c>
      <c r="O15" s="260">
        <f>SUM(O8:O14)</f>
        <v>0</v>
      </c>
    </row>
    <row r="16" ht="7.5" customHeight="1" thickBot="1"/>
    <row r="17" spans="1:13" ht="18" customHeight="1" thickBot="1">
      <c r="A17" s="66" t="s">
        <v>399</v>
      </c>
      <c r="B17" s="67"/>
      <c r="C17" s="68" t="s">
        <v>142</v>
      </c>
      <c r="D17" s="69" t="s">
        <v>67</v>
      </c>
      <c r="E17" s="70"/>
      <c r="F17" s="71" t="s">
        <v>6</v>
      </c>
      <c r="G17" s="114">
        <f>B24+E24+H24+K24+N24</f>
        <v>2126</v>
      </c>
      <c r="H17" s="73" t="s">
        <v>7</v>
      </c>
      <c r="I17" s="74">
        <f>C24+F24+I24+L24+O24</f>
        <v>0</v>
      </c>
      <c r="J17" s="126" t="s">
        <v>314</v>
      </c>
      <c r="M17" s="103"/>
    </row>
    <row r="18" ht="4.5" customHeight="1" thickBot="1"/>
    <row r="19" spans="1:15" ht="15" customHeight="1">
      <c r="A19" s="115" t="s">
        <v>8</v>
      </c>
      <c r="B19" s="116"/>
      <c r="C19" s="117"/>
      <c r="D19" s="118" t="s">
        <v>9</v>
      </c>
      <c r="E19" s="116"/>
      <c r="F19" s="117"/>
      <c r="G19" s="118" t="s">
        <v>10</v>
      </c>
      <c r="H19" s="116"/>
      <c r="I19" s="117"/>
      <c r="J19" s="119" t="s">
        <v>178</v>
      </c>
      <c r="K19" s="116"/>
      <c r="L19" s="117"/>
      <c r="M19" s="118" t="s">
        <v>38</v>
      </c>
      <c r="N19" s="116"/>
      <c r="O19" s="117"/>
    </row>
    <row r="20" spans="1:15" ht="15" customHeight="1">
      <c r="A20" s="81" t="s">
        <v>13</v>
      </c>
      <c r="B20" s="82" t="s">
        <v>14</v>
      </c>
      <c r="C20" s="83" t="s">
        <v>225</v>
      </c>
      <c r="D20" s="81" t="s">
        <v>13</v>
      </c>
      <c r="E20" s="82" t="s">
        <v>14</v>
      </c>
      <c r="F20" s="83" t="s">
        <v>225</v>
      </c>
      <c r="G20" s="81" t="s">
        <v>13</v>
      </c>
      <c r="H20" s="82" t="s">
        <v>14</v>
      </c>
      <c r="I20" s="83" t="s">
        <v>225</v>
      </c>
      <c r="J20" s="81" t="s">
        <v>13</v>
      </c>
      <c r="K20" s="82" t="s">
        <v>14</v>
      </c>
      <c r="L20" s="83" t="s">
        <v>225</v>
      </c>
      <c r="M20" s="81" t="s">
        <v>13</v>
      </c>
      <c r="N20" s="82" t="s">
        <v>14</v>
      </c>
      <c r="O20" s="83" t="s">
        <v>225</v>
      </c>
    </row>
    <row r="21" spans="1:15" ht="15" customHeight="1">
      <c r="A21" s="50"/>
      <c r="B21" s="87"/>
      <c r="C21" s="86"/>
      <c r="D21" s="50"/>
      <c r="E21" s="88"/>
      <c r="F21" s="86"/>
      <c r="G21" s="50" t="s">
        <v>68</v>
      </c>
      <c r="H21" s="88">
        <v>80</v>
      </c>
      <c r="I21" s="86"/>
      <c r="J21" s="50" t="s">
        <v>218</v>
      </c>
      <c r="K21" s="88">
        <v>30</v>
      </c>
      <c r="L21" s="86"/>
      <c r="M21" s="50" t="s">
        <v>114</v>
      </c>
      <c r="N21" s="88">
        <v>2016</v>
      </c>
      <c r="O21" s="86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50"/>
      <c r="K22" s="88"/>
      <c r="L22" s="86"/>
      <c r="M22" s="50"/>
      <c r="N22" s="88"/>
      <c r="O22" s="86"/>
    </row>
    <row r="23" spans="1:15" ht="15" customHeight="1">
      <c r="A23" s="127"/>
      <c r="B23" s="128"/>
      <c r="C23" s="99"/>
      <c r="D23" s="127"/>
      <c r="E23" s="129"/>
      <c r="F23" s="99"/>
      <c r="G23" s="127"/>
      <c r="H23" s="129"/>
      <c r="I23" s="99"/>
      <c r="J23" s="130"/>
      <c r="K23" s="129"/>
      <c r="L23" s="99"/>
      <c r="M23" s="130"/>
      <c r="N23" s="129"/>
      <c r="O23" s="99"/>
    </row>
    <row r="24" spans="1:15" ht="15" customHeight="1" thickBot="1">
      <c r="A24" s="258" t="s">
        <v>35</v>
      </c>
      <c r="B24" s="259">
        <f>SUM(B21:B23)</f>
        <v>0</v>
      </c>
      <c r="C24" s="260">
        <f>SUM(C21:C23)</f>
        <v>0</v>
      </c>
      <c r="D24" s="258" t="s">
        <v>35</v>
      </c>
      <c r="E24" s="259">
        <f>SUM(E21:E23)</f>
        <v>0</v>
      </c>
      <c r="F24" s="260">
        <f>SUM(F21:F23)</f>
        <v>0</v>
      </c>
      <c r="G24" s="258" t="s">
        <v>35</v>
      </c>
      <c r="H24" s="259">
        <f>SUM(H21:H23)</f>
        <v>80</v>
      </c>
      <c r="I24" s="260">
        <f>SUM(I21:I23)</f>
        <v>0</v>
      </c>
      <c r="J24" s="258" t="s">
        <v>35</v>
      </c>
      <c r="K24" s="259">
        <f>SUM(K21:K23)</f>
        <v>30</v>
      </c>
      <c r="L24" s="260">
        <f>SUM(L21:L23)</f>
        <v>0</v>
      </c>
      <c r="M24" s="258" t="s">
        <v>35</v>
      </c>
      <c r="N24" s="259">
        <f>SUM(N21:N23)</f>
        <v>2016</v>
      </c>
      <c r="O24" s="260">
        <f>SUM(O21:O23)</f>
        <v>0</v>
      </c>
    </row>
    <row r="25" ht="8.25" customHeight="1" thickBot="1"/>
    <row r="26" spans="1:13" ht="18" customHeight="1" thickBot="1">
      <c r="A26" s="66" t="s">
        <v>397</v>
      </c>
      <c r="B26" s="67"/>
      <c r="C26" s="68" t="s">
        <v>141</v>
      </c>
      <c r="D26" s="69" t="s">
        <v>64</v>
      </c>
      <c r="E26" s="70"/>
      <c r="F26" s="71" t="s">
        <v>6</v>
      </c>
      <c r="G26" s="114">
        <f>B34+E34+H34+K34+N34</f>
        <v>5210</v>
      </c>
      <c r="H26" s="73" t="s">
        <v>7</v>
      </c>
      <c r="I26" s="74">
        <f>C34+F34+I34+L34+O34</f>
        <v>0</v>
      </c>
      <c r="J26" s="1"/>
      <c r="M26" s="103"/>
    </row>
    <row r="27" ht="4.5" customHeight="1" thickBot="1"/>
    <row r="28" spans="1:15" ht="15" customHeight="1">
      <c r="A28" s="115" t="s">
        <v>8</v>
      </c>
      <c r="B28" s="116"/>
      <c r="C28" s="117"/>
      <c r="D28" s="118" t="s">
        <v>9</v>
      </c>
      <c r="E28" s="116"/>
      <c r="F28" s="117"/>
      <c r="G28" s="118" t="s">
        <v>10</v>
      </c>
      <c r="H28" s="116"/>
      <c r="I28" s="117"/>
      <c r="J28" s="119" t="s">
        <v>178</v>
      </c>
      <c r="K28" s="116"/>
      <c r="L28" s="117"/>
      <c r="M28" s="118" t="s">
        <v>38</v>
      </c>
      <c r="N28" s="116"/>
      <c r="O28" s="117"/>
    </row>
    <row r="29" spans="1:15" ht="15" customHeight="1">
      <c r="A29" s="81" t="s">
        <v>13</v>
      </c>
      <c r="B29" s="82" t="s">
        <v>14</v>
      </c>
      <c r="C29" s="83" t="s">
        <v>225</v>
      </c>
      <c r="D29" s="81" t="s">
        <v>13</v>
      </c>
      <c r="E29" s="82" t="s">
        <v>14</v>
      </c>
      <c r="F29" s="83" t="s">
        <v>225</v>
      </c>
      <c r="G29" s="81" t="s">
        <v>13</v>
      </c>
      <c r="H29" s="82" t="s">
        <v>14</v>
      </c>
      <c r="I29" s="83" t="s">
        <v>225</v>
      </c>
      <c r="J29" s="81" t="s">
        <v>13</v>
      </c>
      <c r="K29" s="82" t="s">
        <v>14</v>
      </c>
      <c r="L29" s="83" t="s">
        <v>225</v>
      </c>
      <c r="M29" s="81" t="s">
        <v>13</v>
      </c>
      <c r="N29" s="82" t="s">
        <v>14</v>
      </c>
      <c r="O29" s="83" t="s">
        <v>225</v>
      </c>
    </row>
    <row r="30" spans="1:15" ht="15" customHeight="1">
      <c r="A30" s="50" t="s">
        <v>66</v>
      </c>
      <c r="B30" s="88">
        <v>80</v>
      </c>
      <c r="C30" s="86"/>
      <c r="D30" s="50" t="s">
        <v>65</v>
      </c>
      <c r="E30" s="88"/>
      <c r="F30" s="86"/>
      <c r="G30" s="50" t="s">
        <v>65</v>
      </c>
      <c r="H30" s="88">
        <v>200</v>
      </c>
      <c r="I30" s="86"/>
      <c r="J30" s="50" t="s">
        <v>221</v>
      </c>
      <c r="K30" s="88">
        <v>40</v>
      </c>
      <c r="L30" s="86"/>
      <c r="M30" s="50" t="s">
        <v>346</v>
      </c>
      <c r="N30" s="88">
        <v>2615</v>
      </c>
      <c r="O30" s="86"/>
    </row>
    <row r="31" spans="1:15" ht="15" customHeight="1">
      <c r="A31" s="50"/>
      <c r="B31" s="87"/>
      <c r="C31" s="86"/>
      <c r="D31" s="202" t="s">
        <v>343</v>
      </c>
      <c r="E31" s="206"/>
      <c r="F31" s="201"/>
      <c r="G31" s="202"/>
      <c r="H31" s="206"/>
      <c r="I31" s="201"/>
      <c r="J31" s="202" t="s">
        <v>341</v>
      </c>
      <c r="K31" s="206">
        <v>20</v>
      </c>
      <c r="L31" s="86"/>
      <c r="M31" s="202" t="s">
        <v>342</v>
      </c>
      <c r="N31" s="88">
        <v>1105</v>
      </c>
      <c r="O31" s="86"/>
    </row>
    <row r="32" spans="1:15" ht="15" customHeight="1">
      <c r="A32" s="50"/>
      <c r="B32" s="87"/>
      <c r="C32" s="86"/>
      <c r="D32" s="273" t="s">
        <v>344</v>
      </c>
      <c r="E32" s="88"/>
      <c r="F32" s="86"/>
      <c r="G32" s="50"/>
      <c r="H32" s="88"/>
      <c r="I32" s="86"/>
      <c r="J32" s="50" t="s">
        <v>340</v>
      </c>
      <c r="K32" s="88">
        <v>10</v>
      </c>
      <c r="L32" s="86"/>
      <c r="M32" s="50" t="s">
        <v>345</v>
      </c>
      <c r="N32" s="88">
        <v>1140</v>
      </c>
      <c r="O32" s="86"/>
    </row>
    <row r="33" spans="1:15" ht="15" customHeight="1">
      <c r="A33" s="97"/>
      <c r="B33" s="98"/>
      <c r="C33" s="99"/>
      <c r="D33" s="97"/>
      <c r="E33" s="100"/>
      <c r="F33" s="99"/>
      <c r="G33" s="97"/>
      <c r="H33" s="100"/>
      <c r="I33" s="99"/>
      <c r="J33" s="97"/>
      <c r="K33" s="100"/>
      <c r="L33" s="99"/>
      <c r="M33" s="97"/>
      <c r="N33" s="100"/>
      <c r="O33" s="99"/>
    </row>
    <row r="34" spans="1:15" ht="15" customHeight="1" thickBot="1">
      <c r="A34" s="258" t="s">
        <v>35</v>
      </c>
      <c r="B34" s="259">
        <f>SUM(B30:B33)</f>
        <v>80</v>
      </c>
      <c r="C34" s="260">
        <f>SUM(C30:C33)</f>
        <v>0</v>
      </c>
      <c r="D34" s="258" t="s">
        <v>35</v>
      </c>
      <c r="E34" s="259">
        <f>SUM(E30:E33)</f>
        <v>0</v>
      </c>
      <c r="F34" s="260">
        <f>SUM(F30:F33)</f>
        <v>0</v>
      </c>
      <c r="G34" s="258" t="s">
        <v>35</v>
      </c>
      <c r="H34" s="259">
        <f>SUM(H30:H33)</f>
        <v>200</v>
      </c>
      <c r="I34" s="260">
        <f>SUM(I30:I33)</f>
        <v>0</v>
      </c>
      <c r="J34" s="258" t="s">
        <v>35</v>
      </c>
      <c r="K34" s="259">
        <f>SUM(K30:K33)</f>
        <v>70</v>
      </c>
      <c r="L34" s="260">
        <f>SUM(L30:L33)</f>
        <v>0</v>
      </c>
      <c r="M34" s="258" t="s">
        <v>35</v>
      </c>
      <c r="N34" s="259">
        <f>SUM(N30:N33)</f>
        <v>4860</v>
      </c>
      <c r="O34" s="260">
        <f>SUM(O30:O33)</f>
        <v>0</v>
      </c>
    </row>
    <row r="35" spans="13:15" ht="8.25" customHeight="1" thickBot="1">
      <c r="M35" s="64"/>
      <c r="N35" s="65"/>
      <c r="O35" s="65"/>
    </row>
    <row r="36" spans="1:10" ht="18" customHeight="1" thickBot="1">
      <c r="A36" s="66" t="s">
        <v>397</v>
      </c>
      <c r="B36" s="67"/>
      <c r="C36" s="68" t="s">
        <v>140</v>
      </c>
      <c r="D36" s="69" t="s">
        <v>58</v>
      </c>
      <c r="E36" s="70"/>
      <c r="F36" s="71" t="s">
        <v>6</v>
      </c>
      <c r="G36" s="114">
        <f>B58+E58+H58+K43+K58+N58</f>
        <v>11778</v>
      </c>
      <c r="H36" s="73" t="s">
        <v>7</v>
      </c>
      <c r="I36" s="74">
        <f>C58+F58+I58+L43+L58+O58</f>
        <v>0</v>
      </c>
      <c r="J36" s="1"/>
    </row>
    <row r="37" ht="4.5" customHeight="1" thickBot="1"/>
    <row r="38" spans="1:15" ht="15" customHeight="1">
      <c r="A38" s="115" t="s">
        <v>8</v>
      </c>
      <c r="B38" s="116"/>
      <c r="C38" s="117"/>
      <c r="D38" s="229" t="s">
        <v>9</v>
      </c>
      <c r="E38" s="230"/>
      <c r="F38" s="231"/>
      <c r="G38" s="118" t="s">
        <v>10</v>
      </c>
      <c r="H38" s="116"/>
      <c r="I38" s="117"/>
      <c r="J38" s="118" t="s">
        <v>37</v>
      </c>
      <c r="K38" s="116"/>
      <c r="L38" s="117"/>
      <c r="M38" s="229" t="s">
        <v>38</v>
      </c>
      <c r="N38" s="230"/>
      <c r="O38" s="231"/>
    </row>
    <row r="39" spans="1:15" ht="15" customHeight="1">
      <c r="A39" s="81" t="s">
        <v>13</v>
      </c>
      <c r="B39" s="82" t="s">
        <v>14</v>
      </c>
      <c r="C39" s="83" t="s">
        <v>225</v>
      </c>
      <c r="D39" s="81" t="s">
        <v>13</v>
      </c>
      <c r="E39" s="82" t="s">
        <v>14</v>
      </c>
      <c r="F39" s="83" t="s">
        <v>225</v>
      </c>
      <c r="G39" s="81" t="s">
        <v>13</v>
      </c>
      <c r="H39" s="82" t="s">
        <v>14</v>
      </c>
      <c r="I39" s="83" t="s">
        <v>225</v>
      </c>
      <c r="J39" s="81" t="s">
        <v>13</v>
      </c>
      <c r="K39" s="82" t="s">
        <v>14</v>
      </c>
      <c r="L39" s="83" t="s">
        <v>225</v>
      </c>
      <c r="M39" s="81" t="s">
        <v>13</v>
      </c>
      <c r="N39" s="82" t="s">
        <v>14</v>
      </c>
      <c r="O39" s="83" t="s">
        <v>225</v>
      </c>
    </row>
    <row r="40" spans="1:15" ht="15" customHeight="1">
      <c r="A40" s="131" t="s">
        <v>264</v>
      </c>
      <c r="B40" s="85"/>
      <c r="C40" s="86"/>
      <c r="D40" s="131" t="s">
        <v>264</v>
      </c>
      <c r="E40" s="85"/>
      <c r="F40" s="86"/>
      <c r="G40" s="131" t="s">
        <v>264</v>
      </c>
      <c r="H40" s="85"/>
      <c r="I40" s="86"/>
      <c r="J40" s="131" t="s">
        <v>264</v>
      </c>
      <c r="K40" s="85"/>
      <c r="L40" s="86"/>
      <c r="M40" s="131" t="s">
        <v>264</v>
      </c>
      <c r="N40" s="85"/>
      <c r="O40" s="86"/>
    </row>
    <row r="41" spans="1:15" ht="15" customHeight="1">
      <c r="A41" s="50" t="s">
        <v>59</v>
      </c>
      <c r="B41" s="87">
        <v>0</v>
      </c>
      <c r="C41" s="86"/>
      <c r="D41" s="50" t="s">
        <v>60</v>
      </c>
      <c r="E41" s="88">
        <v>580</v>
      </c>
      <c r="F41" s="86"/>
      <c r="G41" s="50" t="s">
        <v>61</v>
      </c>
      <c r="H41" s="88">
        <v>750</v>
      </c>
      <c r="I41" s="86"/>
      <c r="J41" s="318" t="s">
        <v>279</v>
      </c>
      <c r="K41" s="319"/>
      <c r="L41" s="320"/>
      <c r="M41" s="50" t="s">
        <v>304</v>
      </c>
      <c r="N41" s="88">
        <v>2525</v>
      </c>
      <c r="O41" s="86"/>
    </row>
    <row r="42" spans="1:15" ht="15" customHeight="1">
      <c r="A42" s="273" t="s">
        <v>387</v>
      </c>
      <c r="B42" s="87"/>
      <c r="C42" s="86"/>
      <c r="D42" s="202" t="s">
        <v>62</v>
      </c>
      <c r="E42" s="206">
        <v>550</v>
      </c>
      <c r="F42" s="86"/>
      <c r="G42" s="50" t="s">
        <v>63</v>
      </c>
      <c r="H42" s="88">
        <v>450</v>
      </c>
      <c r="I42" s="86"/>
      <c r="J42" s="127"/>
      <c r="K42" s="129"/>
      <c r="L42" s="99"/>
      <c r="M42" s="50" t="s">
        <v>305</v>
      </c>
      <c r="N42" s="88">
        <v>2485</v>
      </c>
      <c r="O42" s="86"/>
    </row>
    <row r="43" spans="1:15" ht="15" customHeight="1" thickBot="1">
      <c r="A43" s="50"/>
      <c r="B43" s="87"/>
      <c r="C43" s="86"/>
      <c r="D43" s="50"/>
      <c r="E43" s="88"/>
      <c r="F43" s="86"/>
      <c r="G43" s="50"/>
      <c r="H43" s="88"/>
      <c r="I43" s="86"/>
      <c r="J43" s="258" t="s">
        <v>35</v>
      </c>
      <c r="K43" s="259">
        <f>SUM(K41:K42)</f>
        <v>0</v>
      </c>
      <c r="L43" s="260">
        <f>SUM(L41:L42)</f>
        <v>0</v>
      </c>
      <c r="M43" s="50" t="s">
        <v>306</v>
      </c>
      <c r="N43" s="88">
        <v>2170</v>
      </c>
      <c r="O43" s="86"/>
    </row>
    <row r="44" spans="1:15" ht="15" customHeight="1">
      <c r="A44" s="50"/>
      <c r="B44" s="87"/>
      <c r="C44" s="86"/>
      <c r="D44" s="50"/>
      <c r="E44" s="88"/>
      <c r="F44" s="86"/>
      <c r="G44" s="50"/>
      <c r="H44" s="88"/>
      <c r="I44" s="86"/>
      <c r="J44" s="132" t="s">
        <v>178</v>
      </c>
      <c r="K44" s="133"/>
      <c r="L44" s="134"/>
      <c r="M44" s="51"/>
      <c r="N44" s="91"/>
      <c r="O44" s="86"/>
    </row>
    <row r="45" spans="1:15" ht="15" customHeight="1">
      <c r="A45" s="50"/>
      <c r="B45" s="87"/>
      <c r="C45" s="86"/>
      <c r="D45" s="50"/>
      <c r="E45" s="88"/>
      <c r="F45" s="86"/>
      <c r="G45" s="50"/>
      <c r="H45" s="88"/>
      <c r="I45" s="86"/>
      <c r="J45" s="81" t="s">
        <v>13</v>
      </c>
      <c r="K45" s="82" t="s">
        <v>14</v>
      </c>
      <c r="L45" s="83" t="s">
        <v>225</v>
      </c>
      <c r="M45" s="51"/>
      <c r="N45" s="91"/>
      <c r="O45" s="86"/>
    </row>
    <row r="46" spans="1:15" ht="15" customHeight="1">
      <c r="A46" s="50"/>
      <c r="B46" s="87"/>
      <c r="C46" s="86"/>
      <c r="D46" s="50"/>
      <c r="E46" s="88"/>
      <c r="F46" s="86"/>
      <c r="G46" s="50"/>
      <c r="H46" s="88"/>
      <c r="I46" s="86"/>
      <c r="J46" s="131" t="s">
        <v>264</v>
      </c>
      <c r="K46" s="88"/>
      <c r="L46" s="86"/>
      <c r="M46" s="51"/>
      <c r="N46" s="91"/>
      <c r="O46" s="86"/>
    </row>
    <row r="47" spans="1:15" ht="15" customHeight="1">
      <c r="A47" s="50"/>
      <c r="B47" s="87"/>
      <c r="C47" s="86"/>
      <c r="D47" s="50"/>
      <c r="E47" s="88"/>
      <c r="F47" s="86"/>
      <c r="G47" s="50"/>
      <c r="H47" s="88"/>
      <c r="I47" s="86"/>
      <c r="J47" s="50" t="s">
        <v>227</v>
      </c>
      <c r="K47" s="88">
        <v>85</v>
      </c>
      <c r="L47" s="86"/>
      <c r="M47" s="51"/>
      <c r="N47" s="91"/>
      <c r="O47" s="86"/>
    </row>
    <row r="48" spans="1:15" ht="15" customHeight="1">
      <c r="A48" s="50"/>
      <c r="B48" s="87"/>
      <c r="C48" s="86"/>
      <c r="D48" s="50"/>
      <c r="E48" s="88"/>
      <c r="F48" s="86"/>
      <c r="G48" s="50"/>
      <c r="H48" s="88"/>
      <c r="I48" s="86"/>
      <c r="J48" s="50" t="s">
        <v>228</v>
      </c>
      <c r="K48" s="88">
        <v>60</v>
      </c>
      <c r="L48" s="86"/>
      <c r="M48" s="51"/>
      <c r="N48" s="88"/>
      <c r="O48" s="86"/>
    </row>
    <row r="49" spans="1:15" ht="15" customHeight="1">
      <c r="A49" s="50"/>
      <c r="B49" s="87"/>
      <c r="C49" s="86"/>
      <c r="D49" s="50"/>
      <c r="E49" s="88"/>
      <c r="F49" s="86"/>
      <c r="G49" s="50"/>
      <c r="H49" s="88"/>
      <c r="I49" s="86"/>
      <c r="J49" s="50" t="s">
        <v>229</v>
      </c>
      <c r="K49" s="88">
        <v>80</v>
      </c>
      <c r="L49" s="86"/>
      <c r="M49" s="51"/>
      <c r="N49" s="88"/>
      <c r="O49" s="86"/>
    </row>
    <row r="50" spans="1:15" ht="15" customHeight="1">
      <c r="A50" s="50"/>
      <c r="B50" s="87"/>
      <c r="C50" s="86"/>
      <c r="D50" s="50"/>
      <c r="E50" s="88"/>
      <c r="F50" s="86"/>
      <c r="G50" s="50"/>
      <c r="H50" s="88"/>
      <c r="I50" s="86"/>
      <c r="J50" s="127"/>
      <c r="K50" s="129"/>
      <c r="L50" s="99"/>
      <c r="M50" s="127"/>
      <c r="N50" s="129"/>
      <c r="O50" s="99"/>
    </row>
    <row r="51" spans="1:15" ht="15" customHeight="1">
      <c r="A51" s="50"/>
      <c r="B51" s="87"/>
      <c r="C51" s="86"/>
      <c r="D51" s="50"/>
      <c r="E51" s="88"/>
      <c r="F51" s="86"/>
      <c r="G51" s="50"/>
      <c r="H51" s="88"/>
      <c r="I51" s="86"/>
      <c r="J51" s="247" t="s">
        <v>240</v>
      </c>
      <c r="K51" s="248">
        <f>SUM(K47:K50)</f>
        <v>225</v>
      </c>
      <c r="L51" s="249">
        <f>SUM(L47:L50)</f>
        <v>0</v>
      </c>
      <c r="M51" s="247" t="s">
        <v>240</v>
      </c>
      <c r="N51" s="248">
        <f>SUM(N41:N50)</f>
        <v>7180</v>
      </c>
      <c r="O51" s="249">
        <f>SUM(O41:O50)</f>
        <v>0</v>
      </c>
    </row>
    <row r="52" spans="1:15" ht="15" customHeight="1">
      <c r="A52" s="50"/>
      <c r="B52" s="87"/>
      <c r="C52" s="86"/>
      <c r="D52" s="50"/>
      <c r="E52" s="88"/>
      <c r="F52" s="86"/>
      <c r="G52" s="50"/>
      <c r="H52" s="88"/>
      <c r="I52" s="86"/>
      <c r="J52" s="49" t="s">
        <v>265</v>
      </c>
      <c r="K52" s="88"/>
      <c r="L52" s="93"/>
      <c r="M52" s="49" t="s">
        <v>265</v>
      </c>
      <c r="N52" s="135"/>
      <c r="O52" s="93"/>
    </row>
    <row r="53" spans="1:15" ht="15" customHeight="1">
      <c r="A53" s="50"/>
      <c r="B53" s="87"/>
      <c r="C53" s="86"/>
      <c r="D53" s="50"/>
      <c r="E53" s="88"/>
      <c r="F53" s="86"/>
      <c r="G53" s="50"/>
      <c r="H53" s="88"/>
      <c r="I53" s="86"/>
      <c r="J53" s="50" t="s">
        <v>313</v>
      </c>
      <c r="K53" s="88">
        <v>15</v>
      </c>
      <c r="L53" s="86"/>
      <c r="M53" s="202" t="s">
        <v>237</v>
      </c>
      <c r="N53" s="206">
        <v>463</v>
      </c>
      <c r="O53" s="86"/>
    </row>
    <row r="54" spans="1:15" ht="15" customHeight="1">
      <c r="A54" s="50"/>
      <c r="B54" s="87"/>
      <c r="C54" s="86"/>
      <c r="D54" s="50"/>
      <c r="E54" s="88"/>
      <c r="F54" s="86"/>
      <c r="G54" s="50"/>
      <c r="H54" s="88"/>
      <c r="I54" s="86"/>
      <c r="J54" s="50" t="s">
        <v>219</v>
      </c>
      <c r="K54" s="88">
        <v>15</v>
      </c>
      <c r="L54" s="86"/>
      <c r="M54" s="50" t="s">
        <v>69</v>
      </c>
      <c r="N54" s="88">
        <v>1188</v>
      </c>
      <c r="O54" s="86"/>
    </row>
    <row r="55" spans="1:15" ht="15" customHeight="1">
      <c r="A55" s="50"/>
      <c r="B55" s="87"/>
      <c r="C55" s="86"/>
      <c r="D55" s="50"/>
      <c r="E55" s="88"/>
      <c r="F55" s="86"/>
      <c r="G55" s="50"/>
      <c r="H55" s="88"/>
      <c r="I55" s="86"/>
      <c r="J55" s="50" t="s">
        <v>220</v>
      </c>
      <c r="K55" s="88">
        <v>5</v>
      </c>
      <c r="L55" s="86"/>
      <c r="M55" s="50" t="s">
        <v>236</v>
      </c>
      <c r="N55" s="88">
        <v>357</v>
      </c>
      <c r="O55" s="86"/>
    </row>
    <row r="56" spans="1:15" ht="15" customHeight="1">
      <c r="A56" s="127"/>
      <c r="B56" s="128"/>
      <c r="C56" s="99"/>
      <c r="D56" s="127"/>
      <c r="E56" s="129"/>
      <c r="F56" s="99"/>
      <c r="G56" s="127"/>
      <c r="H56" s="129"/>
      <c r="I56" s="99"/>
      <c r="J56" s="127"/>
      <c r="K56" s="129"/>
      <c r="L56" s="99"/>
      <c r="M56" s="97"/>
      <c r="N56" s="129"/>
      <c r="O56" s="99"/>
    </row>
    <row r="57" spans="1:15" ht="15" customHeight="1">
      <c r="A57" s="97"/>
      <c r="B57" s="98"/>
      <c r="C57" s="99"/>
      <c r="D57" s="97"/>
      <c r="E57" s="100"/>
      <c r="F57" s="99"/>
      <c r="G57" s="97"/>
      <c r="H57" s="100"/>
      <c r="I57" s="99"/>
      <c r="J57" s="263" t="s">
        <v>240</v>
      </c>
      <c r="K57" s="266">
        <f>SUM(K53:K55)</f>
        <v>35</v>
      </c>
      <c r="L57" s="265">
        <f>SUM(L53:L55)</f>
        <v>0</v>
      </c>
      <c r="M57" s="263" t="s">
        <v>240</v>
      </c>
      <c r="N57" s="266">
        <f>SUM(N53:N55)</f>
        <v>2008</v>
      </c>
      <c r="O57" s="265">
        <f>SUM(O53:O55)</f>
        <v>0</v>
      </c>
    </row>
    <row r="58" spans="1:15" ht="15" customHeight="1" thickBot="1">
      <c r="A58" s="258" t="s">
        <v>35</v>
      </c>
      <c r="B58" s="259">
        <f>SUM(B41:B57)</f>
        <v>0</v>
      </c>
      <c r="C58" s="260">
        <f>SUM(C41:C57)</f>
        <v>0</v>
      </c>
      <c r="D58" s="258" t="s">
        <v>35</v>
      </c>
      <c r="E58" s="259">
        <f>SUM(E41:E57)</f>
        <v>1130</v>
      </c>
      <c r="F58" s="260">
        <f>SUM(F41:F57)</f>
        <v>0</v>
      </c>
      <c r="G58" s="258" t="s">
        <v>35</v>
      </c>
      <c r="H58" s="259">
        <f>SUM(H41:H57)</f>
        <v>1200</v>
      </c>
      <c r="I58" s="260">
        <f>SUM(I41:I57)</f>
        <v>0</v>
      </c>
      <c r="J58" s="258" t="s">
        <v>35</v>
      </c>
      <c r="K58" s="259">
        <f>SUM(K51,K57)</f>
        <v>260</v>
      </c>
      <c r="L58" s="260">
        <f>SUM(L51,L57)</f>
        <v>0</v>
      </c>
      <c r="M58" s="258" t="s">
        <v>35</v>
      </c>
      <c r="N58" s="259">
        <f>SUM(N51,N57)</f>
        <v>9188</v>
      </c>
      <c r="O58" s="260">
        <f>SUM(O51,O57)</f>
        <v>0</v>
      </c>
    </row>
    <row r="59" ht="7.5" customHeight="1" thickBot="1"/>
    <row r="60" spans="1:13" ht="18" customHeight="1" thickBot="1">
      <c r="A60" s="66" t="s">
        <v>397</v>
      </c>
      <c r="B60" s="67"/>
      <c r="C60" s="68">
        <v>45203</v>
      </c>
      <c r="D60" s="69" t="s">
        <v>88</v>
      </c>
      <c r="E60" s="70"/>
      <c r="F60" s="71" t="s">
        <v>6</v>
      </c>
      <c r="G60" s="114">
        <f>B87+E87+H87+K69+K87+N87</f>
        <v>29098</v>
      </c>
      <c r="H60" s="73" t="s">
        <v>7</v>
      </c>
      <c r="I60" s="74">
        <f>C87+F87+I87+L69+L87+O87</f>
        <v>0</v>
      </c>
      <c r="J60" s="1"/>
      <c r="M60" s="103"/>
    </row>
    <row r="61" ht="4.5" customHeight="1" thickBot="1"/>
    <row r="62" spans="1:15" ht="15" customHeight="1">
      <c r="A62" s="115" t="s">
        <v>8</v>
      </c>
      <c r="B62" s="116"/>
      <c r="C62" s="117"/>
      <c r="D62" s="118" t="s">
        <v>9</v>
      </c>
      <c r="E62" s="116"/>
      <c r="F62" s="117"/>
      <c r="G62" s="118" t="s">
        <v>10</v>
      </c>
      <c r="H62" s="116"/>
      <c r="I62" s="117"/>
      <c r="J62" s="118" t="s">
        <v>37</v>
      </c>
      <c r="K62" s="116"/>
      <c r="L62" s="117"/>
      <c r="M62" s="118" t="s">
        <v>12</v>
      </c>
      <c r="N62" s="116"/>
      <c r="O62" s="117"/>
    </row>
    <row r="63" spans="1:15" ht="15" customHeight="1">
      <c r="A63" s="81" t="s">
        <v>13</v>
      </c>
      <c r="B63" s="82" t="s">
        <v>14</v>
      </c>
      <c r="C63" s="83" t="s">
        <v>225</v>
      </c>
      <c r="D63" s="81" t="s">
        <v>13</v>
      </c>
      <c r="E63" s="82" t="s">
        <v>14</v>
      </c>
      <c r="F63" s="83" t="s">
        <v>225</v>
      </c>
      <c r="G63" s="81" t="s">
        <v>13</v>
      </c>
      <c r="H63" s="82" t="s">
        <v>14</v>
      </c>
      <c r="I63" s="83" t="s">
        <v>225</v>
      </c>
      <c r="J63" s="81" t="s">
        <v>13</v>
      </c>
      <c r="K63" s="82" t="s">
        <v>14</v>
      </c>
      <c r="L63" s="83" t="s">
        <v>225</v>
      </c>
      <c r="M63" s="81" t="s">
        <v>13</v>
      </c>
      <c r="N63" s="82" t="s">
        <v>14</v>
      </c>
      <c r="O63" s="83" t="s">
        <v>225</v>
      </c>
    </row>
    <row r="64" spans="1:15" ht="15" customHeight="1">
      <c r="A64" s="84" t="s">
        <v>248</v>
      </c>
      <c r="B64" s="85"/>
      <c r="C64" s="86"/>
      <c r="D64" s="84" t="s">
        <v>248</v>
      </c>
      <c r="E64" s="85"/>
      <c r="F64" s="86"/>
      <c r="G64" s="84" t="s">
        <v>248</v>
      </c>
      <c r="H64" s="85"/>
      <c r="I64" s="86"/>
      <c r="J64" s="84" t="s">
        <v>248</v>
      </c>
      <c r="K64" s="85"/>
      <c r="L64" s="86"/>
      <c r="M64" s="84" t="s">
        <v>248</v>
      </c>
      <c r="N64" s="85"/>
      <c r="O64" s="86"/>
    </row>
    <row r="65" spans="1:15" ht="15" customHeight="1">
      <c r="A65" s="51" t="s">
        <v>89</v>
      </c>
      <c r="B65" s="96">
        <v>1340</v>
      </c>
      <c r="C65" s="86"/>
      <c r="D65" s="51" t="s">
        <v>185</v>
      </c>
      <c r="E65" s="91">
        <v>1750</v>
      </c>
      <c r="F65" s="86"/>
      <c r="G65" s="51" t="s">
        <v>186</v>
      </c>
      <c r="H65" s="91">
        <v>830</v>
      </c>
      <c r="I65" s="86"/>
      <c r="J65" s="51"/>
      <c r="K65" s="91"/>
      <c r="L65" s="86"/>
      <c r="M65" s="51" t="s">
        <v>281</v>
      </c>
      <c r="N65" s="91">
        <v>1720</v>
      </c>
      <c r="O65" s="86"/>
    </row>
    <row r="66" spans="1:15" ht="15" customHeight="1">
      <c r="A66" s="51" t="s">
        <v>90</v>
      </c>
      <c r="B66" s="96">
        <v>1820</v>
      </c>
      <c r="C66" s="86"/>
      <c r="D66" s="51" t="s">
        <v>91</v>
      </c>
      <c r="E66" s="91">
        <v>630</v>
      </c>
      <c r="F66" s="86"/>
      <c r="G66" s="51" t="s">
        <v>118</v>
      </c>
      <c r="H66" s="91">
        <v>730</v>
      </c>
      <c r="I66" s="86"/>
      <c r="J66" s="318" t="s">
        <v>279</v>
      </c>
      <c r="K66" s="319"/>
      <c r="L66" s="320"/>
      <c r="M66" s="51" t="s">
        <v>280</v>
      </c>
      <c r="N66" s="91">
        <v>1650</v>
      </c>
      <c r="O66" s="86"/>
    </row>
    <row r="67" spans="1:15" ht="15" customHeight="1">
      <c r="A67" s="51" t="s">
        <v>91</v>
      </c>
      <c r="B67" s="96">
        <v>1100</v>
      </c>
      <c r="C67" s="86"/>
      <c r="D67" s="51" t="s">
        <v>93</v>
      </c>
      <c r="E67" s="91">
        <v>890</v>
      </c>
      <c r="F67" s="86"/>
      <c r="G67" s="51" t="s">
        <v>362</v>
      </c>
      <c r="H67" s="91">
        <v>430</v>
      </c>
      <c r="I67" s="86"/>
      <c r="J67" s="196"/>
      <c r="K67" s="212"/>
      <c r="L67" s="201"/>
      <c r="M67" s="196" t="s">
        <v>284</v>
      </c>
      <c r="N67" s="95">
        <v>1010</v>
      </c>
      <c r="O67" s="86"/>
    </row>
    <row r="68" spans="1:15" ht="15" customHeight="1">
      <c r="A68" s="51" t="s">
        <v>94</v>
      </c>
      <c r="B68" s="211">
        <v>840</v>
      </c>
      <c r="C68" s="86"/>
      <c r="D68" s="196" t="s">
        <v>94</v>
      </c>
      <c r="E68" s="212">
        <v>810</v>
      </c>
      <c r="F68" s="86"/>
      <c r="G68" s="232" t="s">
        <v>363</v>
      </c>
      <c r="H68" s="212">
        <v>530</v>
      </c>
      <c r="I68" s="86"/>
      <c r="J68" s="279"/>
      <c r="K68" s="280"/>
      <c r="L68" s="209"/>
      <c r="M68" s="51" t="s">
        <v>282</v>
      </c>
      <c r="N68" s="91">
        <v>1824</v>
      </c>
      <c r="O68" s="86"/>
    </row>
    <row r="69" spans="1:15" ht="15" customHeight="1" thickBot="1">
      <c r="A69" s="51" t="s">
        <v>96</v>
      </c>
      <c r="B69" s="211">
        <v>850</v>
      </c>
      <c r="C69" s="86"/>
      <c r="D69" s="196" t="s">
        <v>92</v>
      </c>
      <c r="E69" s="212">
        <v>1040</v>
      </c>
      <c r="F69" s="86"/>
      <c r="G69" s="196" t="s">
        <v>95</v>
      </c>
      <c r="H69" s="212">
        <v>400</v>
      </c>
      <c r="I69" s="86"/>
      <c r="J69" s="281" t="s">
        <v>35</v>
      </c>
      <c r="K69" s="282">
        <f>SUM(K65:K68)</f>
        <v>0</v>
      </c>
      <c r="L69" s="283">
        <f>SUM(L65:L68)</f>
        <v>0</v>
      </c>
      <c r="M69" s="196" t="s">
        <v>283</v>
      </c>
      <c r="N69" s="91">
        <v>1280</v>
      </c>
      <c r="O69" s="86"/>
    </row>
    <row r="70" spans="1:15" ht="15" customHeight="1">
      <c r="A70" s="51" t="s">
        <v>93</v>
      </c>
      <c r="B70" s="211">
        <v>1970</v>
      </c>
      <c r="C70" s="86"/>
      <c r="D70" s="196" t="s">
        <v>97</v>
      </c>
      <c r="E70" s="212">
        <v>920</v>
      </c>
      <c r="F70" s="86"/>
      <c r="G70" s="196" t="s">
        <v>94</v>
      </c>
      <c r="H70" s="212">
        <v>400</v>
      </c>
      <c r="I70" s="86"/>
      <c r="J70" s="215" t="s">
        <v>178</v>
      </c>
      <c r="K70" s="216"/>
      <c r="L70" s="217"/>
      <c r="M70" s="51" t="s">
        <v>347</v>
      </c>
      <c r="N70" s="91">
        <v>202</v>
      </c>
      <c r="O70" s="86"/>
    </row>
    <row r="71" spans="1:15" ht="15" customHeight="1">
      <c r="A71" s="51" t="s">
        <v>95</v>
      </c>
      <c r="B71" s="211">
        <v>1200</v>
      </c>
      <c r="C71" s="86"/>
      <c r="D71" s="196"/>
      <c r="E71" s="212"/>
      <c r="F71" s="201"/>
      <c r="G71" s="196" t="s">
        <v>222</v>
      </c>
      <c r="H71" s="212">
        <v>130</v>
      </c>
      <c r="I71" s="86"/>
      <c r="J71" s="218" t="s">
        <v>13</v>
      </c>
      <c r="K71" s="219" t="s">
        <v>14</v>
      </c>
      <c r="L71" s="220" t="s">
        <v>225</v>
      </c>
      <c r="M71" s="196"/>
      <c r="N71" s="95"/>
      <c r="O71" s="86"/>
    </row>
    <row r="72" spans="1:15" ht="15" customHeight="1">
      <c r="A72" s="50" t="s">
        <v>30</v>
      </c>
      <c r="B72" s="205">
        <v>720</v>
      </c>
      <c r="C72" s="86"/>
      <c r="D72" s="202"/>
      <c r="E72" s="206"/>
      <c r="F72" s="201"/>
      <c r="G72" s="202"/>
      <c r="H72" s="206"/>
      <c r="I72" s="201"/>
      <c r="J72" s="197" t="s">
        <v>248</v>
      </c>
      <c r="K72" s="223"/>
      <c r="L72" s="201"/>
      <c r="M72" s="51"/>
      <c r="N72" s="95"/>
      <c r="O72" s="86"/>
    </row>
    <row r="73" spans="1:15" ht="15" customHeight="1">
      <c r="A73" s="50"/>
      <c r="B73" s="205"/>
      <c r="C73" s="201"/>
      <c r="D73" s="202"/>
      <c r="E73" s="206"/>
      <c r="F73" s="201"/>
      <c r="G73" s="90"/>
      <c r="H73" s="137"/>
      <c r="I73" s="121"/>
      <c r="J73" s="196" t="s">
        <v>247</v>
      </c>
      <c r="K73" s="213">
        <v>150</v>
      </c>
      <c r="L73" s="86"/>
      <c r="M73" s="111"/>
      <c r="N73" s="95"/>
      <c r="O73" s="86"/>
    </row>
    <row r="74" spans="1:15" ht="15" customHeight="1">
      <c r="A74" s="50"/>
      <c r="B74" s="205"/>
      <c r="C74" s="201"/>
      <c r="D74" s="202"/>
      <c r="E74" s="206"/>
      <c r="F74" s="201"/>
      <c r="G74" s="138"/>
      <c r="H74" s="88"/>
      <c r="I74" s="86"/>
      <c r="J74" s="196" t="s">
        <v>188</v>
      </c>
      <c r="K74" s="213">
        <v>200</v>
      </c>
      <c r="L74" s="86"/>
      <c r="M74" s="214"/>
      <c r="N74" s="95"/>
      <c r="O74" s="86"/>
    </row>
    <row r="75" spans="1:15" ht="15" customHeight="1">
      <c r="A75" s="50"/>
      <c r="B75" s="205"/>
      <c r="C75" s="201"/>
      <c r="D75" s="202"/>
      <c r="E75" s="206"/>
      <c r="F75" s="201"/>
      <c r="G75" s="207"/>
      <c r="H75" s="208"/>
      <c r="I75" s="209"/>
      <c r="J75" s="196" t="s">
        <v>182</v>
      </c>
      <c r="K75" s="213">
        <v>90</v>
      </c>
      <c r="L75" s="86"/>
      <c r="M75" s="274"/>
      <c r="N75" s="275"/>
      <c r="O75" s="99"/>
    </row>
    <row r="76" spans="1:15" ht="15" customHeight="1">
      <c r="A76" s="50"/>
      <c r="B76" s="205"/>
      <c r="C76" s="201"/>
      <c r="D76" s="202"/>
      <c r="E76" s="206"/>
      <c r="F76" s="201"/>
      <c r="G76" s="277" t="s">
        <v>240</v>
      </c>
      <c r="H76" s="278">
        <f>SUM(H65:H75)</f>
        <v>3450</v>
      </c>
      <c r="I76" s="276">
        <f>SUM(I65:I75)</f>
        <v>0</v>
      </c>
      <c r="J76" s="51" t="s">
        <v>183</v>
      </c>
      <c r="K76" s="95">
        <v>210</v>
      </c>
      <c r="L76" s="86"/>
      <c r="M76" s="277" t="s">
        <v>240</v>
      </c>
      <c r="N76" s="250">
        <f>SUM(N65:N75)</f>
        <v>7686</v>
      </c>
      <c r="O76" s="249">
        <f>SUM(O65:O75)</f>
        <v>0</v>
      </c>
    </row>
    <row r="77" spans="1:15" ht="15" customHeight="1">
      <c r="A77" s="50"/>
      <c r="B77" s="205"/>
      <c r="C77" s="201"/>
      <c r="D77" s="202"/>
      <c r="E77" s="206"/>
      <c r="F77" s="201"/>
      <c r="G77" s="222" t="s">
        <v>246</v>
      </c>
      <c r="H77" s="206"/>
      <c r="I77" s="221"/>
      <c r="J77" s="51" t="s">
        <v>349</v>
      </c>
      <c r="K77" s="95">
        <v>70</v>
      </c>
      <c r="L77" s="86"/>
      <c r="M77" s="222" t="s">
        <v>246</v>
      </c>
      <c r="N77" s="107"/>
      <c r="O77" s="93"/>
    </row>
    <row r="78" spans="1:15" ht="15" customHeight="1">
      <c r="A78" s="50"/>
      <c r="B78" s="205"/>
      <c r="C78" s="201"/>
      <c r="D78" s="196"/>
      <c r="E78" s="212"/>
      <c r="F78" s="201"/>
      <c r="G78" s="202" t="s">
        <v>105</v>
      </c>
      <c r="H78" s="206">
        <v>150</v>
      </c>
      <c r="I78" s="86"/>
      <c r="J78" s="50" t="s">
        <v>350</v>
      </c>
      <c r="K78" s="107">
        <v>5</v>
      </c>
      <c r="L78" s="86"/>
      <c r="M78" s="196" t="s">
        <v>361</v>
      </c>
      <c r="N78" s="95">
        <v>585</v>
      </c>
      <c r="O78" s="86"/>
    </row>
    <row r="79" spans="1:15" ht="15" customHeight="1">
      <c r="A79" s="50"/>
      <c r="B79" s="87"/>
      <c r="C79" s="86"/>
      <c r="D79" s="50"/>
      <c r="E79" s="88"/>
      <c r="F79" s="86"/>
      <c r="G79" s="202"/>
      <c r="H79" s="206"/>
      <c r="I79" s="201"/>
      <c r="J79" s="274"/>
      <c r="K79" s="294"/>
      <c r="L79" s="99"/>
      <c r="M79" s="196" t="s">
        <v>268</v>
      </c>
      <c r="N79" s="95">
        <v>266</v>
      </c>
      <c r="O79" s="86"/>
    </row>
    <row r="80" spans="1:15" ht="15" customHeight="1">
      <c r="A80" s="50"/>
      <c r="B80" s="87"/>
      <c r="C80" s="86"/>
      <c r="D80" s="50"/>
      <c r="E80" s="88"/>
      <c r="F80" s="86"/>
      <c r="G80" s="195"/>
      <c r="H80" s="213"/>
      <c r="I80" s="201"/>
      <c r="J80" s="277" t="s">
        <v>240</v>
      </c>
      <c r="K80" s="250">
        <f>SUM(K73:K79)</f>
        <v>725</v>
      </c>
      <c r="L80" s="249"/>
      <c r="M80" s="202" t="s">
        <v>348</v>
      </c>
      <c r="N80" s="88">
        <v>331</v>
      </c>
      <c r="O80" s="86"/>
    </row>
    <row r="81" spans="1:15" ht="15" customHeight="1">
      <c r="A81" s="51"/>
      <c r="B81" s="96"/>
      <c r="C81" s="86"/>
      <c r="D81" s="51"/>
      <c r="E81" s="91"/>
      <c r="F81" s="86"/>
      <c r="G81" s="51"/>
      <c r="H81" s="91"/>
      <c r="I81" s="86"/>
      <c r="J81" s="222" t="s">
        <v>246</v>
      </c>
      <c r="K81" s="107"/>
      <c r="L81" s="93"/>
      <c r="M81" s="51"/>
      <c r="N81" s="95"/>
      <c r="O81" s="86"/>
    </row>
    <row r="82" spans="1:15" ht="15" customHeight="1">
      <c r="A82" s="51"/>
      <c r="B82" s="96"/>
      <c r="C82" s="86"/>
      <c r="D82" s="51"/>
      <c r="E82" s="91"/>
      <c r="F82" s="86"/>
      <c r="G82" s="51"/>
      <c r="H82" s="91"/>
      <c r="I82" s="86"/>
      <c r="J82" s="50" t="s">
        <v>351</v>
      </c>
      <c r="K82" s="107">
        <v>10</v>
      </c>
      <c r="L82" s="99"/>
      <c r="M82" s="51"/>
      <c r="N82" s="95"/>
      <c r="O82" s="86"/>
    </row>
    <row r="83" spans="1:15" ht="15" customHeight="1">
      <c r="A83" s="97"/>
      <c r="B83" s="98"/>
      <c r="C83" s="99"/>
      <c r="D83" s="97"/>
      <c r="E83" s="100"/>
      <c r="F83" s="99"/>
      <c r="G83" s="97"/>
      <c r="H83" s="100"/>
      <c r="I83" s="99"/>
      <c r="J83" s="50" t="s">
        <v>352</v>
      </c>
      <c r="K83" s="107">
        <v>5</v>
      </c>
      <c r="L83" s="99"/>
      <c r="M83" s="51"/>
      <c r="N83" s="95"/>
      <c r="O83" s="86"/>
    </row>
    <row r="84" spans="1:15" ht="15" customHeight="1">
      <c r="A84" s="97"/>
      <c r="B84" s="98"/>
      <c r="C84" s="99"/>
      <c r="D84" s="97"/>
      <c r="E84" s="100"/>
      <c r="F84" s="99"/>
      <c r="G84" s="97"/>
      <c r="H84" s="100"/>
      <c r="I84" s="99"/>
      <c r="J84" s="50" t="s">
        <v>353</v>
      </c>
      <c r="K84" s="95">
        <v>10</v>
      </c>
      <c r="L84" s="99"/>
      <c r="M84" s="51"/>
      <c r="N84" s="95"/>
      <c r="O84" s="86"/>
    </row>
    <row r="85" spans="1:15" ht="15" customHeight="1">
      <c r="A85" s="97"/>
      <c r="B85" s="98"/>
      <c r="C85" s="99"/>
      <c r="D85" s="97"/>
      <c r="E85" s="100"/>
      <c r="F85" s="99"/>
      <c r="G85" s="97"/>
      <c r="H85" s="98"/>
      <c r="I85" s="99"/>
      <c r="J85" s="97"/>
      <c r="K85" s="101"/>
      <c r="L85" s="99"/>
      <c r="M85" s="51"/>
      <c r="N85" s="95"/>
      <c r="O85" s="86"/>
    </row>
    <row r="86" spans="1:15" ht="15" customHeight="1">
      <c r="A86" s="97"/>
      <c r="B86" s="98"/>
      <c r="C86" s="99"/>
      <c r="D86" s="97"/>
      <c r="E86" s="100"/>
      <c r="F86" s="99"/>
      <c r="G86" s="263" t="s">
        <v>240</v>
      </c>
      <c r="H86" s="266">
        <f>SUM(H78:H82)</f>
        <v>150</v>
      </c>
      <c r="I86" s="265">
        <f>SUM(I78:I82)</f>
        <v>0</v>
      </c>
      <c r="J86" s="277" t="s">
        <v>240</v>
      </c>
      <c r="K86" s="267">
        <f>SUM(K82:K85)</f>
        <v>25</v>
      </c>
      <c r="L86" s="265"/>
      <c r="M86" s="263" t="s">
        <v>240</v>
      </c>
      <c r="N86" s="266">
        <f>SUM(N78:N82)</f>
        <v>1182</v>
      </c>
      <c r="O86" s="265">
        <f>SUM(O78:O82)</f>
        <v>0</v>
      </c>
    </row>
    <row r="87" spans="1:15" ht="15" customHeight="1" thickBot="1">
      <c r="A87" s="258" t="s">
        <v>35</v>
      </c>
      <c r="B87" s="259">
        <f>SUM(B65:B86)</f>
        <v>9840</v>
      </c>
      <c r="C87" s="260">
        <f>SUM(C65:C86)</f>
        <v>0</v>
      </c>
      <c r="D87" s="258" t="s">
        <v>35</v>
      </c>
      <c r="E87" s="259">
        <f>SUM(E65:E86)</f>
        <v>6040</v>
      </c>
      <c r="F87" s="260">
        <f>SUM(F65:F86)</f>
        <v>0</v>
      </c>
      <c r="G87" s="258" t="s">
        <v>224</v>
      </c>
      <c r="H87" s="259">
        <f>SUM(H76+H86)</f>
        <v>3600</v>
      </c>
      <c r="I87" s="260">
        <f>SUM(I76+I86)</f>
        <v>0</v>
      </c>
      <c r="J87" s="258" t="s">
        <v>35</v>
      </c>
      <c r="K87" s="271">
        <f>SUM(K80+K86)</f>
        <v>750</v>
      </c>
      <c r="L87" s="260">
        <f>SUM(L73:L86)</f>
        <v>0</v>
      </c>
      <c r="M87" s="258" t="s">
        <v>35</v>
      </c>
      <c r="N87" s="259">
        <f>SUM(N76+N86)</f>
        <v>8868</v>
      </c>
      <c r="O87" s="260">
        <f>SUM(O76+O86)</f>
        <v>0</v>
      </c>
    </row>
    <row r="88" ht="12.75" customHeight="1"/>
    <row r="89" ht="12.75" customHeight="1"/>
  </sheetData>
  <sheetProtection/>
  <mergeCells count="7">
    <mergeCell ref="J66:L66"/>
    <mergeCell ref="J41:L41"/>
    <mergeCell ref="J8:L8"/>
    <mergeCell ref="E1:G1"/>
    <mergeCell ref="I1:J1"/>
    <mergeCell ref="E2:G2"/>
    <mergeCell ref="K2:L2"/>
  </mergeCells>
  <conditionalFormatting sqref="C8:C15 F8:F15 F30:F34 L9 L42:L43 L40 C21:C24 F21:F24 F81:F86 L67:L69 C47:C58 F47:F57 I47:I57 I8:I15 L12:L15 O8:O15 I21:I24 L21:L24 O21:O24 C30:C34 I30:I34 L30:L34 O30:O34 C40:C42 F40:F42 I40:I42 L46:L58 C64:C72 F64:F72 F76 C76 C78:C87 F78 I86:I87 I64:I81 O40:O58 O64:O71 O86:O87 L64:L65 L72:L87">
    <cfRule type="cellIs" priority="16" dxfId="93" operator="greaterThan" stopIfTrue="1">
      <formula>B8</formula>
    </cfRule>
  </conditionalFormatting>
  <conditionalFormatting sqref="F79:F80">
    <cfRule type="cellIs" priority="15" dxfId="93" operator="greaterThan" stopIfTrue="1">
      <formula>E79</formula>
    </cfRule>
  </conditionalFormatting>
  <conditionalFormatting sqref="C43:C46 F43:F46 I43:I46">
    <cfRule type="cellIs" priority="14" dxfId="93" operator="greaterThan" stopIfTrue="1">
      <formula>B43</formula>
    </cfRule>
  </conditionalFormatting>
  <conditionalFormatting sqref="F58">
    <cfRule type="cellIs" priority="13" dxfId="93" operator="greaterThan" stopIfTrue="1">
      <formula>E58</formula>
    </cfRule>
  </conditionalFormatting>
  <conditionalFormatting sqref="I58">
    <cfRule type="cellIs" priority="12" dxfId="93" operator="greaterThan" stopIfTrue="1">
      <formula>H58</formula>
    </cfRule>
  </conditionalFormatting>
  <conditionalFormatting sqref="F73 C73">
    <cfRule type="cellIs" priority="11" dxfId="93" operator="greaterThan" stopIfTrue="1">
      <formula>B73</formula>
    </cfRule>
  </conditionalFormatting>
  <conditionalFormatting sqref="F74 C74">
    <cfRule type="cellIs" priority="10" dxfId="93" operator="greaterThan" stopIfTrue="1">
      <formula>B74</formula>
    </cfRule>
  </conditionalFormatting>
  <conditionalFormatting sqref="F75 C75">
    <cfRule type="cellIs" priority="9" dxfId="93" operator="greaterThan" stopIfTrue="1">
      <formula>B75</formula>
    </cfRule>
  </conditionalFormatting>
  <conditionalFormatting sqref="F77 C77">
    <cfRule type="cellIs" priority="8" dxfId="93" operator="greaterThan" stopIfTrue="1">
      <formula>B77</formula>
    </cfRule>
  </conditionalFormatting>
  <conditionalFormatting sqref="F87">
    <cfRule type="cellIs" priority="7" dxfId="93" operator="greaterThan" stopIfTrue="1">
      <formula>E87</formula>
    </cfRule>
  </conditionalFormatting>
  <conditionalFormatting sqref="I82:I83">
    <cfRule type="cellIs" priority="6" dxfId="93" operator="greaterThan" stopIfTrue="1">
      <formula>H82</formula>
    </cfRule>
  </conditionalFormatting>
  <conditionalFormatting sqref="I84">
    <cfRule type="cellIs" priority="5" dxfId="93" operator="greaterThan" stopIfTrue="1">
      <formula>H84</formula>
    </cfRule>
  </conditionalFormatting>
  <conditionalFormatting sqref="I85">
    <cfRule type="cellIs" priority="4" dxfId="93" operator="greaterThan" stopIfTrue="1">
      <formula>H85</formula>
    </cfRule>
  </conditionalFormatting>
  <conditionalFormatting sqref="O72:O83">
    <cfRule type="cellIs" priority="3" dxfId="93" operator="greaterThan" stopIfTrue="1">
      <formula>N72</formula>
    </cfRule>
  </conditionalFormatting>
  <conditionalFormatting sqref="O84">
    <cfRule type="cellIs" priority="2" dxfId="93" operator="greaterThan" stopIfTrue="1">
      <formula>N84</formula>
    </cfRule>
  </conditionalFormatting>
  <conditionalFormatting sqref="O85">
    <cfRule type="cellIs" priority="1" dxfId="93" operator="greaterThan" stopIfTrue="1">
      <formula>N85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No.３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D26" sqref="D26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324" t="s">
        <v>253</v>
      </c>
      <c r="F1" s="325"/>
      <c r="G1" s="326" t="s">
        <v>1</v>
      </c>
      <c r="H1" s="54" t="s">
        <v>254</v>
      </c>
      <c r="I1" s="327" t="s">
        <v>2</v>
      </c>
      <c r="J1" s="328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329" t="str">
        <f>'宮崎市・東諸県郡'!E2</f>
        <v>平成       年       月       日</v>
      </c>
      <c r="F2" s="330"/>
      <c r="G2" s="331"/>
      <c r="H2" s="61">
        <f>'宮崎市・東諸県郡'!H2</f>
        <v>0</v>
      </c>
      <c r="I2" s="59">
        <f>'宮崎市・東諸県郡'!I2</f>
        <v>0</v>
      </c>
      <c r="J2" s="62"/>
      <c r="K2" s="332"/>
      <c r="L2" s="333"/>
      <c r="M2" s="63"/>
      <c r="N2" s="57"/>
      <c r="O2" s="58"/>
    </row>
    <row r="3" spans="13:15" ht="14.25" customHeight="1" thickBot="1">
      <c r="M3" s="64" t="s">
        <v>394</v>
      </c>
      <c r="N3" s="65"/>
      <c r="O3" s="65"/>
    </row>
    <row r="4" spans="1:15" ht="18" customHeight="1" thickBot="1">
      <c r="A4" s="66" t="s">
        <v>397</v>
      </c>
      <c r="B4" s="67"/>
      <c r="C4" s="68" t="s">
        <v>257</v>
      </c>
      <c r="D4" s="69" t="s">
        <v>98</v>
      </c>
      <c r="E4" s="70"/>
      <c r="F4" s="71" t="s">
        <v>6</v>
      </c>
      <c r="G4" s="72">
        <f>B31+E31+H31+K16+K31+N31</f>
        <v>15758</v>
      </c>
      <c r="H4" s="73" t="s">
        <v>7</v>
      </c>
      <c r="I4" s="74">
        <f>C31+F31+I31+L16+L31+O31</f>
        <v>0</v>
      </c>
      <c r="J4" s="1"/>
      <c r="K4" s="75" t="s">
        <v>255</v>
      </c>
      <c r="L4" s="74">
        <f>I4+I33+I51</f>
        <v>0</v>
      </c>
      <c r="M4" s="76" t="s">
        <v>395</v>
      </c>
      <c r="N4" s="65"/>
      <c r="O4" s="65"/>
    </row>
    <row r="5" ht="4.5" customHeight="1" thickBot="1"/>
    <row r="6" spans="1:15" ht="15" customHeight="1">
      <c r="A6" s="77" t="s">
        <v>8</v>
      </c>
      <c r="B6" s="78"/>
      <c r="C6" s="79"/>
      <c r="D6" s="80" t="s">
        <v>9</v>
      </c>
      <c r="E6" s="78"/>
      <c r="F6" s="79"/>
      <c r="G6" s="80" t="s">
        <v>10</v>
      </c>
      <c r="H6" s="78"/>
      <c r="I6" s="79"/>
      <c r="J6" s="80" t="s">
        <v>37</v>
      </c>
      <c r="K6" s="78"/>
      <c r="L6" s="79"/>
      <c r="M6" s="80" t="s">
        <v>38</v>
      </c>
      <c r="N6" s="78"/>
      <c r="O6" s="79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81" t="s">
        <v>13</v>
      </c>
      <c r="K7" s="82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84" t="s">
        <v>249</v>
      </c>
      <c r="B8" s="85"/>
      <c r="C8" s="86"/>
      <c r="D8" s="84" t="s">
        <v>249</v>
      </c>
      <c r="E8" s="85"/>
      <c r="F8" s="86"/>
      <c r="G8" s="84" t="s">
        <v>249</v>
      </c>
      <c r="H8" s="85"/>
      <c r="I8" s="86"/>
      <c r="J8" s="84" t="s">
        <v>249</v>
      </c>
      <c r="K8" s="85"/>
      <c r="L8" s="86"/>
      <c r="M8" s="84" t="s">
        <v>249</v>
      </c>
      <c r="N8" s="85"/>
      <c r="O8" s="86"/>
    </row>
    <row r="9" spans="1:15" ht="15" customHeight="1">
      <c r="A9" s="50" t="s">
        <v>318</v>
      </c>
      <c r="B9" s="87">
        <v>1400</v>
      </c>
      <c r="C9" s="86"/>
      <c r="D9" s="50" t="s">
        <v>319</v>
      </c>
      <c r="E9" s="88">
        <v>550</v>
      </c>
      <c r="F9" s="86"/>
      <c r="G9" s="202" t="s">
        <v>99</v>
      </c>
      <c r="H9" s="206">
        <v>600</v>
      </c>
      <c r="I9" s="86"/>
      <c r="J9" s="334" t="s">
        <v>276</v>
      </c>
      <c r="K9" s="335"/>
      <c r="L9" s="336"/>
      <c r="M9" s="202" t="s">
        <v>307</v>
      </c>
      <c r="N9" s="88">
        <v>1845</v>
      </c>
      <c r="O9" s="86"/>
    </row>
    <row r="10" spans="1:15" ht="15" customHeight="1">
      <c r="A10" s="50" t="s">
        <v>100</v>
      </c>
      <c r="B10" s="87">
        <v>1400</v>
      </c>
      <c r="C10" s="86"/>
      <c r="D10" s="50" t="s">
        <v>312</v>
      </c>
      <c r="E10" s="88">
        <v>1380</v>
      </c>
      <c r="F10" s="86"/>
      <c r="G10" s="202" t="s">
        <v>101</v>
      </c>
      <c r="H10" s="206">
        <v>300</v>
      </c>
      <c r="I10" s="86"/>
      <c r="J10" s="290"/>
      <c r="K10" s="101"/>
      <c r="L10" s="99"/>
      <c r="M10" s="202" t="s">
        <v>308</v>
      </c>
      <c r="N10" s="88">
        <v>2705</v>
      </c>
      <c r="O10" s="86"/>
    </row>
    <row r="11" spans="1:15" ht="15" customHeight="1">
      <c r="A11" s="50"/>
      <c r="B11" s="87"/>
      <c r="C11" s="86"/>
      <c r="D11" s="50"/>
      <c r="E11" s="88"/>
      <c r="F11" s="86"/>
      <c r="G11" s="202"/>
      <c r="H11" s="206"/>
      <c r="I11" s="201"/>
      <c r="J11" s="290"/>
      <c r="K11" s="101"/>
      <c r="L11" s="99"/>
      <c r="M11" s="202" t="s">
        <v>309</v>
      </c>
      <c r="N11" s="88">
        <v>1345</v>
      </c>
      <c r="O11" s="86"/>
    </row>
    <row r="12" spans="1:15" ht="15" customHeight="1">
      <c r="A12" s="50"/>
      <c r="B12" s="87"/>
      <c r="C12" s="86"/>
      <c r="D12" s="50"/>
      <c r="E12" s="88"/>
      <c r="F12" s="86"/>
      <c r="G12" s="202"/>
      <c r="H12" s="206"/>
      <c r="I12" s="201"/>
      <c r="J12" s="290"/>
      <c r="K12" s="101"/>
      <c r="L12" s="99"/>
      <c r="M12" s="202" t="s">
        <v>310</v>
      </c>
      <c r="N12" s="88">
        <v>2040</v>
      </c>
      <c r="O12" s="86"/>
    </row>
    <row r="13" spans="1:15" ht="15" customHeight="1">
      <c r="A13" s="50"/>
      <c r="B13" s="87"/>
      <c r="C13" s="86"/>
      <c r="D13" s="90"/>
      <c r="E13" s="88"/>
      <c r="F13" s="86"/>
      <c r="G13" s="202"/>
      <c r="H13" s="206"/>
      <c r="I13" s="201"/>
      <c r="J13" s="290"/>
      <c r="K13" s="101"/>
      <c r="L13" s="99"/>
      <c r="M13" s="202" t="s">
        <v>250</v>
      </c>
      <c r="N13" s="88">
        <v>1088</v>
      </c>
      <c r="O13" s="86"/>
    </row>
    <row r="14" spans="1:15" ht="15" customHeight="1">
      <c r="A14" s="50"/>
      <c r="B14" s="87"/>
      <c r="C14" s="86"/>
      <c r="D14" s="90"/>
      <c r="E14" s="88"/>
      <c r="F14" s="86"/>
      <c r="G14" s="202"/>
      <c r="H14" s="206"/>
      <c r="I14" s="201"/>
      <c r="J14" s="290"/>
      <c r="K14" s="101"/>
      <c r="L14" s="99"/>
      <c r="M14" s="202"/>
      <c r="N14" s="88"/>
      <c r="O14" s="86"/>
    </row>
    <row r="15" spans="1:15" ht="15" customHeight="1">
      <c r="A15" s="50"/>
      <c r="B15" s="87"/>
      <c r="C15" s="86"/>
      <c r="D15" s="90"/>
      <c r="E15" s="88"/>
      <c r="F15" s="86"/>
      <c r="G15" s="202"/>
      <c r="H15" s="206"/>
      <c r="I15" s="201"/>
      <c r="J15" s="290"/>
      <c r="K15" s="101"/>
      <c r="L15" s="209"/>
      <c r="M15" s="202"/>
      <c r="N15" s="88"/>
      <c r="O15" s="86"/>
    </row>
    <row r="16" spans="1:15" ht="15" customHeight="1" thickBot="1">
      <c r="A16" s="50"/>
      <c r="B16" s="87"/>
      <c r="C16" s="86"/>
      <c r="D16" s="50"/>
      <c r="E16" s="88"/>
      <c r="F16" s="86"/>
      <c r="G16" s="202"/>
      <c r="H16" s="206"/>
      <c r="I16" s="201"/>
      <c r="J16" s="285" t="s">
        <v>35</v>
      </c>
      <c r="K16" s="286">
        <f>SUM(K9:K15)</f>
        <v>0</v>
      </c>
      <c r="L16" s="283">
        <f>SUM(L9:L15)</f>
        <v>0</v>
      </c>
      <c r="M16" s="202"/>
      <c r="N16" s="88">
        <v>0</v>
      </c>
      <c r="O16" s="86"/>
    </row>
    <row r="17" spans="1:15" ht="15" customHeight="1">
      <c r="A17" s="50"/>
      <c r="B17" s="87"/>
      <c r="C17" s="86"/>
      <c r="D17" s="50"/>
      <c r="E17" s="88"/>
      <c r="F17" s="86"/>
      <c r="G17" s="202"/>
      <c r="H17" s="206"/>
      <c r="I17" s="201"/>
      <c r="J17" s="224" t="s">
        <v>256</v>
      </c>
      <c r="K17" s="216"/>
      <c r="L17" s="225"/>
      <c r="M17" s="207"/>
      <c r="N17" s="129">
        <v>0</v>
      </c>
      <c r="O17" s="284"/>
    </row>
    <row r="18" spans="1:15" ht="15" customHeight="1">
      <c r="A18" s="50"/>
      <c r="B18" s="87"/>
      <c r="C18" s="86"/>
      <c r="D18" s="50"/>
      <c r="E18" s="88"/>
      <c r="F18" s="86"/>
      <c r="G18" s="202"/>
      <c r="H18" s="206"/>
      <c r="I18" s="201"/>
      <c r="J18" s="218" t="s">
        <v>13</v>
      </c>
      <c r="K18" s="226" t="s">
        <v>14</v>
      </c>
      <c r="L18" s="220" t="s">
        <v>225</v>
      </c>
      <c r="M18" s="277" t="s">
        <v>240</v>
      </c>
      <c r="N18" s="248">
        <f>SUM(N9:N17)</f>
        <v>9023</v>
      </c>
      <c r="O18" s="249">
        <f>SUM(O9:O17)</f>
        <v>0</v>
      </c>
    </row>
    <row r="19" spans="1:15" ht="15" customHeight="1">
      <c r="A19" s="50"/>
      <c r="B19" s="87"/>
      <c r="C19" s="86"/>
      <c r="D19" s="50"/>
      <c r="E19" s="88"/>
      <c r="F19" s="86"/>
      <c r="G19" s="202"/>
      <c r="H19" s="206"/>
      <c r="I19" s="201"/>
      <c r="J19" s="197" t="s">
        <v>249</v>
      </c>
      <c r="K19" s="198"/>
      <c r="L19" s="201"/>
      <c r="M19" s="222" t="s">
        <v>246</v>
      </c>
      <c r="N19" s="88"/>
      <c r="O19" s="93"/>
    </row>
    <row r="20" spans="1:15" ht="15" customHeight="1">
      <c r="A20" s="50"/>
      <c r="B20" s="87"/>
      <c r="C20" s="86"/>
      <c r="D20" s="50"/>
      <c r="E20" s="88"/>
      <c r="F20" s="86"/>
      <c r="G20" s="202"/>
      <c r="H20" s="206"/>
      <c r="I20" s="201"/>
      <c r="J20" s="196" t="s">
        <v>258</v>
      </c>
      <c r="K20" s="212">
        <v>50</v>
      </c>
      <c r="L20" s="86"/>
      <c r="M20" s="196" t="s">
        <v>269</v>
      </c>
      <c r="N20" s="91">
        <v>735</v>
      </c>
      <c r="O20" s="86"/>
    </row>
    <row r="21" spans="1:15" ht="15" customHeight="1">
      <c r="A21" s="50"/>
      <c r="B21" s="87"/>
      <c r="C21" s="86"/>
      <c r="D21" s="50"/>
      <c r="E21" s="88"/>
      <c r="F21" s="86"/>
      <c r="G21" s="202"/>
      <c r="H21" s="206"/>
      <c r="I21" s="201"/>
      <c r="J21" s="196" t="s">
        <v>223</v>
      </c>
      <c r="K21" s="212">
        <v>110</v>
      </c>
      <c r="L21" s="86"/>
      <c r="M21" s="228"/>
      <c r="N21" s="88"/>
      <c r="O21" s="86"/>
    </row>
    <row r="22" spans="1:15" ht="15" customHeight="1">
      <c r="A22" s="51"/>
      <c r="B22" s="96"/>
      <c r="C22" s="86"/>
      <c r="D22" s="51"/>
      <c r="E22" s="91"/>
      <c r="F22" s="86"/>
      <c r="G22" s="51"/>
      <c r="H22" s="91"/>
      <c r="I22" s="86"/>
      <c r="J22" s="196" t="s">
        <v>230</v>
      </c>
      <c r="K22" s="212">
        <v>55</v>
      </c>
      <c r="L22" s="86"/>
      <c r="M22" s="290"/>
      <c r="N22" s="101"/>
      <c r="O22" s="99"/>
    </row>
    <row r="23" spans="1:15" ht="15" customHeight="1">
      <c r="A23" s="97"/>
      <c r="B23" s="98"/>
      <c r="C23" s="99"/>
      <c r="D23" s="97"/>
      <c r="E23" s="100"/>
      <c r="F23" s="99"/>
      <c r="G23" s="97"/>
      <c r="H23" s="100"/>
      <c r="I23" s="99"/>
      <c r="J23" s="196" t="s">
        <v>259</v>
      </c>
      <c r="K23" s="212">
        <v>125</v>
      </c>
      <c r="L23" s="86"/>
      <c r="M23" s="290"/>
      <c r="N23" s="101"/>
      <c r="O23" s="99"/>
    </row>
    <row r="24" spans="1:15" ht="15" customHeight="1">
      <c r="A24" s="97"/>
      <c r="B24" s="98"/>
      <c r="C24" s="99"/>
      <c r="D24" s="97"/>
      <c r="E24" s="100"/>
      <c r="F24" s="99"/>
      <c r="G24" s="97"/>
      <c r="H24" s="100"/>
      <c r="I24" s="99"/>
      <c r="J24" s="227" t="s">
        <v>232</v>
      </c>
      <c r="K24" s="213">
        <v>20</v>
      </c>
      <c r="L24" s="86"/>
      <c r="M24" s="290"/>
      <c r="N24" s="101"/>
      <c r="O24" s="99"/>
    </row>
    <row r="25" spans="1:15" ht="15" customHeight="1">
      <c r="A25" s="97"/>
      <c r="B25" s="98"/>
      <c r="C25" s="99"/>
      <c r="D25" s="97"/>
      <c r="E25" s="100"/>
      <c r="F25" s="99"/>
      <c r="G25" s="97"/>
      <c r="H25" s="100"/>
      <c r="I25" s="99"/>
      <c r="J25" s="289"/>
      <c r="K25" s="95"/>
      <c r="L25" s="86"/>
      <c r="M25" s="290"/>
      <c r="N25" s="101"/>
      <c r="O25" s="99"/>
    </row>
    <row r="26" spans="1:15" ht="15" customHeight="1">
      <c r="A26" s="97"/>
      <c r="B26" s="98"/>
      <c r="C26" s="99"/>
      <c r="D26" s="97"/>
      <c r="E26" s="100"/>
      <c r="F26" s="99"/>
      <c r="G26" s="97"/>
      <c r="H26" s="100"/>
      <c r="I26" s="99"/>
      <c r="J26" s="277" t="s">
        <v>240</v>
      </c>
      <c r="K26" s="248">
        <f>SUM(K20:K25)</f>
        <v>360</v>
      </c>
      <c r="L26" s="249">
        <f>SUM(L17:L25)</f>
        <v>0</v>
      </c>
      <c r="M26" s="290"/>
      <c r="N26" s="101"/>
      <c r="O26" s="99"/>
    </row>
    <row r="27" spans="1:15" ht="15" customHeight="1">
      <c r="A27" s="97"/>
      <c r="B27" s="98"/>
      <c r="C27" s="99"/>
      <c r="D27" s="97"/>
      <c r="E27" s="100"/>
      <c r="F27" s="99"/>
      <c r="G27" s="97"/>
      <c r="H27" s="100"/>
      <c r="I27" s="99"/>
      <c r="J27" s="222" t="s">
        <v>246</v>
      </c>
      <c r="K27" s="88"/>
      <c r="L27" s="93"/>
      <c r="M27" s="290"/>
      <c r="N27" s="101"/>
      <c r="O27" s="99"/>
    </row>
    <row r="28" spans="1:15" ht="15" customHeight="1">
      <c r="A28" s="97"/>
      <c r="B28" s="98"/>
      <c r="C28" s="99"/>
      <c r="D28" s="97"/>
      <c r="E28" s="100"/>
      <c r="F28" s="99"/>
      <c r="G28" s="97"/>
      <c r="H28" s="100"/>
      <c r="I28" s="99"/>
      <c r="J28" s="289" t="s">
        <v>378</v>
      </c>
      <c r="K28" s="95">
        <v>10</v>
      </c>
      <c r="L28" s="99"/>
      <c r="M28" s="290"/>
      <c r="N28" s="101"/>
      <c r="O28" s="99"/>
    </row>
    <row r="29" spans="1:15" ht="15" customHeight="1">
      <c r="A29" s="97"/>
      <c r="B29" s="98"/>
      <c r="C29" s="99"/>
      <c r="D29" s="97"/>
      <c r="E29" s="100"/>
      <c r="F29" s="99"/>
      <c r="G29" s="97"/>
      <c r="H29" s="100"/>
      <c r="I29" s="99"/>
      <c r="J29" s="290"/>
      <c r="K29" s="101"/>
      <c r="L29" s="99"/>
      <c r="M29" s="290"/>
      <c r="N29" s="101"/>
      <c r="O29" s="99"/>
    </row>
    <row r="30" spans="1:15" ht="15" customHeight="1">
      <c r="A30" s="97"/>
      <c r="B30" s="98"/>
      <c r="C30" s="99"/>
      <c r="D30" s="97"/>
      <c r="E30" s="100"/>
      <c r="F30" s="99"/>
      <c r="G30" s="97"/>
      <c r="H30" s="100"/>
      <c r="I30" s="99"/>
      <c r="J30" s="277" t="s">
        <v>240</v>
      </c>
      <c r="K30" s="248">
        <f>SUM(K28:K29)</f>
        <v>10</v>
      </c>
      <c r="L30" s="249">
        <f>SUM(L27:L29)</f>
        <v>0</v>
      </c>
      <c r="M30" s="263" t="s">
        <v>240</v>
      </c>
      <c r="N30" s="266">
        <f>SUM(N20:N22)</f>
        <v>735</v>
      </c>
      <c r="O30" s="265">
        <f>SUM(O20:O22)</f>
        <v>0</v>
      </c>
    </row>
    <row r="31" spans="1:15" ht="15" customHeight="1" thickBot="1">
      <c r="A31" s="287" t="s">
        <v>35</v>
      </c>
      <c r="B31" s="259">
        <f>SUM(B9:B30)</f>
        <v>2800</v>
      </c>
      <c r="C31" s="260">
        <f>SUM(C9:C30)</f>
        <v>0</v>
      </c>
      <c r="D31" s="287" t="s">
        <v>35</v>
      </c>
      <c r="E31" s="259">
        <f>SUM(E9:E30)</f>
        <v>1930</v>
      </c>
      <c r="F31" s="260">
        <f>SUM(F9:F30)</f>
        <v>0</v>
      </c>
      <c r="G31" s="287" t="s">
        <v>35</v>
      </c>
      <c r="H31" s="259">
        <f>SUM(H9:H30)</f>
        <v>900</v>
      </c>
      <c r="I31" s="260">
        <f>SUM(I9:I30)</f>
        <v>0</v>
      </c>
      <c r="J31" s="288" t="s">
        <v>35</v>
      </c>
      <c r="K31" s="271">
        <f>SUM(K26+K30)</f>
        <v>370</v>
      </c>
      <c r="L31" s="260">
        <f>SUM(L26+L30)</f>
        <v>0</v>
      </c>
      <c r="M31" s="287" t="s">
        <v>35</v>
      </c>
      <c r="N31" s="259">
        <f>SUM(N18+N30)</f>
        <v>9758</v>
      </c>
      <c r="O31" s="260">
        <f>SUM(O18+O30)</f>
        <v>0</v>
      </c>
    </row>
    <row r="32" ht="7.5" customHeight="1" thickBot="1"/>
    <row r="33" spans="1:13" ht="18" customHeight="1" thickBot="1">
      <c r="A33" s="66" t="s">
        <v>397</v>
      </c>
      <c r="B33" s="67"/>
      <c r="C33" s="68">
        <v>45420</v>
      </c>
      <c r="D33" s="69" t="s">
        <v>102</v>
      </c>
      <c r="E33" s="70"/>
      <c r="F33" s="71" t="s">
        <v>6</v>
      </c>
      <c r="G33" s="72">
        <f>B49+E49+H49+K49+N49</f>
        <v>6030</v>
      </c>
      <c r="H33" s="73" t="s">
        <v>7</v>
      </c>
      <c r="I33" s="74">
        <f>C49+F49+I49+L49+O49</f>
        <v>0</v>
      </c>
      <c r="J33" s="1"/>
      <c r="M33" s="103"/>
    </row>
    <row r="34" ht="4.5" customHeight="1" thickBot="1"/>
    <row r="35" spans="1:15" ht="15" customHeight="1">
      <c r="A35" s="77" t="s">
        <v>8</v>
      </c>
      <c r="B35" s="78"/>
      <c r="C35" s="79"/>
      <c r="D35" s="80" t="s">
        <v>9</v>
      </c>
      <c r="E35" s="78"/>
      <c r="F35" s="79"/>
      <c r="G35" s="80" t="s">
        <v>10</v>
      </c>
      <c r="H35" s="78"/>
      <c r="I35" s="79"/>
      <c r="J35" s="89" t="s">
        <v>256</v>
      </c>
      <c r="K35" s="78"/>
      <c r="L35" s="79"/>
      <c r="M35" s="80" t="s">
        <v>38</v>
      </c>
      <c r="N35" s="78"/>
      <c r="O35" s="79"/>
    </row>
    <row r="36" spans="1:15" ht="15" customHeight="1">
      <c r="A36" s="81" t="s">
        <v>13</v>
      </c>
      <c r="B36" s="82" t="s">
        <v>14</v>
      </c>
      <c r="C36" s="83" t="s">
        <v>225</v>
      </c>
      <c r="D36" s="81" t="s">
        <v>13</v>
      </c>
      <c r="E36" s="82" t="s">
        <v>14</v>
      </c>
      <c r="F36" s="83" t="s">
        <v>225</v>
      </c>
      <c r="G36" s="104" t="s">
        <v>13</v>
      </c>
      <c r="H36" s="105" t="s">
        <v>14</v>
      </c>
      <c r="I36" s="83" t="s">
        <v>225</v>
      </c>
      <c r="J36" s="104" t="s">
        <v>13</v>
      </c>
      <c r="K36" s="105" t="s">
        <v>14</v>
      </c>
      <c r="L36" s="83" t="s">
        <v>225</v>
      </c>
      <c r="M36" s="81" t="s">
        <v>13</v>
      </c>
      <c r="N36" s="82" t="s">
        <v>14</v>
      </c>
      <c r="O36" s="83" t="s">
        <v>225</v>
      </c>
    </row>
    <row r="37" spans="1:15" ht="15" customHeight="1">
      <c r="A37" s="50" t="s">
        <v>103</v>
      </c>
      <c r="B37" s="87">
        <v>200</v>
      </c>
      <c r="C37" s="86"/>
      <c r="D37" s="50" t="s">
        <v>103</v>
      </c>
      <c r="E37" s="88">
        <v>690</v>
      </c>
      <c r="F37" s="86"/>
      <c r="G37" s="106" t="s">
        <v>103</v>
      </c>
      <c r="H37" s="107">
        <v>550</v>
      </c>
      <c r="I37" s="86"/>
      <c r="J37" s="51" t="s">
        <v>354</v>
      </c>
      <c r="K37" s="107">
        <v>70</v>
      </c>
      <c r="L37" s="86"/>
      <c r="M37" s="51" t="s">
        <v>106</v>
      </c>
      <c r="N37" s="91">
        <v>2510</v>
      </c>
      <c r="O37" s="86"/>
    </row>
    <row r="38" spans="1:15" ht="15" customHeight="1">
      <c r="A38" s="51"/>
      <c r="B38" s="96"/>
      <c r="C38" s="86"/>
      <c r="D38" s="51"/>
      <c r="E38" s="293"/>
      <c r="F38" s="86"/>
      <c r="G38" s="108"/>
      <c r="H38" s="95"/>
      <c r="I38" s="86"/>
      <c r="J38" s="51" t="s">
        <v>355</v>
      </c>
      <c r="K38" s="95">
        <v>5</v>
      </c>
      <c r="L38" s="86"/>
      <c r="M38" s="51" t="s">
        <v>107</v>
      </c>
      <c r="N38" s="91">
        <v>299</v>
      </c>
      <c r="O38" s="86"/>
    </row>
    <row r="39" spans="1:15" ht="15" customHeight="1">
      <c r="A39" s="51"/>
      <c r="B39" s="96"/>
      <c r="C39" s="86"/>
      <c r="D39" s="51"/>
      <c r="E39" s="91"/>
      <c r="F39" s="86"/>
      <c r="G39" s="109"/>
      <c r="H39" s="110"/>
      <c r="I39" s="86"/>
      <c r="J39" s="51" t="s">
        <v>400</v>
      </c>
      <c r="K39" s="95">
        <v>10</v>
      </c>
      <c r="L39" s="86"/>
      <c r="M39" s="51" t="s">
        <v>108</v>
      </c>
      <c r="N39" s="91">
        <v>506</v>
      </c>
      <c r="O39" s="86"/>
    </row>
    <row r="40" spans="1:15" ht="15" customHeight="1">
      <c r="A40" s="51"/>
      <c r="B40" s="96"/>
      <c r="C40" s="86"/>
      <c r="D40" s="51"/>
      <c r="E40" s="91"/>
      <c r="F40" s="86"/>
      <c r="G40" s="109"/>
      <c r="H40" s="110"/>
      <c r="I40" s="86"/>
      <c r="J40" s="51"/>
      <c r="K40" s="95"/>
      <c r="L40" s="86"/>
      <c r="M40" s="51" t="s">
        <v>104</v>
      </c>
      <c r="N40" s="91">
        <v>460</v>
      </c>
      <c r="O40" s="86"/>
    </row>
    <row r="41" spans="1:15" ht="15" customHeight="1">
      <c r="A41" s="51"/>
      <c r="B41" s="96"/>
      <c r="C41" s="86"/>
      <c r="D41" s="51"/>
      <c r="E41" s="91"/>
      <c r="F41" s="86"/>
      <c r="G41" s="108"/>
      <c r="H41" s="95"/>
      <c r="I41" s="86"/>
      <c r="J41" s="51" t="s">
        <v>356</v>
      </c>
      <c r="K41" s="95">
        <v>5</v>
      </c>
      <c r="L41" s="86"/>
      <c r="M41" s="51" t="s">
        <v>109</v>
      </c>
      <c r="N41" s="91">
        <v>320</v>
      </c>
      <c r="O41" s="86"/>
    </row>
    <row r="42" spans="1:15" ht="15" customHeight="1">
      <c r="A42" s="51"/>
      <c r="B42" s="96"/>
      <c r="C42" s="86"/>
      <c r="D42" s="51"/>
      <c r="E42" s="91"/>
      <c r="F42" s="86"/>
      <c r="G42" s="108"/>
      <c r="H42" s="95"/>
      <c r="I42" s="86"/>
      <c r="J42" s="51" t="s">
        <v>357</v>
      </c>
      <c r="K42" s="95">
        <v>5</v>
      </c>
      <c r="L42" s="86"/>
      <c r="M42" s="51" t="s">
        <v>110</v>
      </c>
      <c r="N42" s="91">
        <v>400</v>
      </c>
      <c r="O42" s="86"/>
    </row>
    <row r="43" spans="1:15" ht="15" customHeight="1">
      <c r="A43" s="51"/>
      <c r="B43" s="96"/>
      <c r="C43" s="86"/>
      <c r="D43" s="51"/>
      <c r="E43" s="91"/>
      <c r="F43" s="86"/>
      <c r="G43" s="108"/>
      <c r="H43" s="95"/>
      <c r="I43" s="86"/>
      <c r="J43" s="108"/>
      <c r="K43" s="95"/>
      <c r="L43" s="86"/>
      <c r="M43" s="51"/>
      <c r="N43" s="91"/>
      <c r="O43" s="86"/>
    </row>
    <row r="44" spans="1:15" ht="15" customHeight="1">
      <c r="A44" s="51"/>
      <c r="B44" s="96"/>
      <c r="C44" s="86"/>
      <c r="D44" s="51"/>
      <c r="E44" s="91"/>
      <c r="F44" s="86"/>
      <c r="G44" s="108"/>
      <c r="H44" s="95"/>
      <c r="I44" s="86"/>
      <c r="J44" s="108"/>
      <c r="K44" s="95"/>
      <c r="L44" s="86"/>
      <c r="M44" s="51"/>
      <c r="N44" s="91"/>
      <c r="O44" s="86"/>
    </row>
    <row r="45" spans="1:15" ht="15" customHeight="1">
      <c r="A45" s="51"/>
      <c r="B45" s="96"/>
      <c r="C45" s="86"/>
      <c r="D45" s="51"/>
      <c r="E45" s="91"/>
      <c r="F45" s="86"/>
      <c r="G45" s="108"/>
      <c r="H45" s="95"/>
      <c r="I45" s="86"/>
      <c r="J45" s="108"/>
      <c r="K45" s="95"/>
      <c r="L45" s="86"/>
      <c r="M45" s="51"/>
      <c r="N45" s="91"/>
      <c r="O45" s="86"/>
    </row>
    <row r="46" spans="1:15" ht="15" customHeight="1">
      <c r="A46" s="51"/>
      <c r="B46" s="96"/>
      <c r="C46" s="86"/>
      <c r="D46" s="51"/>
      <c r="E46" s="91"/>
      <c r="F46" s="86"/>
      <c r="G46" s="108"/>
      <c r="H46" s="95"/>
      <c r="I46" s="86"/>
      <c r="J46" s="108"/>
      <c r="K46" s="95"/>
      <c r="L46" s="86"/>
      <c r="M46" s="51"/>
      <c r="N46" s="91"/>
      <c r="O46" s="86"/>
    </row>
    <row r="47" spans="1:15" ht="15" customHeight="1">
      <c r="A47" s="51"/>
      <c r="B47" s="96"/>
      <c r="C47" s="86"/>
      <c r="D47" s="51"/>
      <c r="E47" s="91"/>
      <c r="F47" s="86"/>
      <c r="G47" s="108"/>
      <c r="H47" s="95"/>
      <c r="I47" s="86"/>
      <c r="J47" s="108"/>
      <c r="K47" s="95"/>
      <c r="L47" s="86"/>
      <c r="M47" s="111"/>
      <c r="N47" s="91"/>
      <c r="O47" s="86"/>
    </row>
    <row r="48" spans="1:15" ht="15" customHeight="1">
      <c r="A48" s="97"/>
      <c r="B48" s="98"/>
      <c r="C48" s="99"/>
      <c r="D48" s="97"/>
      <c r="E48" s="100"/>
      <c r="F48" s="99"/>
      <c r="G48" s="112"/>
      <c r="H48" s="101"/>
      <c r="I48" s="99"/>
      <c r="J48" s="112"/>
      <c r="K48" s="101"/>
      <c r="L48" s="99"/>
      <c r="M48" s="97"/>
      <c r="N48" s="100"/>
      <c r="O48" s="99"/>
    </row>
    <row r="49" spans="1:15" ht="15" customHeight="1" thickBot="1">
      <c r="A49" s="287" t="s">
        <v>35</v>
      </c>
      <c r="B49" s="259">
        <f>SUM(B37:B48)</f>
        <v>200</v>
      </c>
      <c r="C49" s="260">
        <f>SUM(C37:C48)</f>
        <v>0</v>
      </c>
      <c r="D49" s="287" t="s">
        <v>35</v>
      </c>
      <c r="E49" s="259">
        <f>SUM(E37:E48)</f>
        <v>690</v>
      </c>
      <c r="F49" s="260">
        <f>SUM(F37:F48)</f>
        <v>0</v>
      </c>
      <c r="G49" s="288" t="s">
        <v>35</v>
      </c>
      <c r="H49" s="271">
        <f>SUM(H37:H48)</f>
        <v>550</v>
      </c>
      <c r="I49" s="260">
        <f>SUM(I37:I48)</f>
        <v>0</v>
      </c>
      <c r="J49" s="288" t="s">
        <v>35</v>
      </c>
      <c r="K49" s="271">
        <f>SUM(K37:K48)</f>
        <v>95</v>
      </c>
      <c r="L49" s="260">
        <f>SUM(L37:L48)</f>
        <v>0</v>
      </c>
      <c r="M49" s="287" t="s">
        <v>35</v>
      </c>
      <c r="N49" s="259">
        <f>SUM(N37:N48)</f>
        <v>4495</v>
      </c>
      <c r="O49" s="260">
        <f>SUM(O37:O48)</f>
        <v>0</v>
      </c>
    </row>
    <row r="50" ht="7.5" customHeight="1" thickBot="1"/>
    <row r="51" spans="1:13" ht="18" customHeight="1" thickBot="1">
      <c r="A51" s="66" t="s">
        <v>397</v>
      </c>
      <c r="B51" s="67"/>
      <c r="C51" s="68">
        <v>45440</v>
      </c>
      <c r="D51" s="69" t="s">
        <v>260</v>
      </c>
      <c r="E51" s="70"/>
      <c r="F51" s="71" t="s">
        <v>6</v>
      </c>
      <c r="G51" s="72">
        <f>B67+E67+H67+K67+N67</f>
        <v>5304</v>
      </c>
      <c r="H51" s="73" t="s">
        <v>7</v>
      </c>
      <c r="I51" s="74">
        <f>C67+F67+I67+L67+O67</f>
        <v>0</v>
      </c>
      <c r="J51" s="1"/>
      <c r="M51" s="103"/>
    </row>
    <row r="52" ht="4.5" customHeight="1" thickBot="1"/>
    <row r="53" spans="1:15" ht="15" customHeight="1">
      <c r="A53" s="77" t="s">
        <v>8</v>
      </c>
      <c r="B53" s="78"/>
      <c r="C53" s="79"/>
      <c r="D53" s="80" t="s">
        <v>9</v>
      </c>
      <c r="E53" s="78"/>
      <c r="F53" s="79"/>
      <c r="G53" s="80" t="s">
        <v>10</v>
      </c>
      <c r="H53" s="78"/>
      <c r="I53" s="79"/>
      <c r="J53" s="89" t="s">
        <v>256</v>
      </c>
      <c r="K53" s="78"/>
      <c r="L53" s="79"/>
      <c r="M53" s="80" t="s">
        <v>38</v>
      </c>
      <c r="N53" s="78"/>
      <c r="O53" s="79"/>
    </row>
    <row r="54" spans="1:15" ht="15" customHeight="1">
      <c r="A54" s="81" t="s">
        <v>13</v>
      </c>
      <c r="B54" s="82" t="s">
        <v>14</v>
      </c>
      <c r="C54" s="83" t="s">
        <v>225</v>
      </c>
      <c r="D54" s="81" t="s">
        <v>13</v>
      </c>
      <c r="E54" s="82" t="s">
        <v>14</v>
      </c>
      <c r="F54" s="83" t="s">
        <v>225</v>
      </c>
      <c r="G54" s="81" t="s">
        <v>13</v>
      </c>
      <c r="H54" s="82" t="s">
        <v>14</v>
      </c>
      <c r="I54" s="83" t="s">
        <v>225</v>
      </c>
      <c r="J54" s="81" t="s">
        <v>13</v>
      </c>
      <c r="K54" s="82" t="s">
        <v>14</v>
      </c>
      <c r="L54" s="83" t="s">
        <v>225</v>
      </c>
      <c r="M54" s="81" t="s">
        <v>13</v>
      </c>
      <c r="N54" s="82" t="s">
        <v>14</v>
      </c>
      <c r="O54" s="83" t="s">
        <v>225</v>
      </c>
    </row>
    <row r="55" spans="1:15" ht="15" customHeight="1">
      <c r="A55" s="50"/>
      <c r="B55" s="87"/>
      <c r="C55" s="86"/>
      <c r="D55" s="50"/>
      <c r="E55" s="88"/>
      <c r="F55" s="86"/>
      <c r="G55" s="50" t="s">
        <v>111</v>
      </c>
      <c r="H55" s="88">
        <v>480</v>
      </c>
      <c r="I55" s="86"/>
      <c r="J55" s="106" t="s">
        <v>358</v>
      </c>
      <c r="K55" s="113">
        <v>10</v>
      </c>
      <c r="L55" s="86"/>
      <c r="M55" s="106" t="s">
        <v>112</v>
      </c>
      <c r="N55" s="113">
        <v>692</v>
      </c>
      <c r="O55" s="86"/>
    </row>
    <row r="56" spans="1:15" ht="15" customHeight="1">
      <c r="A56" s="50"/>
      <c r="B56" s="87"/>
      <c r="C56" s="86"/>
      <c r="D56" s="50"/>
      <c r="E56" s="88"/>
      <c r="F56" s="86"/>
      <c r="G56" s="50"/>
      <c r="H56" s="88"/>
      <c r="I56" s="86"/>
      <c r="J56" s="106" t="s">
        <v>359</v>
      </c>
      <c r="K56" s="107">
        <v>50</v>
      </c>
      <c r="L56" s="86"/>
      <c r="M56" s="106" t="s">
        <v>113</v>
      </c>
      <c r="N56" s="107">
        <v>2949</v>
      </c>
      <c r="O56" s="86"/>
    </row>
    <row r="57" spans="1:15" ht="15" customHeight="1">
      <c r="A57" s="50"/>
      <c r="B57" s="87"/>
      <c r="C57" s="86"/>
      <c r="D57" s="50"/>
      <c r="E57" s="88"/>
      <c r="F57" s="86"/>
      <c r="G57" s="50"/>
      <c r="H57" s="88"/>
      <c r="I57" s="86"/>
      <c r="J57" s="106" t="s">
        <v>360</v>
      </c>
      <c r="K57" s="95">
        <v>15</v>
      </c>
      <c r="L57" s="86"/>
      <c r="M57" s="106" t="s">
        <v>231</v>
      </c>
      <c r="N57" s="95">
        <v>1108</v>
      </c>
      <c r="O57" s="86"/>
    </row>
    <row r="58" spans="1:15" ht="15" customHeight="1">
      <c r="A58" s="50"/>
      <c r="B58" s="87"/>
      <c r="C58" s="86"/>
      <c r="D58" s="50"/>
      <c r="E58" s="88"/>
      <c r="F58" s="86"/>
      <c r="G58" s="50"/>
      <c r="H58" s="88"/>
      <c r="I58" s="86"/>
      <c r="J58" s="50"/>
      <c r="K58" s="88"/>
      <c r="L58" s="86"/>
      <c r="M58" s="50"/>
      <c r="N58" s="88"/>
      <c r="O58" s="86"/>
    </row>
    <row r="59" spans="1:15" ht="15" customHeight="1">
      <c r="A59" s="50"/>
      <c r="B59" s="87"/>
      <c r="C59" s="86"/>
      <c r="D59" s="50"/>
      <c r="E59" s="88"/>
      <c r="F59" s="86"/>
      <c r="G59" s="50"/>
      <c r="H59" s="88"/>
      <c r="I59" s="86"/>
      <c r="J59" s="50"/>
      <c r="K59" s="88"/>
      <c r="L59" s="86"/>
      <c r="M59" s="50"/>
      <c r="N59" s="88"/>
      <c r="O59" s="86"/>
    </row>
    <row r="60" spans="1:15" ht="15" customHeight="1">
      <c r="A60" s="50"/>
      <c r="B60" s="87"/>
      <c r="C60" s="86"/>
      <c r="D60" s="50"/>
      <c r="E60" s="88"/>
      <c r="F60" s="86"/>
      <c r="G60" s="50"/>
      <c r="H60" s="88"/>
      <c r="I60" s="86"/>
      <c r="J60" s="50"/>
      <c r="K60" s="88"/>
      <c r="L60" s="86"/>
      <c r="M60" s="50"/>
      <c r="N60" s="88"/>
      <c r="O60" s="86"/>
    </row>
    <row r="61" spans="1:15" ht="15" customHeight="1">
      <c r="A61" s="50"/>
      <c r="B61" s="87"/>
      <c r="C61" s="86"/>
      <c r="D61" s="50"/>
      <c r="E61" s="88"/>
      <c r="F61" s="86"/>
      <c r="G61" s="50"/>
      <c r="H61" s="88"/>
      <c r="I61" s="86"/>
      <c r="J61" s="50"/>
      <c r="K61" s="88"/>
      <c r="L61" s="86"/>
      <c r="M61" s="50"/>
      <c r="N61" s="88"/>
      <c r="O61" s="86"/>
    </row>
    <row r="62" spans="1:15" ht="15" customHeight="1">
      <c r="A62" s="50"/>
      <c r="B62" s="87"/>
      <c r="C62" s="86"/>
      <c r="D62" s="50"/>
      <c r="E62" s="88"/>
      <c r="F62" s="86"/>
      <c r="G62" s="50"/>
      <c r="H62" s="88"/>
      <c r="I62" s="86"/>
      <c r="J62" s="50"/>
      <c r="K62" s="88"/>
      <c r="L62" s="86"/>
      <c r="M62" s="50"/>
      <c r="N62" s="88"/>
      <c r="O62" s="86"/>
    </row>
    <row r="63" spans="1:15" ht="15" customHeight="1">
      <c r="A63" s="50"/>
      <c r="B63" s="87"/>
      <c r="C63" s="86"/>
      <c r="D63" s="50"/>
      <c r="E63" s="88"/>
      <c r="F63" s="86"/>
      <c r="G63" s="50"/>
      <c r="H63" s="88"/>
      <c r="I63" s="86"/>
      <c r="J63" s="50"/>
      <c r="K63" s="88"/>
      <c r="L63" s="86"/>
      <c r="M63" s="50"/>
      <c r="N63" s="88"/>
      <c r="O63" s="86"/>
    </row>
    <row r="64" spans="1:15" ht="15" customHeight="1">
      <c r="A64" s="50"/>
      <c r="B64" s="87"/>
      <c r="C64" s="86"/>
      <c r="D64" s="50"/>
      <c r="E64" s="88"/>
      <c r="F64" s="86"/>
      <c r="G64" s="50"/>
      <c r="H64" s="88"/>
      <c r="I64" s="86"/>
      <c r="J64" s="50"/>
      <c r="K64" s="88"/>
      <c r="L64" s="86"/>
      <c r="M64" s="50"/>
      <c r="N64" s="88"/>
      <c r="O64" s="86"/>
    </row>
    <row r="65" spans="1:15" ht="15" customHeight="1">
      <c r="A65" s="50"/>
      <c r="B65" s="87"/>
      <c r="C65" s="86"/>
      <c r="D65" s="50"/>
      <c r="E65" s="88"/>
      <c r="F65" s="86"/>
      <c r="G65" s="50"/>
      <c r="H65" s="88"/>
      <c r="I65" s="86"/>
      <c r="J65" s="50"/>
      <c r="K65" s="88"/>
      <c r="L65" s="86"/>
      <c r="M65" s="50"/>
      <c r="N65" s="88"/>
      <c r="O65" s="86"/>
    </row>
    <row r="66" spans="1:15" ht="15" customHeight="1">
      <c r="A66" s="50"/>
      <c r="B66" s="87"/>
      <c r="C66" s="86"/>
      <c r="D66" s="50"/>
      <c r="E66" s="88"/>
      <c r="F66" s="86"/>
      <c r="G66" s="50"/>
      <c r="H66" s="88"/>
      <c r="I66" s="86"/>
      <c r="J66" s="112"/>
      <c r="K66" s="101"/>
      <c r="L66" s="99"/>
      <c r="M66" s="112"/>
      <c r="N66" s="101"/>
      <c r="O66" s="99"/>
    </row>
    <row r="67" spans="1:15" ht="15" customHeight="1" thickBot="1">
      <c r="A67" s="287" t="s">
        <v>35</v>
      </c>
      <c r="B67" s="259">
        <f>SUM(B55:B66)</f>
        <v>0</v>
      </c>
      <c r="C67" s="260">
        <f>SUM(C55:C66)</f>
        <v>0</v>
      </c>
      <c r="D67" s="287" t="s">
        <v>35</v>
      </c>
      <c r="E67" s="259">
        <f>SUM(E55:E66)</f>
        <v>0</v>
      </c>
      <c r="F67" s="260">
        <f>SUM(F55:F66)</f>
        <v>0</v>
      </c>
      <c r="G67" s="287" t="s">
        <v>35</v>
      </c>
      <c r="H67" s="259">
        <f>SUM(H55:H66)</f>
        <v>480</v>
      </c>
      <c r="I67" s="260">
        <f>SUM(I55:I66)</f>
        <v>0</v>
      </c>
      <c r="J67" s="288" t="s">
        <v>35</v>
      </c>
      <c r="K67" s="271">
        <f>SUM(K55:K66)</f>
        <v>75</v>
      </c>
      <c r="L67" s="260">
        <f>SUM(L55:L66)</f>
        <v>0</v>
      </c>
      <c r="M67" s="288" t="s">
        <v>35</v>
      </c>
      <c r="N67" s="271">
        <f>SUM(N55:N66)</f>
        <v>4749</v>
      </c>
      <c r="O67" s="260">
        <f>SUM(O55:O66)</f>
        <v>0</v>
      </c>
    </row>
  </sheetData>
  <sheetProtection/>
  <mergeCells count="5">
    <mergeCell ref="J9:L9"/>
    <mergeCell ref="E1:G1"/>
    <mergeCell ref="I1:J1"/>
    <mergeCell ref="E2:G2"/>
    <mergeCell ref="K2:L2"/>
  </mergeCells>
  <conditionalFormatting sqref="L8 C55:C67 F55:F67 L66:L67 O66:O67 O30:O31 L10:L16 C8:C31 F8:F30 I8:I30 L19:L25 O8:O16 O18:O21 C37:C49 F37:F49 I37:I49 L37:L49 O37:O49 I55:I67 L55:L57 O55:O57 L31 L28:L29">
    <cfRule type="cellIs" priority="10" dxfId="93" operator="greaterThan" stopIfTrue="1">
      <formula>B8</formula>
    </cfRule>
  </conditionalFormatting>
  <conditionalFormatting sqref="L58:L65">
    <cfRule type="cellIs" priority="9" dxfId="93" operator="greaterThan" stopIfTrue="1">
      <formula>K58</formula>
    </cfRule>
  </conditionalFormatting>
  <conditionalFormatting sqref="O58:O65">
    <cfRule type="cellIs" priority="8" dxfId="93" operator="greaterThan" stopIfTrue="1">
      <formula>N58</formula>
    </cfRule>
  </conditionalFormatting>
  <conditionalFormatting sqref="O22:O23">
    <cfRule type="cellIs" priority="7" dxfId="93" operator="greaterThan" stopIfTrue="1">
      <formula>N22</formula>
    </cfRule>
  </conditionalFormatting>
  <conditionalFormatting sqref="O24:O28">
    <cfRule type="cellIs" priority="6" dxfId="93" operator="greaterThan" stopIfTrue="1">
      <formula>N24</formula>
    </cfRule>
  </conditionalFormatting>
  <conditionalFormatting sqref="O29">
    <cfRule type="cellIs" priority="5" dxfId="93" operator="greaterThan" stopIfTrue="1">
      <formula>N29</formula>
    </cfRule>
  </conditionalFormatting>
  <conditionalFormatting sqref="F31">
    <cfRule type="cellIs" priority="4" dxfId="93" operator="greaterThan" stopIfTrue="1">
      <formula>E31</formula>
    </cfRule>
  </conditionalFormatting>
  <conditionalFormatting sqref="I31">
    <cfRule type="cellIs" priority="3" dxfId="93" operator="greaterThan" stopIfTrue="1">
      <formula>H31</formula>
    </cfRule>
  </conditionalFormatting>
  <conditionalFormatting sqref="L30">
    <cfRule type="cellIs" priority="2" dxfId="93" operator="greaterThan" stopIfTrue="1">
      <formula>K30</formula>
    </cfRule>
  </conditionalFormatting>
  <conditionalFormatting sqref="L26:L27">
    <cfRule type="cellIs" priority="1" dxfId="93" operator="greaterThan" stopIfTrue="1">
      <formula>K26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No.４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zoomScaleSheetLayoutView="80" workbookViewId="0" topLeftCell="A1">
      <selection activeCell="P8" sqref="P8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384" width="9.00390625" style="1" customWidth="1"/>
  </cols>
  <sheetData>
    <row r="1" spans="1:15" s="2" customFormat="1" ht="15.75" customHeight="1">
      <c r="A1" s="25" t="s">
        <v>126</v>
      </c>
      <c r="B1" s="26"/>
      <c r="C1" s="26"/>
      <c r="D1" s="27" t="s">
        <v>127</v>
      </c>
      <c r="E1" s="28"/>
      <c r="F1" s="29"/>
      <c r="G1" s="27" t="s">
        <v>1</v>
      </c>
      <c r="H1" s="29"/>
      <c r="I1" s="27" t="s">
        <v>128</v>
      </c>
      <c r="J1" s="26"/>
      <c r="K1" s="27" t="s">
        <v>129</v>
      </c>
      <c r="L1" s="30"/>
      <c r="M1" s="1"/>
      <c r="N1" s="1"/>
      <c r="O1" s="1"/>
    </row>
    <row r="2" spans="1:15" ht="33.75" customHeight="1" thickBot="1">
      <c r="A2" s="344">
        <f>'宮崎市・東諸県郡'!A2</f>
        <v>0</v>
      </c>
      <c r="B2" s="345"/>
      <c r="C2" s="346"/>
      <c r="D2" s="339" t="str">
        <f>'宮崎市・東諸県郡'!E2</f>
        <v>平成       年       月       日</v>
      </c>
      <c r="E2" s="340"/>
      <c r="F2" s="341"/>
      <c r="G2" s="347">
        <f>'宮崎市・東諸県郡'!H2</f>
        <v>0</v>
      </c>
      <c r="H2" s="346"/>
      <c r="I2" s="348">
        <f>'宮崎市・東諸県郡'!I2</f>
        <v>0</v>
      </c>
      <c r="J2" s="346"/>
      <c r="K2" s="337"/>
      <c r="L2" s="338"/>
      <c r="M2" s="3"/>
      <c r="N2" s="4"/>
      <c r="O2" s="5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42" t="s">
        <v>392</v>
      </c>
      <c r="N3" s="8"/>
      <c r="O3" s="9"/>
    </row>
    <row r="4" spans="1:15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3" t="s">
        <v>393</v>
      </c>
      <c r="N4" s="11"/>
      <c r="O4" s="9"/>
    </row>
    <row r="5" spans="1:15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1"/>
      <c r="O5" s="9"/>
    </row>
    <row r="6" spans="1:15" s="12" customFormat="1" ht="30" customHeight="1">
      <c r="A6" s="39" t="s">
        <v>130</v>
      </c>
      <c r="B6" s="40" t="s">
        <v>8</v>
      </c>
      <c r="C6" s="35"/>
      <c r="D6" s="36" t="s">
        <v>9</v>
      </c>
      <c r="E6" s="35"/>
      <c r="F6" s="36" t="s">
        <v>10</v>
      </c>
      <c r="G6" s="35"/>
      <c r="H6" s="342" t="s">
        <v>37</v>
      </c>
      <c r="I6" s="343"/>
      <c r="J6" s="36" t="s">
        <v>38</v>
      </c>
      <c r="K6" s="35"/>
      <c r="L6" s="41" t="s">
        <v>179</v>
      </c>
      <c r="M6" s="35"/>
      <c r="N6" s="37" t="s">
        <v>131</v>
      </c>
      <c r="O6" s="38"/>
    </row>
    <row r="7" spans="1:15" s="12" customFormat="1" ht="21" customHeight="1">
      <c r="A7" s="45"/>
      <c r="B7" s="46" t="s">
        <v>14</v>
      </c>
      <c r="C7" s="47" t="s">
        <v>225</v>
      </c>
      <c r="D7" s="46" t="s">
        <v>14</v>
      </c>
      <c r="E7" s="47" t="s">
        <v>225</v>
      </c>
      <c r="F7" s="46" t="s">
        <v>14</v>
      </c>
      <c r="G7" s="47" t="s">
        <v>225</v>
      </c>
      <c r="H7" s="46" t="s">
        <v>14</v>
      </c>
      <c r="I7" s="47" t="s">
        <v>225</v>
      </c>
      <c r="J7" s="46" t="s">
        <v>14</v>
      </c>
      <c r="K7" s="47" t="s">
        <v>225</v>
      </c>
      <c r="L7" s="46" t="s">
        <v>14</v>
      </c>
      <c r="M7" s="47" t="s">
        <v>225</v>
      </c>
      <c r="N7" s="46" t="s">
        <v>14</v>
      </c>
      <c r="O7" s="48" t="s">
        <v>225</v>
      </c>
    </row>
    <row r="8" spans="1:15" ht="27.75" customHeight="1">
      <c r="A8" s="33" t="s">
        <v>168</v>
      </c>
      <c r="B8" s="21">
        <f>'宮崎市・東諸県郡'!B65</f>
        <v>4430</v>
      </c>
      <c r="C8" s="15">
        <f>'宮崎市・東諸県郡'!C65</f>
        <v>0</v>
      </c>
      <c r="D8" s="24">
        <f>'宮崎市・東諸県郡'!E65</f>
        <v>12177</v>
      </c>
      <c r="E8" s="15">
        <f>'宮崎市・東諸県郡'!F65</f>
        <v>0</v>
      </c>
      <c r="F8" s="24">
        <f>'宮崎市・東諸県郡'!H65</f>
        <v>8590</v>
      </c>
      <c r="G8" s="15">
        <f>'宮崎市・東諸県郡'!I65</f>
        <v>0</v>
      </c>
      <c r="H8" s="24">
        <f>'宮崎市・東諸県郡'!K20</f>
        <v>0</v>
      </c>
      <c r="I8" s="15">
        <f>'宮崎市・東諸県郡'!L20</f>
        <v>0</v>
      </c>
      <c r="J8" s="24">
        <f>'宮崎市・東諸県郡'!N65</f>
        <v>87954</v>
      </c>
      <c r="K8" s="15">
        <f>'宮崎市・東諸県郡'!O65</f>
        <v>0</v>
      </c>
      <c r="L8" s="24">
        <f>'宮崎市・東諸県郡'!K65</f>
        <v>4130</v>
      </c>
      <c r="M8" s="15">
        <f>'宮崎市・東諸県郡'!L65</f>
        <v>0</v>
      </c>
      <c r="N8" s="24">
        <f>SUM(B8+D8+F8+H8+J8+L8)</f>
        <v>117281</v>
      </c>
      <c r="O8" s="44">
        <f>C8+E8+G8+I8+K8+M8</f>
        <v>0</v>
      </c>
    </row>
    <row r="9" spans="1:15" ht="27.75" customHeight="1">
      <c r="A9" s="31" t="s">
        <v>169</v>
      </c>
      <c r="B9" s="20">
        <f>'宮崎市・東諸県郡'!B82</f>
        <v>0</v>
      </c>
      <c r="C9" s="13">
        <f>'宮崎市・東諸県郡'!C82</f>
        <v>0</v>
      </c>
      <c r="D9" s="23">
        <f>'宮崎市・東諸県郡'!E82</f>
        <v>0</v>
      </c>
      <c r="E9" s="13">
        <f>'宮崎市・東諸県郡'!F82</f>
        <v>0</v>
      </c>
      <c r="F9" s="23">
        <f>'宮崎市・東諸県郡'!H82</f>
        <v>470</v>
      </c>
      <c r="G9" s="13">
        <f>'宮崎市・東諸県郡'!I82</f>
        <v>0</v>
      </c>
      <c r="H9" s="23"/>
      <c r="I9" s="13"/>
      <c r="J9" s="23">
        <f>'宮崎市・東諸県郡'!N82</f>
        <v>5890</v>
      </c>
      <c r="K9" s="13">
        <f>'宮崎市・東諸県郡'!O82</f>
        <v>0</v>
      </c>
      <c r="L9" s="23">
        <f>'宮崎市・東諸県郡'!K82</f>
        <v>85</v>
      </c>
      <c r="M9" s="13">
        <f>'宮崎市・東諸県郡'!L82</f>
        <v>0</v>
      </c>
      <c r="N9" s="23">
        <f aca="true" t="shared" si="0" ref="N9:N26">SUM(B9+D9+F9+H9+J9+L9)</f>
        <v>6445</v>
      </c>
      <c r="O9" s="14">
        <f aca="true" t="shared" si="1" ref="O9:O26">C9+E9+G9+I9+K9+M9</f>
        <v>0</v>
      </c>
    </row>
    <row r="10" spans="1:15" ht="27.75" customHeight="1">
      <c r="A10" s="31" t="s">
        <v>156</v>
      </c>
      <c r="B10" s="20">
        <f>'西都市・児湯郡・日南市・南那珂郡・串間市・都城市'!B12</f>
        <v>184</v>
      </c>
      <c r="C10" s="13">
        <f>'西都市・児湯郡・日南市・南那珂郡・串間市・都城市'!C12</f>
        <v>0</v>
      </c>
      <c r="D10" s="23">
        <f>'西都市・児湯郡・日南市・南那珂郡・串間市・都城市'!E12</f>
        <v>185</v>
      </c>
      <c r="E10" s="13">
        <f>'西都市・児湯郡・日南市・南那珂郡・串間市・都城市'!F12</f>
        <v>0</v>
      </c>
      <c r="F10" s="23">
        <f>'西都市・児湯郡・日南市・南那珂郡・串間市・都城市'!H12</f>
        <v>730</v>
      </c>
      <c r="G10" s="13">
        <f>'西都市・児湯郡・日南市・南那珂郡・串間市・都城市'!I12</f>
        <v>0</v>
      </c>
      <c r="H10" s="23"/>
      <c r="I10" s="13"/>
      <c r="J10" s="23">
        <f>'西都市・児湯郡・日南市・南那珂郡・串間市・都城市'!N12</f>
        <v>7469</v>
      </c>
      <c r="K10" s="13">
        <f>'西都市・児湯郡・日南市・南那珂郡・串間市・都城市'!O12</f>
        <v>0</v>
      </c>
      <c r="L10" s="23">
        <f>'西都市・児湯郡・日南市・南那珂郡・串間市・都城市'!K12</f>
        <v>90</v>
      </c>
      <c r="M10" s="13">
        <f>'西都市・児湯郡・日南市・南那珂郡・串間市・都城市'!L12</f>
        <v>0</v>
      </c>
      <c r="N10" s="23">
        <f t="shared" si="0"/>
        <v>8658</v>
      </c>
      <c r="O10" s="14">
        <f t="shared" si="1"/>
        <v>0</v>
      </c>
    </row>
    <row r="11" spans="1:15" ht="27.75" customHeight="1">
      <c r="A11" s="32" t="s">
        <v>155</v>
      </c>
      <c r="B11" s="20">
        <f>'西都市・児湯郡・日南市・南那珂郡・串間市・都城市'!B25</f>
        <v>140</v>
      </c>
      <c r="C11" s="13">
        <f>'西都市・児湯郡・日南市・南那珂郡・串間市・都城市'!C25</f>
        <v>0</v>
      </c>
      <c r="D11" s="23">
        <f>'西都市・児湯郡・日南市・南那珂郡・串間市・都城市'!E25</f>
        <v>570</v>
      </c>
      <c r="E11" s="13">
        <f>'西都市・児湯郡・日南市・南那珂郡・串間市・都城市'!F25</f>
        <v>0</v>
      </c>
      <c r="F11" s="23">
        <f>'西都市・児湯郡・日南市・南那珂郡・串間市・都城市'!H25</f>
        <v>1580</v>
      </c>
      <c r="G11" s="13">
        <f>'西都市・児湯郡・日南市・南那珂郡・串間市・都城市'!I25</f>
        <v>0</v>
      </c>
      <c r="H11" s="23"/>
      <c r="I11" s="13"/>
      <c r="J11" s="23">
        <f>'西都市・児湯郡・日南市・南那珂郡・串間市・都城市'!N25</f>
        <v>17430</v>
      </c>
      <c r="K11" s="13">
        <f>'西都市・児湯郡・日南市・南那珂郡・串間市・都城市'!O25</f>
        <v>0</v>
      </c>
      <c r="L11" s="23">
        <f>'西都市・児湯郡・日南市・南那珂郡・串間市・都城市'!K25</f>
        <v>325</v>
      </c>
      <c r="M11" s="13">
        <f>'西都市・児湯郡・日南市・南那珂郡・串間市・都城市'!L25</f>
        <v>0</v>
      </c>
      <c r="N11" s="23">
        <f t="shared" si="0"/>
        <v>20045</v>
      </c>
      <c r="O11" s="14">
        <f t="shared" si="1"/>
        <v>0</v>
      </c>
    </row>
    <row r="12" spans="1:15" ht="27.75" customHeight="1">
      <c r="A12" s="31" t="s">
        <v>157</v>
      </c>
      <c r="B12" s="20">
        <f>'西都市・児湯郡・日南市・南那珂郡・串間市・都城市'!B35</f>
        <v>0</v>
      </c>
      <c r="C12" s="13">
        <f>'西都市・児湯郡・日南市・南那珂郡・串間市・都城市'!C35</f>
        <v>0</v>
      </c>
      <c r="D12" s="23">
        <f>'西都市・児湯郡・日南市・南那珂郡・串間市・都城市'!E35</f>
        <v>1000</v>
      </c>
      <c r="E12" s="13">
        <f>'西都市・児湯郡・日南市・南那珂郡・串間市・都城市'!F35</f>
        <v>0</v>
      </c>
      <c r="F12" s="23">
        <f>'西都市・児湯郡・日南市・南那珂郡・串間市・都城市'!H35</f>
        <v>0</v>
      </c>
      <c r="G12" s="13">
        <f>'西都市・児湯郡・日南市・南那珂郡・串間市・都城市'!I35</f>
        <v>0</v>
      </c>
      <c r="H12" s="23"/>
      <c r="I12" s="13"/>
      <c r="J12" s="23">
        <f>'西都市・児湯郡・日南市・南那珂郡・串間市・都城市'!N35</f>
        <v>8486</v>
      </c>
      <c r="K12" s="13">
        <f>'西都市・児湯郡・日南市・南那珂郡・串間市・都城市'!O35</f>
        <v>0</v>
      </c>
      <c r="L12" s="23">
        <f>'西都市・児湯郡・日南市・南那珂郡・串間市・都城市'!K35</f>
        <v>210</v>
      </c>
      <c r="M12" s="13">
        <f>'西都市・児湯郡・日南市・南那珂郡・串間市・都城市'!L35</f>
        <v>0</v>
      </c>
      <c r="N12" s="23">
        <f t="shared" si="0"/>
        <v>9696</v>
      </c>
      <c r="O12" s="14">
        <f t="shared" si="1"/>
        <v>0</v>
      </c>
    </row>
    <row r="13" spans="1:15" ht="27.75" customHeight="1">
      <c r="A13" s="31" t="s">
        <v>170</v>
      </c>
      <c r="B13" s="20">
        <f>'西都市・児湯郡・日南市・南那珂郡・串間市・都城市'!B44</f>
        <v>0</v>
      </c>
      <c r="C13" s="13">
        <f>'西都市・児湯郡・日南市・南那珂郡・串間市・都城市'!C44</f>
        <v>0</v>
      </c>
      <c r="D13" s="23">
        <f>'西都市・児湯郡・日南市・南那珂郡・串間市・都城市'!E44</f>
        <v>200</v>
      </c>
      <c r="E13" s="13">
        <f>'西都市・児湯郡・日南市・南那珂郡・串間市・都城市'!F44</f>
        <v>0</v>
      </c>
      <c r="F13" s="23">
        <f>'西都市・児湯郡・日南市・南那珂郡・串間市・都城市'!H44</f>
        <v>0</v>
      </c>
      <c r="G13" s="13">
        <f>'西都市・児湯郡・日南市・南那珂郡・串間市・都城市'!I44</f>
        <v>0</v>
      </c>
      <c r="H13" s="23"/>
      <c r="I13" s="13"/>
      <c r="J13" s="23">
        <f>'西都市・児湯郡・日南市・南那珂郡・串間市・都城市'!N44</f>
        <v>4720</v>
      </c>
      <c r="K13" s="13">
        <f>'西都市・児湯郡・日南市・南那珂郡・串間市・都城市'!O44</f>
        <v>0</v>
      </c>
      <c r="L13" s="23">
        <f>'西都市・児湯郡・日南市・南那珂郡・串間市・都城市'!K44</f>
        <v>60</v>
      </c>
      <c r="M13" s="13">
        <f>'西都市・児湯郡・日南市・南那珂郡・串間市・都城市'!L44</f>
        <v>0</v>
      </c>
      <c r="N13" s="23">
        <f t="shared" si="0"/>
        <v>4980</v>
      </c>
      <c r="O13" s="14">
        <f t="shared" si="1"/>
        <v>0</v>
      </c>
    </row>
    <row r="14" spans="1:15" ht="27.75" customHeight="1">
      <c r="A14" s="33" t="s">
        <v>158</v>
      </c>
      <c r="B14" s="21">
        <f>'西都市・児湯郡・日南市・南那珂郡・串間市・都城市'!B54</f>
        <v>0</v>
      </c>
      <c r="C14" s="15">
        <f>'西都市・児湯郡・日南市・南那珂郡・串間市・都城市'!C54</f>
        <v>0</v>
      </c>
      <c r="D14" s="24">
        <f>'西都市・児湯郡・日南市・南那珂郡・串間市・都城市'!E54</f>
        <v>365</v>
      </c>
      <c r="E14" s="15">
        <f>'西都市・児湯郡・日南市・南那珂郡・串間市・都城市'!F54</f>
        <v>0</v>
      </c>
      <c r="F14" s="24">
        <f>'西都市・児湯郡・日南市・南那珂郡・串間市・都城市'!H54</f>
        <v>420</v>
      </c>
      <c r="G14" s="15">
        <f>'西都市・児湯郡・日南市・南那珂郡・串間市・都城市'!I54</f>
        <v>0</v>
      </c>
      <c r="H14" s="24"/>
      <c r="I14" s="15"/>
      <c r="J14" s="24">
        <f>'西都市・児湯郡・日南市・南那珂郡・串間市・都城市'!N54</f>
        <v>4437</v>
      </c>
      <c r="K14" s="15">
        <f>'西都市・児湯郡・日南市・南那珂郡・串間市・都城市'!O54</f>
        <v>0</v>
      </c>
      <c r="L14" s="24">
        <f>'西都市・児湯郡・日南市・南那珂郡・串間市・都城市'!K54</f>
        <v>65</v>
      </c>
      <c r="M14" s="15">
        <f>'西都市・児湯郡・日南市・南那珂郡・串間市・都城市'!L54</f>
        <v>0</v>
      </c>
      <c r="N14" s="23">
        <f t="shared" si="0"/>
        <v>5287</v>
      </c>
      <c r="O14" s="14">
        <f t="shared" si="1"/>
        <v>0</v>
      </c>
    </row>
    <row r="15" spans="1:15" ht="27.75" customHeight="1">
      <c r="A15" s="31" t="s">
        <v>171</v>
      </c>
      <c r="B15" s="20">
        <f>'西都市・児湯郡・日南市・南那珂郡・串間市・都城市'!B87</f>
        <v>3800</v>
      </c>
      <c r="C15" s="13">
        <f>'西都市・児湯郡・日南市・南那珂郡・串間市・都城市'!C87</f>
        <v>0</v>
      </c>
      <c r="D15" s="23">
        <f>'西都市・児湯郡・日南市・南那珂郡・串間市・都城市'!E87</f>
        <v>5725</v>
      </c>
      <c r="E15" s="13">
        <f>'西都市・児湯郡・日南市・南那珂郡・串間市・都城市'!F87</f>
        <v>0</v>
      </c>
      <c r="F15" s="23">
        <f>'西都市・児湯郡・日南市・南那珂郡・串間市・都城市'!H87</f>
        <v>6060</v>
      </c>
      <c r="G15" s="13">
        <f>'西都市・児湯郡・日南市・南那珂郡・串間市・都城市'!I87</f>
        <v>0</v>
      </c>
      <c r="H15" s="23">
        <f>'西都市・児湯郡・日南市・南那珂郡・串間市・都城市'!K64</f>
        <v>0</v>
      </c>
      <c r="I15" s="13">
        <f>'西都市・児湯郡・日南市・南那珂郡・串間市・都城市'!L64</f>
        <v>0</v>
      </c>
      <c r="J15" s="23">
        <f>'西都市・児湯郡・日南市・南那珂郡・串間市・都城市'!N87</f>
        <v>30929</v>
      </c>
      <c r="K15" s="13">
        <f>'西都市・児湯郡・日南市・南那珂郡・串間市・都城市'!O87</f>
        <v>0</v>
      </c>
      <c r="L15" s="23">
        <f>'西都市・児湯郡・日南市・南那珂郡・串間市・都城市'!K87</f>
        <v>1075</v>
      </c>
      <c r="M15" s="13">
        <f>'西都市・児湯郡・日南市・南那珂郡・串間市・都城市'!L87</f>
        <v>0</v>
      </c>
      <c r="N15" s="23">
        <f t="shared" si="0"/>
        <v>47589</v>
      </c>
      <c r="O15" s="14">
        <f t="shared" si="1"/>
        <v>0</v>
      </c>
    </row>
    <row r="16" spans="1:15" ht="27.75" customHeight="1">
      <c r="A16" s="31" t="s">
        <v>172</v>
      </c>
      <c r="B16" s="21">
        <f>'北諸県郡・西諸県郡・えびの市・小林市・延岡市'!B15</f>
        <v>0</v>
      </c>
      <c r="C16" s="15">
        <f>'北諸県郡・西諸県郡・えびの市・小林市・延岡市'!C15</f>
        <v>0</v>
      </c>
      <c r="D16" s="24">
        <f>'北諸県郡・西諸県郡・えびの市・小林市・延岡市'!E15</f>
        <v>725</v>
      </c>
      <c r="E16" s="15">
        <f>'北諸県郡・西諸県郡・えびの市・小林市・延岡市'!F15</f>
        <v>0</v>
      </c>
      <c r="F16" s="24">
        <f>'北諸県郡・西諸県郡・えびの市・小林市・延岡市'!H15</f>
        <v>820</v>
      </c>
      <c r="G16" s="15">
        <f>'北諸県郡・西諸県郡・えびの市・小林市・延岡市'!I15</f>
        <v>0</v>
      </c>
      <c r="H16" s="24">
        <f>'北諸県郡・西諸県郡・えびの市・小林市・延岡市'!K9</f>
        <v>0</v>
      </c>
      <c r="I16" s="15">
        <f>'北諸県郡・西諸県郡・えびの市・小林市・延岡市'!L9</f>
        <v>0</v>
      </c>
      <c r="J16" s="24">
        <f>'北諸県郡・西諸県郡・えびの市・小林市・延岡市'!N15</f>
        <v>4510</v>
      </c>
      <c r="K16" s="15">
        <f>'北諸県郡・西諸県郡・えびの市・小林市・延岡市'!O15</f>
        <v>0</v>
      </c>
      <c r="L16" s="24">
        <f>'北諸県郡・西諸県郡・えびの市・小林市・延岡市'!K15</f>
        <v>90</v>
      </c>
      <c r="M16" s="15">
        <f>'北諸県郡・西諸県郡・えびの市・小林市・延岡市'!L15</f>
        <v>0</v>
      </c>
      <c r="N16" s="23">
        <f t="shared" si="0"/>
        <v>6145</v>
      </c>
      <c r="O16" s="14">
        <f t="shared" si="1"/>
        <v>0</v>
      </c>
    </row>
    <row r="17" spans="1:15" ht="27.75" customHeight="1">
      <c r="A17" s="31" t="s">
        <v>173</v>
      </c>
      <c r="B17" s="20">
        <f>'北諸県郡・西諸県郡・えびの市・小林市・延岡市'!B24</f>
        <v>0</v>
      </c>
      <c r="C17" s="13">
        <f>'北諸県郡・西諸県郡・えびの市・小林市・延岡市'!C24</f>
        <v>0</v>
      </c>
      <c r="D17" s="23">
        <f>'北諸県郡・西諸県郡・えびの市・小林市・延岡市'!E24</f>
        <v>0</v>
      </c>
      <c r="E17" s="13">
        <f>'北諸県郡・西諸県郡・えびの市・小林市・延岡市'!F24</f>
        <v>0</v>
      </c>
      <c r="F17" s="23">
        <f>'北諸県郡・西諸県郡・えびの市・小林市・延岡市'!H24</f>
        <v>80</v>
      </c>
      <c r="G17" s="13">
        <f>'北諸県郡・西諸県郡・えびの市・小林市・延岡市'!I24</f>
        <v>0</v>
      </c>
      <c r="H17" s="23"/>
      <c r="I17" s="13"/>
      <c r="J17" s="23">
        <f>'北諸県郡・西諸県郡・えびの市・小林市・延岡市'!N24</f>
        <v>2016</v>
      </c>
      <c r="K17" s="13">
        <f>'北諸県郡・西諸県郡・えびの市・小林市・延岡市'!O24</f>
        <v>0</v>
      </c>
      <c r="L17" s="23">
        <f>'北諸県郡・西諸県郡・えびの市・小林市・延岡市'!K24</f>
        <v>30</v>
      </c>
      <c r="M17" s="13">
        <f>'北諸県郡・西諸県郡・えびの市・小林市・延岡市'!L24</f>
        <v>0</v>
      </c>
      <c r="N17" s="23">
        <f t="shared" si="0"/>
        <v>2126</v>
      </c>
      <c r="O17" s="14">
        <f t="shared" si="1"/>
        <v>0</v>
      </c>
    </row>
    <row r="18" spans="1:15" ht="27.75" customHeight="1">
      <c r="A18" s="33" t="s">
        <v>159</v>
      </c>
      <c r="B18" s="20">
        <f>'北諸県郡・西諸県郡・えびの市・小林市・延岡市'!B34</f>
        <v>80</v>
      </c>
      <c r="C18" s="13">
        <f>'北諸県郡・西諸県郡・えびの市・小林市・延岡市'!C34</f>
        <v>0</v>
      </c>
      <c r="D18" s="23">
        <f>'北諸県郡・西諸県郡・えびの市・小林市・延岡市'!E34</f>
        <v>0</v>
      </c>
      <c r="E18" s="13">
        <f>'北諸県郡・西諸県郡・えびの市・小林市・延岡市'!F34</f>
        <v>0</v>
      </c>
      <c r="F18" s="23">
        <f>'北諸県郡・西諸県郡・えびの市・小林市・延岡市'!H34</f>
        <v>200</v>
      </c>
      <c r="G18" s="13">
        <f>'北諸県郡・西諸県郡・えびの市・小林市・延岡市'!I34</f>
        <v>0</v>
      </c>
      <c r="H18" s="23"/>
      <c r="I18" s="13"/>
      <c r="J18" s="23">
        <f>'北諸県郡・西諸県郡・えびの市・小林市・延岡市'!N34</f>
        <v>4860</v>
      </c>
      <c r="K18" s="13">
        <f>'北諸県郡・西諸県郡・えびの市・小林市・延岡市'!O34</f>
        <v>0</v>
      </c>
      <c r="L18" s="23">
        <f>'北諸県郡・西諸県郡・えびの市・小林市・延岡市'!K34</f>
        <v>70</v>
      </c>
      <c r="M18" s="13">
        <f>'北諸県郡・西諸県郡・えびの市・小林市・延岡市'!L34</f>
        <v>0</v>
      </c>
      <c r="N18" s="23">
        <f t="shared" si="0"/>
        <v>5210</v>
      </c>
      <c r="O18" s="14">
        <f t="shared" si="1"/>
        <v>0</v>
      </c>
    </row>
    <row r="19" spans="1:15" ht="27.75" customHeight="1">
      <c r="A19" s="31" t="s">
        <v>165</v>
      </c>
      <c r="B19" s="20">
        <f>'北諸県郡・西諸県郡・えびの市・小林市・延岡市'!B58</f>
        <v>0</v>
      </c>
      <c r="C19" s="13">
        <f>'北諸県郡・西諸県郡・えびの市・小林市・延岡市'!C58</f>
        <v>0</v>
      </c>
      <c r="D19" s="23">
        <f>'北諸県郡・西諸県郡・えびの市・小林市・延岡市'!E58</f>
        <v>1130</v>
      </c>
      <c r="E19" s="13">
        <f>'北諸県郡・西諸県郡・えびの市・小林市・延岡市'!F58</f>
        <v>0</v>
      </c>
      <c r="F19" s="23">
        <f>'北諸県郡・西諸県郡・えびの市・小林市・延岡市'!H58</f>
        <v>1200</v>
      </c>
      <c r="G19" s="13">
        <f>'北諸県郡・西諸県郡・えびの市・小林市・延岡市'!I58</f>
        <v>0</v>
      </c>
      <c r="H19" s="23">
        <f>'北諸県郡・西諸県郡・えびの市・小林市・延岡市'!K43</f>
        <v>0</v>
      </c>
      <c r="I19" s="13">
        <f>'北諸県郡・西諸県郡・えびの市・小林市・延岡市'!L43</f>
        <v>0</v>
      </c>
      <c r="J19" s="23">
        <f>'北諸県郡・西諸県郡・えびの市・小林市・延岡市'!N58</f>
        <v>9188</v>
      </c>
      <c r="K19" s="13">
        <f>'北諸県郡・西諸県郡・えびの市・小林市・延岡市'!O58</f>
        <v>0</v>
      </c>
      <c r="L19" s="23">
        <f>'北諸県郡・西諸県郡・えびの市・小林市・延岡市'!K58</f>
        <v>260</v>
      </c>
      <c r="M19" s="13">
        <f>'北諸県郡・西諸県郡・えびの市・小林市・延岡市'!L58</f>
        <v>0</v>
      </c>
      <c r="N19" s="23">
        <f t="shared" si="0"/>
        <v>11778</v>
      </c>
      <c r="O19" s="14">
        <f t="shared" si="1"/>
        <v>0</v>
      </c>
    </row>
    <row r="20" spans="1:15" ht="27.75" customHeight="1">
      <c r="A20" s="31" t="s">
        <v>133</v>
      </c>
      <c r="B20" s="20">
        <f>'北諸県郡・西諸県郡・えびの市・小林市・延岡市'!B87</f>
        <v>9840</v>
      </c>
      <c r="C20" s="13">
        <f>'北諸県郡・西諸県郡・えびの市・小林市・延岡市'!C87</f>
        <v>0</v>
      </c>
      <c r="D20" s="23">
        <f>'北諸県郡・西諸県郡・えびの市・小林市・延岡市'!E87</f>
        <v>6040</v>
      </c>
      <c r="E20" s="13">
        <f>'北諸県郡・西諸県郡・えびの市・小林市・延岡市'!F87</f>
        <v>0</v>
      </c>
      <c r="F20" s="23">
        <f>'北諸県郡・西諸県郡・えびの市・小林市・延岡市'!H87</f>
        <v>3600</v>
      </c>
      <c r="G20" s="13">
        <f>'北諸県郡・西諸県郡・えびの市・小林市・延岡市'!I87</f>
        <v>0</v>
      </c>
      <c r="H20" s="23">
        <f>'北諸県郡・西諸県郡・えびの市・小林市・延岡市'!K69</f>
        <v>0</v>
      </c>
      <c r="I20" s="13">
        <f>'北諸県郡・西諸県郡・えびの市・小林市・延岡市'!L69</f>
        <v>0</v>
      </c>
      <c r="J20" s="23">
        <f>'北諸県郡・西諸県郡・えびの市・小林市・延岡市'!N87</f>
        <v>8868</v>
      </c>
      <c r="K20" s="13">
        <f>'北諸県郡・西諸県郡・えびの市・小林市・延岡市'!O87</f>
        <v>0</v>
      </c>
      <c r="L20" s="23">
        <f>'北諸県郡・西諸県郡・えびの市・小林市・延岡市'!K87</f>
        <v>750</v>
      </c>
      <c r="M20" s="13">
        <f>'北諸県郡・西諸県郡・えびの市・小林市・延岡市'!L87</f>
        <v>0</v>
      </c>
      <c r="N20" s="23">
        <f t="shared" si="0"/>
        <v>29098</v>
      </c>
      <c r="O20" s="14">
        <f t="shared" si="1"/>
        <v>0</v>
      </c>
    </row>
    <row r="21" spans="1:15" ht="27.75" customHeight="1">
      <c r="A21" s="31" t="s">
        <v>134</v>
      </c>
      <c r="B21" s="20">
        <f>'日向市・東臼杵郡・西臼杵郡'!B31</f>
        <v>2800</v>
      </c>
      <c r="C21" s="13">
        <f>'日向市・東臼杵郡・西臼杵郡'!C31</f>
        <v>0</v>
      </c>
      <c r="D21" s="23">
        <f>'日向市・東臼杵郡・西臼杵郡'!E31</f>
        <v>1930</v>
      </c>
      <c r="E21" s="13">
        <f>'日向市・東臼杵郡・西臼杵郡'!F31</f>
        <v>0</v>
      </c>
      <c r="F21" s="23">
        <f>'日向市・東臼杵郡・西臼杵郡'!H31</f>
        <v>900</v>
      </c>
      <c r="G21" s="13">
        <f>'日向市・東臼杵郡・西臼杵郡'!I31</f>
        <v>0</v>
      </c>
      <c r="H21" s="23">
        <f>'日向市・東臼杵郡・西臼杵郡'!K16</f>
        <v>0</v>
      </c>
      <c r="I21" s="13">
        <f>'日向市・東臼杵郡・西臼杵郡'!L16</f>
        <v>0</v>
      </c>
      <c r="J21" s="23">
        <f>'日向市・東臼杵郡・西臼杵郡'!N31</f>
        <v>9758</v>
      </c>
      <c r="K21" s="13">
        <f>'日向市・東臼杵郡・西臼杵郡'!O31</f>
        <v>0</v>
      </c>
      <c r="L21" s="23">
        <f>'日向市・東臼杵郡・西臼杵郡'!K31</f>
        <v>370</v>
      </c>
      <c r="M21" s="13">
        <f>'日向市・東臼杵郡・西臼杵郡'!L31</f>
        <v>0</v>
      </c>
      <c r="N21" s="23">
        <f t="shared" si="0"/>
        <v>15758</v>
      </c>
      <c r="O21" s="14">
        <f t="shared" si="1"/>
        <v>0</v>
      </c>
    </row>
    <row r="22" spans="1:15" ht="27.75" customHeight="1">
      <c r="A22" s="31" t="s">
        <v>174</v>
      </c>
      <c r="B22" s="20">
        <f>'日向市・東臼杵郡・西臼杵郡'!B49</f>
        <v>200</v>
      </c>
      <c r="C22" s="13">
        <f>'日向市・東臼杵郡・西臼杵郡'!C49</f>
        <v>0</v>
      </c>
      <c r="D22" s="23">
        <f>'日向市・東臼杵郡・西臼杵郡'!E49</f>
        <v>690</v>
      </c>
      <c r="E22" s="13">
        <f>'日向市・東臼杵郡・西臼杵郡'!F49</f>
        <v>0</v>
      </c>
      <c r="F22" s="23">
        <f>'日向市・東臼杵郡・西臼杵郡'!H49</f>
        <v>550</v>
      </c>
      <c r="G22" s="13">
        <f>'日向市・東臼杵郡・西臼杵郡'!I49</f>
        <v>0</v>
      </c>
      <c r="H22" s="23"/>
      <c r="I22" s="13"/>
      <c r="J22" s="23">
        <f>'日向市・東臼杵郡・西臼杵郡'!N49</f>
        <v>4495</v>
      </c>
      <c r="K22" s="13">
        <f>'日向市・東臼杵郡・西臼杵郡'!O49</f>
        <v>0</v>
      </c>
      <c r="L22" s="23">
        <f>'日向市・東臼杵郡・西臼杵郡'!K49</f>
        <v>95</v>
      </c>
      <c r="M22" s="13">
        <f>'日向市・東臼杵郡・西臼杵郡'!L49</f>
        <v>0</v>
      </c>
      <c r="N22" s="23">
        <f t="shared" si="0"/>
        <v>6030</v>
      </c>
      <c r="O22" s="14">
        <f t="shared" si="1"/>
        <v>0</v>
      </c>
    </row>
    <row r="23" spans="1:15" ht="27.75" customHeight="1">
      <c r="A23" s="31" t="s">
        <v>160</v>
      </c>
      <c r="B23" s="20">
        <f>'日向市・東臼杵郡・西臼杵郡'!B67</f>
        <v>0</v>
      </c>
      <c r="C23" s="13">
        <f>'日向市・東臼杵郡・西臼杵郡'!C67</f>
        <v>0</v>
      </c>
      <c r="D23" s="23">
        <f>'日向市・東臼杵郡・西臼杵郡'!E67</f>
        <v>0</v>
      </c>
      <c r="E23" s="13">
        <f>'日向市・東臼杵郡・西臼杵郡'!F67</f>
        <v>0</v>
      </c>
      <c r="F23" s="23">
        <f>'日向市・東臼杵郡・西臼杵郡'!H67</f>
        <v>480</v>
      </c>
      <c r="G23" s="13">
        <f>'日向市・東臼杵郡・西臼杵郡'!I67</f>
        <v>0</v>
      </c>
      <c r="H23" s="23"/>
      <c r="I23" s="13"/>
      <c r="J23" s="23">
        <f>'日向市・東臼杵郡・西臼杵郡'!N67</f>
        <v>4749</v>
      </c>
      <c r="K23" s="13">
        <f>'日向市・東臼杵郡・西臼杵郡'!O67</f>
        <v>0</v>
      </c>
      <c r="L23" s="23">
        <f>'日向市・東臼杵郡・西臼杵郡'!K67</f>
        <v>75</v>
      </c>
      <c r="M23" s="13">
        <f>'日向市・東臼杵郡・西臼杵郡'!L67</f>
        <v>0</v>
      </c>
      <c r="N23" s="23">
        <f t="shared" si="0"/>
        <v>5304</v>
      </c>
      <c r="O23" s="14">
        <f t="shared" si="1"/>
        <v>0</v>
      </c>
    </row>
    <row r="24" spans="1:15" ht="27.75" customHeight="1">
      <c r="A24" s="31"/>
      <c r="B24" s="20"/>
      <c r="C24" s="13"/>
      <c r="D24" s="23"/>
      <c r="E24" s="13"/>
      <c r="F24" s="23"/>
      <c r="G24" s="13"/>
      <c r="H24" s="23"/>
      <c r="I24" s="13"/>
      <c r="J24" s="23"/>
      <c r="K24" s="13"/>
      <c r="L24" s="23"/>
      <c r="M24" s="13"/>
      <c r="N24" s="23"/>
      <c r="O24" s="14"/>
    </row>
    <row r="25" spans="1:15" ht="27.75" customHeight="1">
      <c r="A25" s="31"/>
      <c r="B25" s="20"/>
      <c r="C25" s="13"/>
      <c r="D25" s="23"/>
      <c r="E25" s="13"/>
      <c r="F25" s="23"/>
      <c r="G25" s="13"/>
      <c r="H25" s="23"/>
      <c r="I25" s="13"/>
      <c r="J25" s="23"/>
      <c r="K25" s="13"/>
      <c r="L25" s="23"/>
      <c r="M25" s="13"/>
      <c r="N25" s="23"/>
      <c r="O25" s="14"/>
    </row>
    <row r="26" spans="1:15" ht="27.75" customHeight="1">
      <c r="A26" s="31"/>
      <c r="B26" s="20"/>
      <c r="C26" s="13"/>
      <c r="D26" s="23"/>
      <c r="E26" s="13"/>
      <c r="F26" s="23"/>
      <c r="G26" s="13"/>
      <c r="H26" s="23"/>
      <c r="I26" s="13"/>
      <c r="J26" s="23"/>
      <c r="K26" s="13"/>
      <c r="L26" s="23"/>
      <c r="M26" s="13"/>
      <c r="N26" s="23">
        <f t="shared" si="0"/>
        <v>0</v>
      </c>
      <c r="O26" s="14">
        <f t="shared" si="1"/>
        <v>0</v>
      </c>
    </row>
    <row r="27" spans="1:15" s="18" customFormat="1" ht="27.75" customHeight="1" thickBot="1">
      <c r="A27" s="34" t="s">
        <v>132</v>
      </c>
      <c r="B27" s="22">
        <f aca="true" t="shared" si="2" ref="B27:O27">SUM(B8:B26)</f>
        <v>21474</v>
      </c>
      <c r="C27" s="16">
        <f t="shared" si="2"/>
        <v>0</v>
      </c>
      <c r="D27" s="22">
        <f t="shared" si="2"/>
        <v>30737</v>
      </c>
      <c r="E27" s="16">
        <f t="shared" si="2"/>
        <v>0</v>
      </c>
      <c r="F27" s="22">
        <f t="shared" si="2"/>
        <v>25680</v>
      </c>
      <c r="G27" s="16">
        <f t="shared" si="2"/>
        <v>0</v>
      </c>
      <c r="H27" s="22">
        <f t="shared" si="2"/>
        <v>0</v>
      </c>
      <c r="I27" s="16">
        <f t="shared" si="2"/>
        <v>0</v>
      </c>
      <c r="J27" s="22">
        <f t="shared" si="2"/>
        <v>215759</v>
      </c>
      <c r="K27" s="16">
        <f t="shared" si="2"/>
        <v>0</v>
      </c>
      <c r="L27" s="22">
        <f t="shared" si="2"/>
        <v>7780</v>
      </c>
      <c r="M27" s="16">
        <f t="shared" si="2"/>
        <v>0</v>
      </c>
      <c r="N27" s="22">
        <f t="shared" si="2"/>
        <v>301430</v>
      </c>
      <c r="O27" s="17">
        <f t="shared" si="2"/>
        <v>0</v>
      </c>
    </row>
    <row r="28" spans="9:10" ht="13.5">
      <c r="I28" s="6"/>
      <c r="J28" s="19"/>
    </row>
    <row r="31" ht="13.5">
      <c r="G31" s="19"/>
    </row>
  </sheetData>
  <sheetProtection/>
  <mergeCells count="6">
    <mergeCell ref="K2:L2"/>
    <mergeCell ref="D2:F2"/>
    <mergeCell ref="H6:I6"/>
    <mergeCell ref="A2:C2"/>
    <mergeCell ref="G2:H2"/>
    <mergeCell ref="I2:J2"/>
  </mergeCells>
  <printOptions horizontalCentered="1"/>
  <pageMargins left="0.8661417322834646" right="0.35433070866141736" top="1.1023622047244095" bottom="0.35433070866141736" header="0.7480314960629921" footer="0.15748031496062992"/>
  <pageSetup horizontalDpi="600" verticalDpi="600" orientation="landscape" paperSize="12" scale="94" r:id="rId2"/>
  <headerFooter alignWithMargins="0">
    <oddHeader>&amp;L&amp;"ＭＳ Ｐ明朝,太字"&amp;16　　　宮崎県　市郡別集計表　（30.10）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2018-09-18T07:53:16Z</cp:lastPrinted>
  <dcterms:created xsi:type="dcterms:W3CDTF">1997-07-11T11:16:48Z</dcterms:created>
  <dcterms:modified xsi:type="dcterms:W3CDTF">2018-09-18T07:53:26Z</dcterms:modified>
  <cp:category/>
  <cp:version/>
  <cp:contentType/>
  <cp:contentStatus/>
</cp:coreProperties>
</file>