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240" windowHeight="11100" tabRatio="957" activeTab="0"/>
  </bookViews>
  <sheets>
    <sheet name="熊本市・荒尾市" sheetId="1" r:id="rId1"/>
    <sheet name="玉名市郡・山鹿市・鹿本郡・菊池市郡" sheetId="2" r:id="rId2"/>
    <sheet name="阿蘇市郡・上益城・下益城・宇土市・宇城市" sheetId="3" r:id="rId3"/>
    <sheet name="天草市・上天草・天草郡・八代市" sheetId="4" r:id="rId4"/>
    <sheet name="八代郡・芦北郡・水俣・人吉・球磨郡" sheetId="5" r:id="rId5"/>
    <sheet name="市郡集計表" sheetId="6" r:id="rId6"/>
  </sheets>
  <definedNames>
    <definedName name="_xlnm.Print_Area" localSheetId="2">'阿蘇市郡・上益城・下益城・宇土市・宇城市'!$A$1:$O$74</definedName>
    <definedName name="_xlnm.Print_Area" localSheetId="1">'玉名市郡・山鹿市・鹿本郡・菊池市郡'!$A$1:$O$72</definedName>
    <definedName name="_xlnm.Print_Area" localSheetId="0">'熊本市・荒尾市'!$A$1:$O$70</definedName>
    <definedName name="_xlnm.Print_Area" localSheetId="5">'市郡集計表'!$A$1:$O$32</definedName>
    <definedName name="_xlnm.Print_Area" localSheetId="3">'天草市・上天草・天草郡・八代市'!$A$1:$O$70</definedName>
    <definedName name="_xlnm.Print_Area" localSheetId="4">'八代郡・芦北郡・水俣・人吉・球磨郡'!$A$1:$O$63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J66" authorId="0">
      <text>
        <r>
          <rPr>
            <sz val="9"/>
            <color indexed="10"/>
            <rFont val="ＭＳ Ｐゴシック"/>
            <family val="3"/>
          </rPr>
          <t>日経　１６０枚含む
2018.10.1～
朝日分日経を合売</t>
        </r>
      </text>
    </comment>
    <comment ref="D66" authorId="0">
      <text>
        <r>
          <rPr>
            <sz val="9"/>
            <color indexed="10"/>
            <rFont val="ＭＳ Ｐゴシック"/>
            <family val="3"/>
          </rPr>
          <t>2018.10.1～
日経は西日本扱いへ</t>
        </r>
      </text>
    </comment>
    <comment ref="J51" authorId="0">
      <text>
        <r>
          <rPr>
            <sz val="9"/>
            <rFont val="ＭＳ Ｐゴシック"/>
            <family val="3"/>
          </rPr>
          <t>朝日と合売</t>
        </r>
      </text>
    </comment>
    <comment ref="G23" authorId="1">
      <text>
        <r>
          <rPr>
            <sz val="9"/>
            <rFont val="ＭＳ Ｐゴシック"/>
            <family val="3"/>
          </rPr>
          <t>旧　東稜</t>
        </r>
      </text>
    </comment>
    <comment ref="G13" authorId="1">
      <text>
        <r>
          <rPr>
            <sz val="9"/>
            <color indexed="14"/>
            <rFont val="ＭＳ Ｐゴシック"/>
            <family val="3"/>
          </rPr>
          <t>旧　菊南</t>
        </r>
        <r>
          <rPr>
            <sz val="9"/>
            <rFont val="ＭＳ Ｐゴシック"/>
            <family val="3"/>
          </rPr>
          <t xml:space="preserve">
Ｈ２７．４より
清水北より店名変更</t>
        </r>
      </text>
    </comment>
    <comment ref="D12" authorId="0">
      <text>
        <r>
          <rPr>
            <sz val="9"/>
            <rFont val="ＭＳ Ｐゴシック"/>
            <family val="3"/>
          </rPr>
          <t>日経-健軍西部合売部数除く</t>
        </r>
      </text>
    </comment>
    <comment ref="D11" authorId="0">
      <text>
        <r>
          <rPr>
            <sz val="9"/>
            <rFont val="ＭＳ Ｐゴシック"/>
            <family val="3"/>
          </rPr>
          <t>日経-秋津合売部数除く</t>
        </r>
      </text>
    </comment>
    <comment ref="D24" authorId="0">
      <text>
        <r>
          <rPr>
            <sz val="9"/>
            <color indexed="10"/>
            <rFont val="ＭＳ Ｐゴシック"/>
            <family val="3"/>
          </rPr>
          <t>西日本   ４０枚含む</t>
        </r>
      </text>
    </comment>
    <comment ref="M12" authorId="0">
      <text>
        <r>
          <rPr>
            <sz val="10"/>
            <color indexed="10"/>
            <rFont val="ＭＳ Ｐゴシック"/>
            <family val="3"/>
          </rPr>
          <t>日経   ５０枚含む
Ｈ３０.１０.１より
毎日　５０枚含む
R2.4
日経合同販売追加　合計160部</t>
        </r>
      </text>
    </comment>
    <comment ref="M51" authorId="1">
      <text>
        <r>
          <rPr>
            <sz val="10"/>
            <color indexed="10"/>
            <rFont val="ＭＳ Ｐゴシック"/>
            <family val="3"/>
          </rPr>
          <t>毎日　  ４０枚含む（泗水分）
日経　１００枚含む</t>
        </r>
      </text>
    </comment>
    <comment ref="M49" authorId="0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１００枚含む</t>
        </r>
      </text>
    </comment>
    <comment ref="M47" authorId="1">
      <text>
        <r>
          <rPr>
            <sz val="10"/>
            <color indexed="10"/>
            <rFont val="ＭＳ Ｐゴシック"/>
            <family val="3"/>
          </rPr>
          <t>日経  ７０枚
毎日　８０枚含む
R1.11
日経新聞70部増
計140部</t>
        </r>
      </text>
    </comment>
    <comment ref="M46" authorId="1">
      <text>
        <r>
          <rPr>
            <sz val="10"/>
            <color indexed="10"/>
            <rFont val="ＭＳ Ｐゴシック"/>
            <family val="3"/>
          </rPr>
          <t>毎日   ６０枚含む
R1.11
日経新聞70部増</t>
        </r>
      </text>
    </comment>
    <comment ref="M45" authorId="1">
      <text>
        <r>
          <rPr>
            <sz val="10"/>
            <color indexed="10"/>
            <rFont val="ＭＳ Ｐゴシック"/>
            <family val="3"/>
          </rPr>
          <t>日経　　８０枚
毎日　　５０枚含む</t>
        </r>
      </text>
    </comment>
    <comment ref="M44" authorId="1">
      <text>
        <r>
          <rPr>
            <sz val="10"/>
            <color indexed="10"/>
            <rFont val="ＭＳ Ｐゴシック"/>
            <family val="3"/>
          </rPr>
          <t>日経　１３０枚
毎日　　４０枚含む</t>
        </r>
      </text>
    </comment>
    <comment ref="M43" authorId="1">
      <text>
        <r>
          <rPr>
            <sz val="10"/>
            <color indexed="10"/>
            <rFont val="ＭＳ Ｐゴシック"/>
            <family val="3"/>
          </rPr>
          <t>毎日   ６０枚含む</t>
        </r>
      </text>
    </comment>
    <comment ref="M39" authorId="1">
      <text>
        <r>
          <rPr>
            <sz val="10"/>
            <color indexed="10"/>
            <rFont val="ＭＳ Ｐゴシック"/>
            <family val="3"/>
          </rPr>
          <t>毎日   ３０枚含む</t>
        </r>
      </text>
    </comment>
    <comment ref="M36" authorId="1">
      <text>
        <r>
          <rPr>
            <sz val="10"/>
            <color indexed="10"/>
            <rFont val="ＭＳ Ｐゴシック"/>
            <family val="3"/>
          </rPr>
          <t>日経　１１０枚含む
毎日　　５０枚含む
（Ｈ30.4.1より合売）
R1.11
日経新聞60部増
計170部</t>
        </r>
      </text>
    </comment>
    <comment ref="M34" authorId="1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９０枚含む</t>
        </r>
        <r>
          <rPr>
            <sz val="9"/>
            <color indexed="10"/>
            <rFont val="ＭＳ Ｐゴシック"/>
            <family val="3"/>
          </rPr>
          <t xml:space="preserve">
R1.11
日経新聞70部増</t>
        </r>
      </text>
    </comment>
    <comment ref="M33" authorId="1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６０枚含む</t>
        </r>
      </text>
    </comment>
    <comment ref="M32" authorId="0">
      <text>
        <r>
          <rPr>
            <sz val="10"/>
            <color indexed="10"/>
            <rFont val="ＭＳ Ｐゴシック"/>
            <family val="3"/>
          </rPr>
          <t>日経　１３０枚含む</t>
        </r>
      </text>
    </comment>
    <comment ref="M30" authorId="0">
      <text>
        <r>
          <rPr>
            <sz val="10"/>
            <color indexed="10"/>
            <rFont val="ＭＳ Ｐゴシック"/>
            <family val="3"/>
          </rPr>
          <t>毎日　  １０枚含む
西日本 １０枚含む
日経　  ４０枚含む</t>
        </r>
      </text>
    </comment>
    <comment ref="M29" authorId="0">
      <text>
        <r>
          <rPr>
            <sz val="10"/>
            <color indexed="10"/>
            <rFont val="ＭＳ Ｐゴシック"/>
            <family val="3"/>
          </rPr>
          <t>毎日　    ７０枚含む
朝日      ３０枚含む
西日本   ６０枚含む
日経　 ２４０枚含む
Ｒ1.10　近見を統合</t>
        </r>
      </text>
    </comment>
    <comment ref="M28" authorId="0">
      <text>
        <r>
          <rPr>
            <sz val="10"/>
            <color indexed="10"/>
            <rFont val="ＭＳ Ｐゴシック"/>
            <family val="3"/>
          </rPr>
          <t>毎日　２０枚含む
日経　３０枚含む</t>
        </r>
      </text>
    </comment>
    <comment ref="M27" authorId="0">
      <text>
        <r>
          <rPr>
            <sz val="10"/>
            <color indexed="10"/>
            <rFont val="ＭＳ Ｐゴシック"/>
            <family val="3"/>
          </rPr>
          <t>日経　３０枚
毎日　４０枚含む
R1.11
日経新聞10部増
計40部</t>
        </r>
      </text>
    </comment>
    <comment ref="M26" authorId="2">
      <text>
        <r>
          <rPr>
            <sz val="10"/>
            <color indexed="10"/>
            <rFont val="ＭＳ Ｐゴシック"/>
            <family val="3"/>
          </rPr>
          <t>毎日  １０枚含む
日経  ２０枚含む</t>
        </r>
      </text>
    </comment>
    <comment ref="M25" authorId="0">
      <text>
        <r>
          <rPr>
            <sz val="10"/>
            <color indexed="10"/>
            <rFont val="ＭＳ Ｐゴシック"/>
            <family val="3"/>
          </rPr>
          <t>毎日　  ２０枚含む
西日本 ２０枚含む
日経　  ８０枚含む</t>
        </r>
      </text>
    </comment>
    <comment ref="M24" authorId="1">
      <text>
        <r>
          <rPr>
            <sz val="10"/>
            <color indexed="10"/>
            <rFont val="ＭＳ Ｐゴシック"/>
            <family val="3"/>
          </rPr>
          <t>毎日　 １４０枚含む
R1.11
日経新聞140部増</t>
        </r>
      </text>
    </comment>
    <comment ref="M23" authorId="1">
      <text>
        <r>
          <rPr>
            <sz val="10"/>
            <color indexed="10"/>
            <rFont val="ＭＳ Ｐゴシック"/>
            <family val="3"/>
          </rPr>
          <t>毎日　  ７０枚含む
R1.11
日経新聞100部増</t>
        </r>
      </text>
    </comment>
    <comment ref="M19" authorId="1">
      <text>
        <r>
          <rPr>
            <sz val="10"/>
            <color indexed="10"/>
            <rFont val="ＭＳ Ｐゴシック"/>
            <family val="3"/>
          </rPr>
          <t>毎日   ７０枚含む</t>
        </r>
      </text>
    </comment>
    <comment ref="G22" authorId="3">
      <text>
        <r>
          <rPr>
            <sz val="9"/>
            <rFont val="ＭＳ Ｐゴシック"/>
            <family val="3"/>
          </rPr>
          <t xml:space="preserve">Ｈ２７．１０.１より
熊本東部から店名変更
</t>
        </r>
      </text>
    </comment>
    <comment ref="J52" authorId="0">
      <text>
        <r>
          <rPr>
            <sz val="9"/>
            <rFont val="ＭＳ Ｐゴシック"/>
            <family val="3"/>
          </rPr>
          <t>朝日と合売</t>
        </r>
      </text>
    </comment>
    <comment ref="M37" authorId="4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　４０枚含む
R1.11
日経新聞170部増</t>
        </r>
      </text>
    </comment>
    <comment ref="M15" authorId="0">
      <text>
        <r>
          <rPr>
            <sz val="10"/>
            <color indexed="10"/>
            <rFont val="ＭＳ Ｐゴシック"/>
            <family val="3"/>
          </rPr>
          <t>毎日　 ６０枚含む
R1.11
日経新聞50部増</t>
        </r>
      </text>
    </comment>
    <comment ref="M16" authorId="0">
      <text>
        <r>
          <rPr>
            <sz val="10"/>
            <color indexed="10"/>
            <rFont val="ＭＳ Ｐゴシック"/>
            <family val="3"/>
          </rPr>
          <t>毎日　  ９０枚含む
日経　  ８０枚含む
R1.11
日経新聞50部増
計130部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　 ２０枚含む</t>
        </r>
      </text>
    </comment>
    <comment ref="G66" authorId="1">
      <text>
        <r>
          <rPr>
            <sz val="9"/>
            <rFont val="ＭＳ Ｐゴシック"/>
            <family val="3"/>
          </rPr>
          <t xml:space="preserve">Ｈ２９年１０月から
荒尾南を吸収
</t>
        </r>
      </text>
    </comment>
    <comment ref="M42" authorId="1">
      <text>
        <r>
          <rPr>
            <b/>
            <sz val="11"/>
            <rFont val="ＭＳ Ｐゴシック"/>
            <family val="3"/>
          </rPr>
          <t>毎日　５０枚含む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1">
      <text>
        <r>
          <rPr>
            <b/>
            <sz val="10"/>
            <rFont val="ＭＳ Ｐゴシック"/>
            <family val="3"/>
          </rPr>
          <t>Ｈ30.4.1～
龍田へ一部区域譲渡
R2.4
日経合同販売60部</t>
        </r>
      </text>
    </comment>
    <comment ref="M9" authorId="1">
      <text>
        <r>
          <rPr>
            <b/>
            <sz val="10"/>
            <rFont val="ＭＳ Ｐゴシック"/>
            <family val="3"/>
          </rPr>
          <t>Ｈ30.4.1～
新南部より一部区域譲受</t>
        </r>
        <r>
          <rPr>
            <sz val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Ｈ３０.１０.１より
毎日　３０枚含む
R2.4
日経合同販売160部</t>
        </r>
      </text>
    </comment>
    <comment ref="D25" authorId="1">
      <text>
        <r>
          <rPr>
            <b/>
            <sz val="9"/>
            <rFont val="ＭＳ Ｐゴシック"/>
            <family val="3"/>
          </rPr>
          <t xml:space="preserve">Ｈ３０.４.１より
清水から店名変更し高平を一部吸収
</t>
        </r>
        <r>
          <rPr>
            <b/>
            <sz val="9"/>
            <color indexed="10"/>
            <rFont val="ＭＳ Ｐゴシック"/>
            <family val="3"/>
          </rPr>
          <t>Ｈ３０.10.１より
毎日150枚含む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21" authorId="1">
      <text>
        <r>
          <rPr>
            <b/>
            <sz val="9"/>
            <color indexed="10"/>
            <rFont val="ＭＳ Ｐゴシック"/>
            <family val="3"/>
          </rPr>
          <t>Ｈ３０.10.１より
毎日110枚含む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13" authorId="1">
      <text>
        <r>
          <rPr>
            <b/>
            <sz val="9"/>
            <color indexed="10"/>
            <rFont val="ＭＳ Ｐゴシック"/>
            <family val="3"/>
          </rPr>
          <t>Ｈ３０.１０.１より
毎日　７０枚含む</t>
        </r>
        <r>
          <rPr>
            <sz val="9"/>
            <color indexed="10"/>
            <rFont val="ＭＳ Ｐゴシック"/>
            <family val="3"/>
          </rPr>
          <t xml:space="preserve">
R2.4
日経合同販売90部</t>
        </r>
      </text>
    </comment>
    <comment ref="M50" authorId="1">
      <text>
        <r>
          <rPr>
            <b/>
            <sz val="9"/>
            <color indexed="10"/>
            <rFont val="ＭＳ Ｐゴシック"/>
            <family val="3"/>
          </rPr>
          <t>Ｈ３０.１０.１より
毎日　４０枚含む</t>
        </r>
        <r>
          <rPr>
            <sz val="9"/>
            <color indexed="10"/>
            <rFont val="ＭＳ Ｐゴシック"/>
            <family val="3"/>
          </rPr>
          <t xml:space="preserve">
R2.4
日経合同販売30部</t>
        </r>
      </text>
    </comment>
    <comment ref="M40" authorId="1">
      <text>
        <r>
          <rPr>
            <b/>
            <sz val="9"/>
            <color indexed="10"/>
            <rFont val="ＭＳ Ｐゴシック"/>
            <family val="3"/>
          </rPr>
          <t>Ｈ３０.１０.１より
毎日　３０枚含む
R1.11
日経新聞130部増</t>
        </r>
      </text>
    </comment>
    <comment ref="M52" authorId="1">
      <text>
        <r>
          <rPr>
            <b/>
            <sz val="9"/>
            <color indexed="10"/>
            <rFont val="ＭＳ Ｐゴシック"/>
            <family val="3"/>
          </rPr>
          <t>Ｈ３０.１０.１より
毎日　３０枚含む
R2.4
日経合同販売70部</t>
        </r>
      </text>
    </comment>
    <comment ref="J67" authorId="0">
      <text>
        <r>
          <rPr>
            <sz val="9"/>
            <color indexed="10"/>
            <rFont val="ＭＳ Ｐゴシック"/>
            <family val="3"/>
          </rPr>
          <t>日経　８０枚含む
2018.10.1～
朝日分日経を合売</t>
        </r>
      </text>
    </comment>
    <comment ref="D67" authorId="0">
      <text>
        <r>
          <rPr>
            <sz val="9"/>
            <color indexed="10"/>
            <rFont val="ＭＳ Ｐゴシック"/>
            <family val="3"/>
          </rPr>
          <t>Ｈ30.10.1
荒尾から部数移動</t>
        </r>
      </text>
    </comment>
    <comment ref="D30" authorId="0">
      <text>
        <r>
          <rPr>
            <sz val="9"/>
            <color indexed="10"/>
            <rFont val="ＭＳ Ｐゴシック"/>
            <family val="3"/>
          </rPr>
          <t>毎日  　５０枚含む
西日本 ３０枚含む</t>
        </r>
      </text>
    </comment>
    <comment ref="D29" authorId="4">
      <text>
        <r>
          <rPr>
            <sz val="10"/>
            <color indexed="10"/>
            <rFont val="ＭＳ Ｐゴシック"/>
            <family val="3"/>
          </rPr>
          <t>毎日    １００枚含む
Ｈ３０.４.１より
四方寄から店名変更し高平を一部吸収</t>
        </r>
      </text>
    </comment>
    <comment ref="D28" authorId="4">
      <text>
        <r>
          <rPr>
            <sz val="10"/>
            <color indexed="10"/>
            <rFont val="ＭＳ Ｐゴシック"/>
            <family val="3"/>
          </rPr>
          <t>毎日     ２０枚含む
R2.4
毎日合同販売50部</t>
        </r>
      </text>
    </comment>
    <comment ref="D26" authorId="4">
      <text>
        <r>
          <rPr>
            <sz val="10"/>
            <color indexed="10"/>
            <rFont val="ＭＳ Ｐゴシック"/>
            <family val="3"/>
          </rPr>
          <t>毎日     ６０枚含む</t>
        </r>
      </text>
    </comment>
    <comment ref="D23" authorId="1">
      <text>
        <r>
          <rPr>
            <b/>
            <sz val="9"/>
            <rFont val="ＭＳ Ｐゴシック"/>
            <family val="3"/>
          </rPr>
          <t xml:space="preserve">Ｈ３1.4.１より
西日本100枚含む
</t>
        </r>
      </text>
    </comment>
    <comment ref="M31" authorId="1">
      <text>
        <r>
          <rPr>
            <b/>
            <sz val="9"/>
            <rFont val="ＭＳ Ｐゴシック"/>
            <family val="3"/>
          </rPr>
          <t>毎日　７０枚含む</t>
        </r>
        <r>
          <rPr>
            <sz val="9"/>
            <rFont val="ＭＳ Ｐゴシック"/>
            <family val="3"/>
          </rPr>
          <t xml:space="preserve">
R1.10
川尻へ統合</t>
        </r>
      </text>
    </comment>
    <comment ref="M20" authorId="1">
      <text>
        <r>
          <rPr>
            <b/>
            <sz val="9"/>
            <color indexed="10"/>
            <rFont val="ＭＳ Ｐゴシック"/>
            <family val="3"/>
          </rPr>
          <t>毎日  ３０枚含む</t>
        </r>
        <r>
          <rPr>
            <sz val="9"/>
            <rFont val="ＭＳ Ｐゴシック"/>
            <family val="3"/>
          </rPr>
          <t xml:space="preserve">
R2.4
毎日合同販売エリア追加　合計90部</t>
        </r>
      </text>
    </comment>
    <comment ref="M21" authorId="1">
      <text>
        <r>
          <rPr>
            <b/>
            <sz val="9"/>
            <color indexed="10"/>
            <rFont val="ＭＳ Ｐゴシック"/>
            <family val="3"/>
          </rPr>
          <t>毎日   １５０枚含む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A57" authorId="1">
      <text>
        <r>
          <rPr>
            <b/>
            <sz val="9"/>
            <rFont val="ＭＳ Ｐゴシック"/>
            <family val="3"/>
          </rPr>
          <t>R1.6.31自廃
熊日の新町・熊本駅前・中央北・中央南へ</t>
        </r>
        <r>
          <rPr>
            <sz val="9"/>
            <rFont val="ＭＳ Ｐゴシック"/>
            <family val="3"/>
          </rPr>
          <t xml:space="preserve">
</t>
        </r>
      </text>
    </comment>
    <comment ref="A58" authorId="1">
      <text>
        <r>
          <rPr>
            <b/>
            <sz val="10"/>
            <rFont val="ＭＳ Ｐゴシック"/>
            <family val="3"/>
          </rPr>
          <t>Ｈ31.3.31自廃
熊日の熊本駅前・熊本駅西・世安・近見・川尻・中島・飽田東へ譲渡</t>
        </r>
      </text>
    </comment>
    <comment ref="A12" authorId="4">
      <text>
        <r>
          <rPr>
            <sz val="9"/>
            <rFont val="ＭＳ Ｐゴシック"/>
            <family val="3"/>
          </rPr>
          <t xml:space="preserve">Ｈ28.12.1～
熊本東部の一部を吸収
Ｈ30.4.1より
一部託麻店から譲受
一部熊日の御領･託麻東店へ譲渡
</t>
        </r>
        <r>
          <rPr>
            <sz val="9"/>
            <color indexed="10"/>
            <rFont val="ＭＳ Ｐゴシック"/>
            <family val="3"/>
          </rPr>
          <t>Ｈ３０.10.１より
一部熊日の託麻西店へ譲渡</t>
        </r>
      </text>
    </comment>
    <comment ref="J34" authorId="1">
      <text>
        <r>
          <rPr>
            <b/>
            <sz val="10"/>
            <color indexed="10"/>
            <rFont val="ＭＳ Ｐゴシック"/>
            <family val="3"/>
          </rPr>
          <t xml:space="preserve">Ｈ31.3.31
自廃して再編
</t>
        </r>
      </text>
    </comment>
    <comment ref="J35" authorId="1">
      <text>
        <r>
          <rPr>
            <b/>
            <sz val="10"/>
            <color indexed="10"/>
            <rFont val="ＭＳ Ｐゴシック"/>
            <family val="3"/>
          </rPr>
          <t xml:space="preserve">Ｈ31.3.31
自廃して再編
</t>
        </r>
      </text>
    </comment>
    <comment ref="J36" authorId="4">
      <text>
        <r>
          <rPr>
            <sz val="9"/>
            <rFont val="ＭＳ Ｐゴシック"/>
            <family val="3"/>
          </rPr>
          <t xml:space="preserve">Ｈ28.10より
京町から４０部吸収
</t>
        </r>
        <r>
          <rPr>
            <b/>
            <sz val="10"/>
            <color indexed="10"/>
            <rFont val="ＭＳ Ｐゴシック"/>
            <family val="3"/>
          </rPr>
          <t>Ｈ31.3.31
自廃して再編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18" authorId="4">
      <text>
        <r>
          <rPr>
            <sz val="9"/>
            <rFont val="ＭＳ Ｐゴシック"/>
            <family val="3"/>
          </rPr>
          <t>Ｈ28.10より
京町から分割</t>
        </r>
      </text>
    </comment>
    <comment ref="J19" authorId="4">
      <text>
        <r>
          <rPr>
            <sz val="9"/>
            <rFont val="ＭＳ Ｐゴシック"/>
            <family val="3"/>
          </rPr>
          <t>Ｈ28.10より
京町から分割</t>
        </r>
      </text>
    </comment>
    <comment ref="J20" authorId="4">
      <text>
        <r>
          <rPr>
            <sz val="9"/>
            <rFont val="ＭＳ Ｐゴシック"/>
            <family val="3"/>
          </rPr>
          <t>Ｈ28.10より
京町から分割</t>
        </r>
      </text>
    </comment>
    <comment ref="J21" authorId="1">
      <text>
        <r>
          <rPr>
            <b/>
            <sz val="9"/>
            <rFont val="ＭＳ Ｐゴシック"/>
            <family val="3"/>
          </rPr>
          <t>Ｈ30.4.1より
高平と四方寄を統合し
店名変更</t>
        </r>
      </text>
    </comment>
    <comment ref="J22" authorId="1">
      <text>
        <r>
          <rPr>
            <b/>
            <sz val="11"/>
            <color indexed="10"/>
            <rFont val="ＭＳ Ｐゴシック"/>
            <family val="3"/>
          </rPr>
          <t>Ｈ31.4.1</t>
        </r>
        <r>
          <rPr>
            <b/>
            <sz val="10"/>
            <color indexed="10"/>
            <rFont val="ＭＳ Ｐゴシック"/>
            <family val="3"/>
          </rPr>
          <t xml:space="preserve">
清水 、竜田・光の森、
子飼・黒髪を再編し新店</t>
        </r>
      </text>
    </comment>
    <comment ref="J25" authorId="1">
      <text>
        <r>
          <rPr>
            <b/>
            <sz val="10"/>
            <color indexed="10"/>
            <rFont val="ＭＳ Ｐゴシック"/>
            <family val="3"/>
          </rPr>
          <t>Ｈ31.4.1
清水 、竜田・光の森、
子飼・黒髪を再編し新店</t>
        </r>
      </text>
    </comment>
    <comment ref="J26" authorId="1">
      <text>
        <r>
          <rPr>
            <b/>
            <sz val="9"/>
            <color indexed="10"/>
            <rFont val="ＭＳ Ｐゴシック"/>
            <family val="3"/>
          </rPr>
          <t>Ｈ31.4.1
清水 、竜田・光の森、
子飼・黒髪を再編し新店</t>
        </r>
      </text>
    </comment>
    <comment ref="J23" authorId="1">
      <text>
        <r>
          <rPr>
            <b/>
            <sz val="10"/>
            <color indexed="10"/>
            <rFont val="ＭＳ Ｐゴシック"/>
            <family val="3"/>
          </rPr>
          <t>Ｈ31.4.1
清水 、竜田・光の森、
子飼・黒髪を再編し新店</t>
        </r>
        <r>
          <rPr>
            <sz val="9"/>
            <rFont val="ＭＳ Ｐゴシック"/>
            <family val="3"/>
          </rPr>
          <t xml:space="preserve">
</t>
        </r>
      </text>
    </comment>
    <comment ref="J24" authorId="1">
      <text>
        <r>
          <rPr>
            <b/>
            <sz val="10"/>
            <color indexed="10"/>
            <rFont val="ＭＳ Ｐゴシック"/>
            <family val="3"/>
          </rPr>
          <t>Ｈ31.4.1
清水 、竜田・光の森、
子飼・黒髪を再編し新店</t>
        </r>
        <r>
          <rPr>
            <sz val="10"/>
            <color indexed="10"/>
            <rFont val="ＭＳ Ｐゴシック"/>
            <family val="3"/>
          </rPr>
          <t xml:space="preserve">
</t>
        </r>
      </text>
    </comment>
    <comment ref="J46" authorId="1">
      <text>
        <r>
          <rPr>
            <b/>
            <sz val="9"/>
            <rFont val="ＭＳ Ｐゴシック"/>
            <family val="3"/>
          </rPr>
          <t>R1.11
廃店
熊日各店へ振り分け
12店（熊本駅前・飽田東・熊本駅西・新町・花園・世安・田迎御幸・秋津・小峯・健軍東・詫麻西・御領託麻）</t>
        </r>
      </text>
    </comment>
    <comment ref="J45" authorId="1">
      <text>
        <r>
          <rPr>
            <b/>
            <sz val="9"/>
            <rFont val="ＭＳ Ｐゴシック"/>
            <family val="3"/>
          </rPr>
          <t>Ｒ1.11
日経　熊本西部の廃店の際、エリア一部移動
Ｒ2.3
廃店、水前寺へ統合</t>
        </r>
      </text>
    </comment>
    <comment ref="J47" authorId="1">
      <text>
        <r>
          <rPr>
            <b/>
            <sz val="9"/>
            <rFont val="ＭＳ Ｐゴシック"/>
            <family val="3"/>
          </rPr>
          <t>Ｒ1.11
日経　熊本西部の廃店の際、エリア一部移動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J44" authorId="1">
      <text>
        <r>
          <rPr>
            <b/>
            <sz val="9"/>
            <rFont val="ＭＳ Ｐゴシック"/>
            <family val="3"/>
          </rPr>
          <t>Ｒ1.11
店名変更
Ｒ2.3
日経新聞　健軍を統合。水前寺より店名変更</t>
        </r>
      </text>
    </comment>
    <comment ref="M35" authorId="1">
      <text>
        <r>
          <rPr>
            <b/>
            <sz val="9"/>
            <rFont val="ＭＳ Ｐゴシック"/>
            <family val="3"/>
          </rPr>
          <t>R1.11
日経新聞180部増</t>
        </r>
      </text>
    </comment>
    <comment ref="M22" authorId="1">
      <text>
        <r>
          <rPr>
            <b/>
            <sz val="9"/>
            <rFont val="ＭＳ Ｐゴシック"/>
            <family val="3"/>
          </rPr>
          <t>R2.4
毎日合同販売60部</t>
        </r>
      </text>
    </comment>
    <comment ref="A13" authorId="1">
      <text>
        <r>
          <rPr>
            <b/>
            <sz val="9"/>
            <rFont val="ＭＳ Ｐゴシック"/>
            <family val="3"/>
          </rPr>
          <t>R2.4
廃店
朝日・坪井、熊日・黒髪、中央北へ</t>
        </r>
      </text>
    </comment>
    <comment ref="A14" authorId="1">
      <text>
        <r>
          <rPr>
            <b/>
            <sz val="9"/>
            <rFont val="ＭＳ Ｐゴシック"/>
            <family val="3"/>
          </rPr>
          <t>R2.4
廃店
朝日・坪井、熊日・黒髪、中央北へ</t>
        </r>
        <r>
          <rPr>
            <sz val="9"/>
            <rFont val="ＭＳ Ｐゴシック"/>
            <family val="3"/>
          </rPr>
          <t xml:space="preserve">
</t>
        </r>
      </text>
    </comment>
    <comment ref="G15" authorId="1">
      <text>
        <r>
          <rPr>
            <b/>
            <sz val="9"/>
            <rFont val="ＭＳ Ｐゴシック"/>
            <family val="3"/>
          </rPr>
          <t>Ｒ2.4
池田より店名変更</t>
        </r>
      </text>
    </comment>
    <comment ref="G16" authorId="1">
      <text>
        <r>
          <rPr>
            <b/>
            <sz val="9"/>
            <rFont val="ＭＳ Ｐゴシック"/>
            <family val="3"/>
          </rPr>
          <t>Ｒ2.4
花園より店名変更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</authors>
  <commentList>
    <comment ref="A57" authorId="0">
      <text>
        <r>
          <rPr>
            <sz val="9"/>
            <color indexed="10"/>
            <rFont val="ＭＳ Ｐゴシック"/>
            <family val="3"/>
          </rPr>
          <t xml:space="preserve">毎日　　 ４０枚
西日本　５０枚
</t>
        </r>
        <r>
          <rPr>
            <b/>
            <sz val="9"/>
            <rFont val="ＭＳ Ｐゴシック"/>
            <family val="3"/>
          </rPr>
          <t xml:space="preserve">R1.10
熊日　菊池へ統合
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47" authorId="0">
      <text>
        <r>
          <rPr>
            <sz val="9"/>
            <color indexed="10"/>
            <rFont val="ＭＳ Ｐゴシック"/>
            <family val="3"/>
          </rPr>
          <t>日経　８０枚含む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48" authorId="0">
      <text>
        <r>
          <rPr>
            <sz val="10"/>
            <color indexed="10"/>
            <rFont val="ＭＳ Ｐゴシック"/>
            <family val="3"/>
          </rPr>
          <t xml:space="preserve">毎日　  １０枚含む
朝日　  ２０枚含む
日経　  ５０枚含む
</t>
        </r>
      </text>
    </comment>
    <comment ref="M49" authorId="0">
      <text>
        <r>
          <rPr>
            <sz val="10"/>
            <color indexed="10"/>
            <rFont val="ＭＳ Ｐゴシック"/>
            <family val="3"/>
          </rPr>
          <t>毎日　   ２０枚含む
朝日　   ６０枚含む
西日本  １０枚含む
日経　   ６０枚含む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 xml:space="preserve">
</t>
        </r>
      </text>
    </comment>
    <comment ref="M36" authorId="0">
      <text>
        <r>
          <rPr>
            <sz val="9"/>
            <color indexed="10"/>
            <rFont val="ＭＳ Ｐゴシック"/>
            <family val="3"/>
          </rPr>
          <t>毎日　７０枚
日経　８０枚
朝日１３０枚含む
Ｒ2.4～
西日本新聞　合販追加90部</t>
        </r>
      </text>
    </comment>
    <comment ref="M57" authorId="0">
      <text>
        <r>
          <rPr>
            <sz val="9"/>
            <color indexed="10"/>
            <rFont val="ＭＳ Ｐゴシック"/>
            <family val="3"/>
          </rPr>
          <t xml:space="preserve">日経　１６０枚含む
</t>
        </r>
        <r>
          <rPr>
            <b/>
            <sz val="9"/>
            <color indexed="10"/>
            <rFont val="ＭＳ Ｐゴシック"/>
            <family val="3"/>
          </rPr>
          <t>Ｒ1.10
毎日・朝日　菊池を合算
（以前より合販店）</t>
        </r>
      </text>
    </comment>
    <comment ref="J23" authorId="0">
      <text>
        <r>
          <rPr>
            <sz val="9"/>
            <color indexed="10"/>
            <rFont val="ＭＳ Ｐゴシック"/>
            <family val="3"/>
          </rPr>
          <t>西日本 ５９０枚
毎日　　　３０枚
朝日　　１２０枚
日経　　　４０枚</t>
        </r>
      </text>
    </comment>
    <comment ref="D69" authorId="0">
      <text>
        <r>
          <rPr>
            <sz val="9"/>
            <color indexed="10"/>
            <rFont val="ＭＳ Ｐゴシック"/>
            <family val="3"/>
          </rPr>
          <t>毎日　　 １００枚含む
西日本　　７０枚含む
日経　　 ４４０枚含む</t>
        </r>
      </text>
    </comment>
    <comment ref="M14" authorId="0">
      <text>
        <r>
          <rPr>
            <sz val="9"/>
            <color indexed="10"/>
            <rFont val="ＭＳ Ｐゴシック"/>
            <family val="3"/>
          </rPr>
          <t>毎日　　　３０枚含む
朝日　　　８０枚含む
日経　　　４０枚含む
西日本 　９０枚含む
Ｈ30.4.1～
西日本を追加</t>
        </r>
      </text>
    </comment>
    <comment ref="M26" authorId="0">
      <text>
        <r>
          <rPr>
            <sz val="9"/>
            <color indexed="10"/>
            <rFont val="ＭＳ Ｐゴシック"/>
            <family val="3"/>
          </rPr>
          <t>毎日  　１０枚含む
読売 　 １０枚含む
日経 　 ４０枚含む
朝日　　４０枚含む
西日本 １０枚含む
Ｈ30.4.1～
朝日と西日本を追加</t>
        </r>
      </text>
    </comment>
    <comment ref="M25" authorId="0">
      <text>
        <r>
          <rPr>
            <sz val="10"/>
            <color indexed="10"/>
            <rFont val="ＭＳ Ｐゴシック"/>
            <family val="3"/>
          </rPr>
          <t>毎日     ２０枚含む
朝日     ４０枚含む
西日本  １０枚含む
日経     ３０枚含む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27" authorId="0">
      <text>
        <r>
          <rPr>
            <sz val="10"/>
            <color indexed="10"/>
            <rFont val="ＭＳ Ｐゴシック"/>
            <family val="3"/>
          </rPr>
          <t>毎日　  １０枚含む
朝日　  ５０枚含む
西日本 １０枚含む
日経　  ３０枚含む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38" authorId="0">
      <text>
        <r>
          <rPr>
            <sz val="10"/>
            <color indexed="10"/>
            <rFont val="ＭＳ Ｐゴシック"/>
            <family val="3"/>
          </rPr>
          <t>毎日     ３０枚含む
朝日   　８０枚含む
西日本  ３０枚含む
日経     ５０枚含む</t>
        </r>
      </text>
    </comment>
    <comment ref="M39" authorId="0">
      <text>
        <r>
          <rPr>
            <sz val="10"/>
            <color indexed="10"/>
            <rFont val="ＭＳ Ｐゴシック"/>
            <family val="3"/>
          </rPr>
          <t>毎日　２０枚
日経　２０枚
朝日　３０枚含む</t>
        </r>
      </text>
    </comment>
    <comment ref="M60" authorId="0">
      <text>
        <r>
          <rPr>
            <sz val="9"/>
            <color indexed="10"/>
            <rFont val="ＭＳ Ｐゴシック"/>
            <family val="3"/>
          </rPr>
          <t>日経　４０枚含む
Ｒ1.10
朝日　菊池を合算
（以前より合販店）</t>
        </r>
      </text>
    </comment>
    <comment ref="M61" authorId="0">
      <text>
        <r>
          <rPr>
            <sz val="9"/>
            <color indexed="10"/>
            <rFont val="ＭＳ Ｐゴシック"/>
            <family val="3"/>
          </rPr>
          <t>日経　１１０枚含む
毎日　   ９０枚含む (泗水分）</t>
        </r>
      </text>
    </comment>
    <comment ref="M11" authorId="1">
      <text>
        <r>
          <rPr>
            <sz val="9"/>
            <rFont val="ＭＳ Ｐゴシック"/>
            <family val="3"/>
          </rPr>
          <t xml:space="preserve">Ｈ３０.４.１～
朝日・毎日・西日本を合売
毎日　　２０枚
朝日　　６０枚
西日本 １０枚
日経　　３０含む
</t>
        </r>
      </text>
    </comment>
    <comment ref="M15" authorId="1">
      <text>
        <r>
          <rPr>
            <sz val="9"/>
            <rFont val="ＭＳ Ｐゴシック"/>
            <family val="3"/>
          </rPr>
          <t>Ｈ３０.４.１～
朝日・毎日・西日本を合売
毎日　　２０枚
朝日　　４０枚
西日本 １０枚
日経　　３０枚含む</t>
        </r>
      </text>
    </comment>
    <comment ref="G69" authorId="2">
      <text>
        <r>
          <rPr>
            <sz val="9"/>
            <rFont val="ＭＳ Ｐゴシック"/>
            <family val="3"/>
          </rPr>
          <t>Ｈ２３．１０より、
大津北を吸収</t>
        </r>
      </text>
    </comment>
    <comment ref="M23" authorId="3">
      <text>
        <r>
          <rPr>
            <sz val="9"/>
            <color indexed="10"/>
            <rFont val="ＭＳ Ｐゴシック"/>
            <family val="3"/>
          </rPr>
          <t>読売　１２０枚含む</t>
        </r>
      </text>
    </comment>
    <comment ref="M24" authorId="3">
      <text>
        <r>
          <rPr>
            <sz val="9"/>
            <color indexed="10"/>
            <rFont val="ＭＳ Ｐゴシック"/>
            <family val="3"/>
          </rPr>
          <t>日経　１５０枚含む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>毎日　８０枚
日経　９０枚
朝日１８０枚含む
Ｒ2.4～
西日本新聞　合販追加190部</t>
        </r>
      </text>
    </comment>
    <comment ref="M10" authorId="1">
      <text>
        <r>
          <rPr>
            <b/>
            <sz val="9"/>
            <rFont val="ＭＳ Ｐゴシック"/>
            <family val="3"/>
          </rPr>
          <t>Ｈ３０.４.１～
朝日・毎日・西日本・日経を合売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毎日　　　７０枚
朝日　　２５０枚
西日本 　９０枚
日経　　１２０枚含む
　</t>
        </r>
      </text>
    </comment>
    <comment ref="M8" authorId="1">
      <text>
        <r>
          <rPr>
            <b/>
            <sz val="9"/>
            <rFont val="ＭＳ Ｐゴシック"/>
            <family val="3"/>
          </rPr>
          <t>Ｈ３０.４.１～
朝日・毎日・西日本・日経を合売
毎日　　３０枚
朝日　１３０枚
西日本 ５０枚
日経　　８０枚含む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1">
      <text>
        <r>
          <rPr>
            <b/>
            <sz val="9"/>
            <rFont val="ＭＳ Ｐゴシック"/>
            <family val="3"/>
          </rPr>
          <t xml:space="preserve">Ｈ３０.４.１～
朝日・毎日・西日本・日経を合売
毎日　　３０枚
朝日　　７０枚
西日本 ３０枚
日経　　５０枚含む
</t>
        </r>
        <r>
          <rPr>
            <sz val="9"/>
            <rFont val="ＭＳ Ｐゴシック"/>
            <family val="3"/>
          </rPr>
          <t xml:space="preserve">
</t>
        </r>
      </text>
    </comment>
    <comment ref="D35" authorId="1">
      <text>
        <r>
          <rPr>
            <b/>
            <sz val="10"/>
            <color indexed="10"/>
            <rFont val="ＭＳ Ｐゴシック"/>
            <family val="3"/>
          </rPr>
          <t>Ｈ３１.１.３１　自廃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熊日の山鹿北、山鹿南、山鹿東へ譲渡</t>
        </r>
      </text>
    </comment>
    <comment ref="D57" authorId="1">
      <text>
        <r>
          <rPr>
            <b/>
            <sz val="9"/>
            <rFont val="ＭＳ Ｐゴシック"/>
            <family val="3"/>
          </rPr>
          <t>R1.10
熊日　菊池へ230
熊日　七城へ90</t>
        </r>
        <r>
          <rPr>
            <sz val="9"/>
            <rFont val="ＭＳ Ｐゴシック"/>
            <family val="3"/>
          </rPr>
          <t xml:space="preserve">
</t>
        </r>
      </text>
    </comment>
    <comment ref="J35" authorId="1">
      <text>
        <r>
          <rPr>
            <b/>
            <sz val="9"/>
            <rFont val="ＭＳ Ｐゴシック"/>
            <family val="3"/>
          </rPr>
          <t>Ｒ2.4～
廃店
熊日　山鹿北・南へ合売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</authors>
  <commentList>
    <comment ref="M8" authorId="0">
      <text>
        <r>
          <rPr>
            <sz val="9"/>
            <color indexed="10"/>
            <rFont val="ＭＳ Ｐゴシック"/>
            <family val="3"/>
          </rPr>
          <t>毎日　   １０枚含む
朝日　   ２０枚含む
西日本  １０枚含む
日経　   ３０枚含む</t>
        </r>
      </text>
    </comment>
    <comment ref="M9" authorId="0">
      <text>
        <r>
          <rPr>
            <sz val="9"/>
            <color indexed="10"/>
            <rFont val="ＭＳ Ｐゴシック"/>
            <family val="3"/>
          </rPr>
          <t>毎日　  １０枚含む
朝日　  ４０枚含む
西日本 ２０枚含む
日経　  ５０枚含む</t>
        </r>
      </text>
    </comment>
    <comment ref="M10" authorId="0">
      <text>
        <r>
          <rPr>
            <sz val="9"/>
            <color indexed="10"/>
            <rFont val="ＭＳ Ｐゴシック"/>
            <family val="3"/>
          </rPr>
          <t xml:space="preserve">毎日　  １０枚含む
朝日　  ３０枚含む
西日本 １０枚含む
日経　  ２０枚含む
</t>
        </r>
      </text>
    </comment>
    <comment ref="M32" authorId="0">
      <text>
        <r>
          <rPr>
            <sz val="10"/>
            <color indexed="10"/>
            <rFont val="ＭＳ Ｐゴシック"/>
            <family val="3"/>
          </rPr>
          <t>毎日　    ２０枚含む
朝日　    ６０枚含む
西日本   １０枚含む
日経　  １００枚含む</t>
        </r>
      </text>
    </comment>
    <comment ref="D32" authorId="0">
      <text>
        <r>
          <rPr>
            <sz val="10"/>
            <color indexed="10"/>
            <rFont val="ＭＳ Ｐゴシック"/>
            <family val="3"/>
          </rPr>
          <t>毎日     ４０枚含む
西日本  ２０枚含む
日経     ３０枚含む</t>
        </r>
      </text>
    </comment>
    <comment ref="M35" authorId="0">
      <text>
        <r>
          <rPr>
            <sz val="10"/>
            <color indexed="10"/>
            <rFont val="ＭＳ Ｐゴシック"/>
            <family val="3"/>
          </rPr>
          <t>毎日　  ２０枚含む
朝日　  ６０枚含む
西日本 １０枚含む
日経　  ４０枚含む</t>
        </r>
      </text>
    </comment>
    <comment ref="M36" authorId="0">
      <text>
        <r>
          <rPr>
            <sz val="10"/>
            <color indexed="10"/>
            <rFont val="ＭＳ Ｐゴシック"/>
            <family val="3"/>
          </rPr>
          <t>毎日　  １０枚含む
朝日　  １０枚含む
日経　  １０枚含む</t>
        </r>
      </text>
    </comment>
    <comment ref="D44" authorId="0">
      <text>
        <r>
          <rPr>
            <sz val="10"/>
            <color indexed="10"/>
            <rFont val="ＭＳ Ｐゴシック"/>
            <family val="3"/>
          </rPr>
          <t>毎日　 １００枚含む
西日本  ３０枚含む</t>
        </r>
      </text>
    </comment>
    <comment ref="M54" authorId="0">
      <text>
        <r>
          <rPr>
            <sz val="10"/>
            <color indexed="10"/>
            <rFont val="ＭＳ Ｐゴシック"/>
            <family val="3"/>
          </rPr>
          <t>毎日     ４０枚含む
西日本  ２０枚含む
日経 　１２０枚含む</t>
        </r>
      </text>
    </comment>
    <comment ref="M65" authorId="0">
      <text>
        <r>
          <rPr>
            <sz val="10"/>
            <color indexed="10"/>
            <rFont val="ＭＳ Ｐゴシック"/>
            <family val="3"/>
          </rPr>
          <t>毎日     １０枚含む
朝日     ５０枚含む
西日本  １０枚含む
日経     ３０枚含む</t>
        </r>
      </text>
    </comment>
    <comment ref="M55" authorId="0">
      <text>
        <r>
          <rPr>
            <sz val="10"/>
            <color indexed="10"/>
            <rFont val="ＭＳ Ｐゴシック"/>
            <family val="3"/>
          </rPr>
          <t>毎日     ２０枚含む
朝日     ２０枚含む
西日本  １０枚含む
日経     ４０枚含む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0">
      <text>
        <r>
          <rPr>
            <sz val="10"/>
            <color indexed="10"/>
            <rFont val="ＭＳ Ｐゴシック"/>
            <family val="3"/>
          </rPr>
          <t>毎日    １０枚含む
朝日    １０枚含む
西日本 １０枚含む
日経    ２０枚含む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毎日　  ４０枚含む
朝日　１２０枚含む
西日本 ２０枚含む
日経　  ７０枚含む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>毎日      ３０枚含む
朝日      ８０枚含む
西日本  ４０枚含む
読売　　 ５０枚含む
日経      ８０枚含む</t>
        </r>
      </text>
    </comment>
    <comment ref="M20" authorId="0">
      <text>
        <r>
          <rPr>
            <sz val="9"/>
            <color indexed="10"/>
            <rFont val="ＭＳ Ｐゴシック"/>
            <family val="3"/>
          </rPr>
          <t>毎日　  １０枚含む
朝日　  １０枚含む
西日本 １０枚含む
読売　  １０枚含む
日経　  １０枚含む</t>
        </r>
      </text>
    </comment>
    <comment ref="M22" authorId="0">
      <text>
        <r>
          <rPr>
            <sz val="9"/>
            <color indexed="10"/>
            <rFont val="ＭＳ Ｐゴシック"/>
            <family val="3"/>
          </rPr>
          <t>毎日　１０枚含む
朝日　２０枚含む
日経　２０枚含む</t>
        </r>
      </text>
    </comment>
    <comment ref="M23" authorId="0">
      <text>
        <r>
          <rPr>
            <sz val="10"/>
            <color indexed="10"/>
            <rFont val="ＭＳ Ｐゴシック"/>
            <family val="3"/>
          </rPr>
          <t>毎日     ２０枚含む
朝日     ４０枚含む
西日本  １０枚含む
日経     ３０枚含む</t>
        </r>
      </text>
    </comment>
    <comment ref="M24" authorId="0">
      <text>
        <r>
          <rPr>
            <sz val="9"/>
            <color indexed="10"/>
            <rFont val="ＭＳ Ｐゴシック"/>
            <family val="3"/>
          </rPr>
          <t>毎日　１０枚含む
朝日　１０枚含む
日経　１０枚含む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日経     ３０枚含む</t>
        </r>
      </text>
    </comment>
    <comment ref="M68" authorId="0">
      <text>
        <r>
          <rPr>
            <sz val="10"/>
            <color indexed="10"/>
            <rFont val="ＭＳ Ｐゴシック"/>
            <family val="3"/>
          </rPr>
          <t>毎日    ２０枚含む
朝日    ７０枚含む
西日本 ２０枚含む
日経    ６０枚含む</t>
        </r>
      </text>
    </comment>
    <comment ref="M69" authorId="0">
      <text>
        <r>
          <rPr>
            <sz val="10"/>
            <color indexed="10"/>
            <rFont val="ＭＳ Ｐゴシック"/>
            <family val="3"/>
          </rPr>
          <t>毎日     ３０枚含む
朝日     ８０枚含む
西日本  １０枚含む
日経     ７０枚含む</t>
        </r>
      </text>
    </comment>
    <comment ref="M70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読売     １０枚含む
西日本  １０枚含む
日経     ４０枚含む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>日経　２０枚含む</t>
        </r>
      </text>
    </comment>
    <comment ref="M44" authorId="0">
      <text>
        <r>
          <rPr>
            <sz val="10"/>
            <color indexed="10"/>
            <rFont val="ＭＳ Ｐゴシック"/>
            <family val="3"/>
          </rPr>
          <t>日経　１００枚含む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46" authorId="0">
      <text>
        <r>
          <rPr>
            <sz val="10"/>
            <color indexed="10"/>
            <rFont val="ＭＳ Ｐゴシック"/>
            <family val="3"/>
          </rPr>
          <t>毎日　１０枚含む
朝日　２０枚含む
読売　６０枚含む
日経　１０枚含む</t>
        </r>
      </text>
    </comment>
    <comment ref="M57" authorId="0">
      <text>
        <r>
          <rPr>
            <sz val="10"/>
            <color indexed="10"/>
            <rFont val="ＭＳ Ｐゴシック"/>
            <family val="3"/>
          </rPr>
          <t>毎日    １０枚含む
日経    ２０枚含む</t>
        </r>
      </text>
    </comment>
    <comment ref="G9" authorId="1">
      <text>
        <r>
          <rPr>
            <sz val="9"/>
            <rFont val="ＭＳ Ｐゴシック"/>
            <family val="3"/>
          </rPr>
          <t>Ｈ２１．５．８より、
４０部を小国へ譲渡
Ｈ２４．４より、
阿蘇から店名変更</t>
        </r>
      </text>
    </comment>
    <comment ref="M67" authorId="0">
      <text>
        <r>
          <rPr>
            <sz val="10"/>
            <color indexed="10"/>
            <rFont val="ＭＳ Ｐゴシック"/>
            <family val="3"/>
          </rPr>
          <t>毎日     １０枚含む
朝日     ２０枚含む
読売     ７０枚含む
西日本  １０枚含む
日経     ３０枚含む</t>
        </r>
      </text>
    </comment>
    <comment ref="M66" authorId="0">
      <text>
        <r>
          <rPr>
            <sz val="10"/>
            <color indexed="10"/>
            <rFont val="ＭＳ Ｐゴシック"/>
            <family val="3"/>
          </rPr>
          <t>毎日    １０枚含む
朝日    ２０枚含む
読売　　１０枚含む
西日本 １０枚含む
日経    １０枚含む</t>
        </r>
      </text>
    </comment>
    <comment ref="M33" authorId="1">
      <text>
        <r>
          <rPr>
            <sz val="10"/>
            <color indexed="10"/>
            <rFont val="ＭＳ Ｐゴシック"/>
            <family val="3"/>
          </rPr>
          <t xml:space="preserve">毎日   　３０枚
朝日　　 ９０枚
西日本  １０枚
日経　 　６０枚含む
Ｈ３０.４.１～
朝日・西日本・日経を合売追加
</t>
        </r>
      </text>
    </comment>
    <comment ref="G54" authorId="1">
      <text>
        <r>
          <rPr>
            <sz val="9"/>
            <rFont val="ＭＳ Ｐゴシック"/>
            <family val="3"/>
          </rPr>
          <t xml:space="preserve">Ｈ26.4より
宇土西を吸収
</t>
        </r>
      </text>
    </comment>
    <comment ref="G20" authorId="1">
      <text>
        <r>
          <rPr>
            <b/>
            <sz val="10"/>
            <color indexed="10"/>
            <rFont val="ＭＳ Ｐゴシック"/>
            <family val="3"/>
          </rPr>
          <t>Ｈ31.1.31　自廃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熊日の小国、杖立へ譲渡</t>
        </r>
      </text>
    </comment>
    <comment ref="M71" authorId="1">
      <text>
        <r>
          <rPr>
            <b/>
            <sz val="9"/>
            <rFont val="ＭＳ Ｐゴシック"/>
            <family val="3"/>
          </rPr>
          <t>Ｒ1.7.1～
朝日小川より90部
（朝日50部、毎日20部、日経20部）</t>
        </r>
        <r>
          <rPr>
            <sz val="9"/>
            <rFont val="ＭＳ Ｐゴシック"/>
            <family val="3"/>
          </rPr>
          <t xml:space="preserve">
</t>
        </r>
      </text>
    </comment>
    <comment ref="M72" authorId="1">
      <text>
        <r>
          <rPr>
            <b/>
            <sz val="9"/>
            <rFont val="ＭＳ Ｐゴシック"/>
            <family val="3"/>
          </rPr>
          <t>Ｒ1.7.1～
朝日小川より80部
（朝日40部、毎日10部、日経30部）
西日本10部あり</t>
        </r>
      </text>
    </comment>
    <comment ref="D65" authorId="0">
      <text>
        <r>
          <rPr>
            <sz val="10"/>
            <color indexed="10"/>
            <rFont val="ＭＳ Ｐゴシック"/>
            <family val="3"/>
          </rPr>
          <t xml:space="preserve">毎日　６０枚含む
日経　５０枚含む
</t>
        </r>
        <r>
          <rPr>
            <sz val="10"/>
            <rFont val="ＭＳ Ｐゴシック"/>
            <family val="3"/>
          </rPr>
          <t xml:space="preserve">Ｒ1.7.1～
熊日　小川北へ90部（朝日50、毎日20、日経20）　小川南へ80部（朝日40部、毎日10部、日経30部）　＊毎日新聞30部減
</t>
        </r>
        <r>
          <rPr>
            <sz val="10"/>
            <color indexed="10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</authors>
  <commentList>
    <comment ref="M54" authorId="0">
      <text>
        <r>
          <rPr>
            <sz val="10"/>
            <color indexed="10"/>
            <rFont val="ＭＳ Ｐゴシック"/>
            <family val="3"/>
          </rPr>
          <t>毎日     ２０枚含む
朝日     ４０枚含む
西日本  １０枚含む
日経     ２０枚含む</t>
        </r>
      </text>
    </comment>
    <comment ref="M32" authorId="0">
      <text>
        <r>
          <rPr>
            <sz val="10"/>
            <color indexed="10"/>
            <rFont val="ＭＳ Ｐゴシック"/>
            <family val="3"/>
          </rPr>
          <t xml:space="preserve">毎日     ２０枚含む
朝日     ４０枚含む
西日本  ２０枚含む
日経     ５０枚含む
</t>
        </r>
        <r>
          <rPr>
            <sz val="10"/>
            <rFont val="ＭＳ Ｐゴシック"/>
            <family val="3"/>
          </rPr>
          <t>維和含む</t>
        </r>
      </text>
    </comment>
    <comment ref="M8" authorId="0">
      <text>
        <r>
          <rPr>
            <sz val="10"/>
            <color indexed="10"/>
            <rFont val="ＭＳ Ｐゴシック"/>
            <family val="3"/>
          </rPr>
          <t xml:space="preserve">毎日　８０枚含む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日経-本渡 部数除く</t>
        </r>
      </text>
    </comment>
    <comment ref="M9" authorId="0">
      <text>
        <r>
          <rPr>
            <sz val="10"/>
            <color indexed="10"/>
            <rFont val="ＭＳ Ｐゴシック"/>
            <family val="3"/>
          </rPr>
          <t>毎日　３０枚含む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日経-本渡東 部数除く</t>
        </r>
      </text>
    </comment>
    <comment ref="D8" authorId="0">
      <text>
        <r>
          <rPr>
            <sz val="9"/>
            <rFont val="ＭＳ Ｐゴシック"/>
            <family val="3"/>
          </rPr>
          <t>高浜５０含む</t>
        </r>
        <r>
          <rPr>
            <sz val="10"/>
            <color indexed="10"/>
            <rFont val="ＭＳ Ｐゴシック"/>
            <family val="3"/>
          </rPr>
          <t xml:space="preserve">
西日本　１５０枚含む
2018.10.1～
河浦町、天草町を
熊日に譲渡</t>
        </r>
      </text>
    </comment>
    <comment ref="M33" authorId="0">
      <text>
        <r>
          <rPr>
            <sz val="10"/>
            <color indexed="10"/>
            <rFont val="ＭＳ Ｐゴシック"/>
            <family val="3"/>
          </rPr>
          <t>毎日     ２０枚含む
朝日     ３０枚含む
西日本　１０枚含む
日経     ３０枚含む</t>
        </r>
      </text>
    </comment>
    <comment ref="J21" authorId="0">
      <text>
        <r>
          <rPr>
            <b/>
            <sz val="9"/>
            <rFont val="ＭＳ Ｐゴシック"/>
            <family val="3"/>
          </rPr>
          <t>熊日-本渡と合売</t>
        </r>
      </text>
    </comment>
    <comment ref="J65" authorId="0">
      <text>
        <r>
          <rPr>
            <sz val="9"/>
            <rFont val="ＭＳ Ｐゴシック"/>
            <family val="3"/>
          </rPr>
          <t>西日本八代東部と合売
Ｈ30.9.1～
熊日八代南と合売</t>
        </r>
      </text>
    </comment>
    <comment ref="J66" authorId="0">
      <text>
        <r>
          <rPr>
            <sz val="9"/>
            <rFont val="ＭＳ Ｐゴシック"/>
            <family val="3"/>
          </rPr>
          <t>西日本八代西部と合売
Ｈ30.9.1～
熊日八代東と合売</t>
        </r>
      </text>
    </comment>
    <comment ref="J67" authorId="0">
      <text>
        <r>
          <rPr>
            <sz val="9"/>
            <rFont val="ＭＳ Ｐゴシック"/>
            <family val="3"/>
          </rPr>
          <t>西日本八代駅前と合売
Ｈ30.9.1～
熊日八代高田と合売</t>
        </r>
      </text>
    </comment>
    <comment ref="M43" authorId="0">
      <text>
        <r>
          <rPr>
            <sz val="10"/>
            <color indexed="10"/>
            <rFont val="ＭＳ Ｐゴシック"/>
            <family val="3"/>
          </rPr>
          <t>毎日     ３０枚含む
西日本　１０枚含む
日経     ３０枚含む
朝日　 　１０枚含む
Ｈ３０.１０.１
朝日の一部合売追加</t>
        </r>
      </text>
    </comment>
    <comment ref="M34" authorId="0">
      <text>
        <r>
          <rPr>
            <sz val="10"/>
            <color indexed="10"/>
            <rFont val="ＭＳ Ｐゴシック"/>
            <family val="3"/>
          </rPr>
          <t>毎日     １０枚含む
朝日     ４０枚含む
西日本  １０枚含む
日経     ３０枚含む</t>
        </r>
      </text>
    </comment>
    <comment ref="J59" authorId="0">
      <text>
        <r>
          <rPr>
            <sz val="10"/>
            <color indexed="10"/>
            <rFont val="ＭＳ Ｐゴシック"/>
            <family val="3"/>
          </rPr>
          <t>毎日　２０枚含む
朝日　６０枚含む
読売　３０枚含む
日経　１０枚含む
Ｒ1.10～熊日　坂本へ</t>
        </r>
      </text>
    </comment>
    <comment ref="M58" authorId="0">
      <text>
        <r>
          <rPr>
            <sz val="10"/>
            <color indexed="10"/>
            <rFont val="ＭＳ Ｐゴシック"/>
            <family val="3"/>
          </rPr>
          <t>毎日     ２０枚含む
朝日     ５０枚含む
西日本  ２０枚含む
日経     ５０枚含む</t>
        </r>
      </text>
    </comment>
    <comment ref="M60" authorId="0">
      <text>
        <r>
          <rPr>
            <sz val="10"/>
            <color indexed="10"/>
            <rFont val="ＭＳ Ｐゴシック"/>
            <family val="3"/>
          </rPr>
          <t>毎日     ２０枚含む
朝日   　９０枚含む
日経     ６０枚含む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　１０枚含む
日経　１０枚含む</t>
        </r>
      </text>
    </comment>
    <comment ref="M16" authorId="0">
      <text>
        <r>
          <rPr>
            <sz val="10"/>
            <color indexed="10"/>
            <rFont val="ＭＳ Ｐゴシック"/>
            <family val="3"/>
          </rPr>
          <t>毎日     ４０枚含む
朝日   １２０枚含む
西日本  ２０枚含む
日経     ３０枚含む
Ｈ３０.９.１
朝日の二江店自廃に伴い合売追加</t>
        </r>
      </text>
    </comment>
    <comment ref="M15" authorId="0">
      <text>
        <r>
          <rPr>
            <sz val="10"/>
            <color indexed="10"/>
            <rFont val="ＭＳ Ｐゴシック"/>
            <family val="3"/>
          </rPr>
          <t>毎日     ３０枚含む
朝日     ４０枚含む
西日本 １０枚含む
日経     ２０枚含む</t>
        </r>
      </text>
    </comment>
    <comment ref="M12" authorId="0">
      <text>
        <r>
          <rPr>
            <sz val="10"/>
            <color indexed="10"/>
            <rFont val="ＭＳ Ｐゴシック"/>
            <family val="3"/>
          </rPr>
          <t>朝日１２０枚含む
日経　６０枚含む</t>
        </r>
      </text>
    </comment>
    <comment ref="M52" authorId="1">
      <text>
        <r>
          <rPr>
            <sz val="10"/>
            <color indexed="10"/>
            <rFont val="ＭＳ Ｐゴシック"/>
            <family val="3"/>
          </rPr>
          <t>毎日　５０枚含む</t>
        </r>
      </text>
    </comment>
    <comment ref="M55" authorId="1">
      <text>
        <r>
          <rPr>
            <sz val="10"/>
            <color indexed="10"/>
            <rFont val="ＭＳ Ｐゴシック"/>
            <family val="3"/>
          </rPr>
          <t>毎日　３０枚含む</t>
        </r>
      </text>
    </comment>
    <comment ref="M51" authorId="1">
      <text>
        <r>
          <rPr>
            <sz val="10"/>
            <color indexed="10"/>
            <rFont val="ＭＳ Ｐゴシック"/>
            <family val="3"/>
          </rPr>
          <t>毎日　１４０枚含む</t>
        </r>
      </text>
    </comment>
    <comment ref="M53" authorId="1">
      <text>
        <r>
          <rPr>
            <sz val="10"/>
            <color indexed="10"/>
            <rFont val="ＭＳ Ｐゴシック"/>
            <family val="3"/>
          </rPr>
          <t>毎日　７０枚含む</t>
        </r>
      </text>
    </comment>
    <comment ref="M59" authorId="1">
      <text>
        <r>
          <rPr>
            <sz val="10"/>
            <color indexed="10"/>
            <rFont val="ＭＳ Ｐゴシック"/>
            <family val="3"/>
          </rPr>
          <t>毎日　３０枚含む
Ｒ1.10より西日本　坂本を合算</t>
        </r>
      </text>
    </comment>
    <comment ref="G32" authorId="2">
      <text>
        <r>
          <rPr>
            <sz val="9"/>
            <rFont val="ＭＳ Ｐゴシック"/>
            <family val="3"/>
          </rPr>
          <t>Ｈ24.10より、
松島を吸収</t>
        </r>
      </text>
    </comment>
    <comment ref="M20" authorId="0">
      <text>
        <r>
          <rPr>
            <sz val="10"/>
            <color indexed="10"/>
            <rFont val="ＭＳ Ｐゴシック"/>
            <family val="3"/>
          </rPr>
          <t>毎日　１０枚含む
朝日　１０枚含む
日経　１０枚含む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     １０枚含む
朝日     １０枚含む
日経     １０枚含む</t>
        </r>
      </text>
    </comment>
    <comment ref="M18" authorId="0">
      <text>
        <r>
          <rPr>
            <sz val="10"/>
            <color indexed="10"/>
            <rFont val="ＭＳ Ｐゴシック"/>
            <family val="3"/>
          </rPr>
          <t>毎日　１０枚含む
朝日　４０枚含む
日経　１０枚含む
２０１８.１０.１
朝日全域合売追加</t>
        </r>
      </text>
    </comment>
    <comment ref="J22" authorId="0">
      <text>
        <r>
          <rPr>
            <b/>
            <sz val="9"/>
            <rFont val="ＭＳ Ｐゴシック"/>
            <family val="3"/>
          </rPr>
          <t>熊日-本渡東と合売</t>
        </r>
      </text>
    </comment>
    <comment ref="J64" authorId="0">
      <text>
        <r>
          <rPr>
            <sz val="9"/>
            <rFont val="ＭＳ Ｐゴシック"/>
            <family val="3"/>
          </rPr>
          <t>西日本八代東部と合売
Ｈ30.9.1～
熊日八代西と合売</t>
        </r>
      </text>
    </comment>
    <comment ref="J68" authorId="0">
      <text>
        <r>
          <rPr>
            <sz val="9"/>
            <rFont val="ＭＳ Ｐゴシック"/>
            <family val="3"/>
          </rPr>
          <t>西日本八代東部と合売</t>
        </r>
      </text>
    </comment>
    <comment ref="J51" authorId="0">
      <text>
        <r>
          <rPr>
            <sz val="9"/>
            <rFont val="ＭＳ Ｐゴシック"/>
            <family val="3"/>
          </rPr>
          <t>日経-八代東部
部数除く</t>
        </r>
      </text>
    </comment>
    <comment ref="J53" authorId="1">
      <text>
        <r>
          <rPr>
            <b/>
            <sz val="9"/>
            <rFont val="ＭＳ Ｐゴシック"/>
            <family val="3"/>
          </rPr>
          <t>2018.9.1　新設</t>
        </r>
        <r>
          <rPr>
            <sz val="9"/>
            <rFont val="ＭＳ Ｐゴシック"/>
            <family val="3"/>
          </rPr>
          <t xml:space="preserve">
</t>
        </r>
      </text>
    </comment>
    <comment ref="J54" authorId="1">
      <text>
        <r>
          <rPr>
            <b/>
            <sz val="9"/>
            <rFont val="ＭＳ Ｐゴシック"/>
            <family val="3"/>
          </rPr>
          <t>2018.9.1　新設</t>
        </r>
        <r>
          <rPr>
            <sz val="9"/>
            <rFont val="ＭＳ Ｐゴシック"/>
            <family val="3"/>
          </rPr>
          <t xml:space="preserve">
</t>
        </r>
      </text>
    </comment>
    <comment ref="J52" authorId="0">
      <text>
        <r>
          <rPr>
            <sz val="9"/>
            <rFont val="ＭＳ Ｐゴシック"/>
            <family val="3"/>
          </rPr>
          <t>日経-八代中央
部数除く</t>
        </r>
      </text>
    </comment>
  </commentList>
</comments>
</file>

<file path=xl/comments5.xml><?xml version="1.0" encoding="utf-8"?>
<comments xmlns="http://schemas.openxmlformats.org/spreadsheetml/2006/main">
  <authors>
    <author>株式会社　毎日メディアサービス</author>
    <author>MNOC_USER</author>
    <author>佐藤</author>
  </authors>
  <commentList>
    <comment ref="M8" authorId="0">
      <text>
        <r>
          <rPr>
            <sz val="10"/>
            <color indexed="10"/>
            <rFont val="ＭＳ Ｐゴシック"/>
            <family val="3"/>
          </rPr>
          <t>毎日　２０枚含む
朝日　９０枚含む
日経　４０枚含む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     ２０枚含む
朝日     ７０枚含む
日経     ４０枚含む</t>
        </r>
      </text>
    </comment>
    <comment ref="M18" authorId="0">
      <text>
        <r>
          <rPr>
            <sz val="10"/>
            <color indexed="10"/>
            <rFont val="ＭＳ Ｐゴシック"/>
            <family val="3"/>
          </rPr>
          <t>日経   ３０枚含む</t>
        </r>
      </text>
    </comment>
    <comment ref="D17" authorId="0">
      <text>
        <r>
          <rPr>
            <sz val="10"/>
            <color indexed="10"/>
            <rFont val="ＭＳ Ｐゴシック"/>
            <family val="3"/>
          </rPr>
          <t>毎日     １４０枚含む
西日本    ３０枚含む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     ２０枚含む
朝日　   ５０枚含む
西日本  １０枚含む
日経　   ２０枚含む</t>
        </r>
      </text>
    </comment>
    <comment ref="M20" authorId="0">
      <text>
        <r>
          <rPr>
            <sz val="10"/>
            <color indexed="10"/>
            <rFont val="ＭＳ Ｐゴシック"/>
            <family val="3"/>
          </rPr>
          <t xml:space="preserve">毎日     ２０枚含む
朝日     ３０枚含む
西日本  １０枚含む
日経     ２０枚含む
Ｈ３１.４.１～
水俣北部に店名変更して
水俣市へ
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     １０枚含む
朝日     ２０枚含む
西日本  １０枚含む
日経     １０枚含む</t>
        </r>
      </text>
    </comment>
    <comment ref="J29" authorId="0">
      <text>
        <r>
          <rPr>
            <sz val="10"/>
            <color indexed="10"/>
            <rFont val="ＭＳ Ｐゴシック"/>
            <family val="3"/>
          </rPr>
          <t>西日本　５９０枚
朝日　　 ５３０枚
日経　　 　９０枚</t>
        </r>
      </text>
    </comment>
    <comment ref="J30" authorId="0">
      <text>
        <r>
          <rPr>
            <sz val="10"/>
            <color indexed="10"/>
            <rFont val="ＭＳ Ｐゴシック"/>
            <family val="3"/>
          </rPr>
          <t>西日本　７００枚
朝日　　 　１０枚
日経　　 　５０枚</t>
        </r>
      </text>
    </comment>
    <comment ref="J45" authorId="0">
      <text>
        <r>
          <rPr>
            <sz val="9"/>
            <rFont val="ＭＳ Ｐゴシック"/>
            <family val="3"/>
          </rPr>
          <t>熊日-人吉と合売</t>
        </r>
      </text>
    </comment>
    <comment ref="J46" authorId="0">
      <text>
        <r>
          <rPr>
            <sz val="9"/>
            <rFont val="ＭＳ Ｐゴシック"/>
            <family val="3"/>
          </rPr>
          <t>熊日-人吉南と合売</t>
        </r>
      </text>
    </comment>
    <comment ref="J47" authorId="0">
      <text>
        <r>
          <rPr>
            <sz val="9"/>
            <rFont val="ＭＳ Ｐゴシック"/>
            <family val="3"/>
          </rPr>
          <t>熊日-人吉北と合売</t>
        </r>
      </text>
    </comment>
    <comment ref="M60" authorId="0">
      <text>
        <r>
          <rPr>
            <sz val="10"/>
            <color indexed="10"/>
            <rFont val="ＭＳ Ｐゴシック"/>
            <family val="3"/>
          </rPr>
          <t>毎日     ２０枚含む
日経     ３０枚含む</t>
        </r>
      </text>
    </comment>
    <comment ref="M59" authorId="0">
      <text>
        <r>
          <rPr>
            <sz val="9"/>
            <color indexed="10"/>
            <rFont val="ＭＳ Ｐゴシック"/>
            <family val="3"/>
          </rPr>
          <t>日経     ２０枚含む</t>
        </r>
      </text>
    </comment>
    <comment ref="M58" authorId="0">
      <text>
        <r>
          <rPr>
            <sz val="10"/>
            <color indexed="10"/>
            <rFont val="ＭＳ Ｐゴシック"/>
            <family val="3"/>
          </rPr>
          <t>日経     ５０枚含む</t>
        </r>
      </text>
    </comment>
    <comment ref="M57" authorId="0">
      <text>
        <r>
          <rPr>
            <sz val="10"/>
            <color indexed="10"/>
            <rFont val="ＭＳ Ｐゴシック"/>
            <family val="3"/>
          </rPr>
          <t>毎日     ２０枚含む
日経     ３０枚含む</t>
        </r>
      </text>
    </comment>
    <comment ref="M56" authorId="0">
      <text>
        <r>
          <rPr>
            <sz val="10"/>
            <color indexed="10"/>
            <rFont val="ＭＳ Ｐゴシック"/>
            <family val="3"/>
          </rPr>
          <t>毎日     ２０枚含む
朝日     ２０枚含む
読売     ５０枚含む
西日本  １０枚含む
日経     １０枚含む</t>
        </r>
      </text>
    </comment>
    <comment ref="D39" authorId="1">
      <text>
        <r>
          <rPr>
            <sz val="10"/>
            <color indexed="10"/>
            <rFont val="ＭＳ Ｐゴシック"/>
            <family val="3"/>
          </rPr>
          <t>西日本     ３０枚含む</t>
        </r>
      </text>
    </comment>
    <comment ref="D57" authorId="2">
      <text>
        <r>
          <rPr>
            <sz val="10"/>
            <color indexed="10"/>
            <rFont val="ＭＳ Ｐゴシック"/>
            <family val="3"/>
          </rPr>
          <t>毎日     ４０枚含む
西日本  ６０枚含む</t>
        </r>
      </text>
    </comment>
    <comment ref="D56" authorId="2">
      <text>
        <r>
          <rPr>
            <sz val="10"/>
            <color indexed="10"/>
            <rFont val="ＭＳ Ｐゴシック"/>
            <family val="3"/>
          </rPr>
          <t>西日本　５０枚含む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日経-人吉 部数除く
</t>
        </r>
        <r>
          <rPr>
            <sz val="10"/>
            <color indexed="10"/>
            <rFont val="ＭＳ Ｐゴシック"/>
            <family val="3"/>
          </rPr>
          <t>毎日    　 ９０枚含む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 xml:space="preserve">西日本    ５０枚含む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日経-人吉南 部数除く
</t>
        </r>
        <r>
          <rPr>
            <sz val="10"/>
            <color indexed="10"/>
            <rFont val="ＭＳ Ｐゴシック"/>
            <family val="3"/>
          </rPr>
          <t>毎日     ６０枚含む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西日本  ６０枚含む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日経-人吉北 部数除く
</t>
        </r>
        <r>
          <rPr>
            <sz val="10"/>
            <color indexed="10"/>
            <rFont val="ＭＳ Ｐゴシック"/>
            <family val="3"/>
          </rPr>
          <t>毎日     ２０枚含む
西日本  １０枚含む</t>
        </r>
      </text>
    </comment>
    <comment ref="D58" authorId="1">
      <text>
        <r>
          <rPr>
            <b/>
            <sz val="9"/>
            <rFont val="ＭＳ Ｐゴシック"/>
            <family val="3"/>
          </rPr>
          <t>毎日　　４０枚含む
Ｈ２９.１１.１～
毎日を合売</t>
        </r>
        <r>
          <rPr>
            <sz val="9"/>
            <rFont val="ＭＳ Ｐゴシック"/>
            <family val="3"/>
          </rPr>
          <t xml:space="preserve">
</t>
        </r>
      </text>
    </comment>
    <comment ref="M32" authorId="1">
      <text>
        <r>
          <rPr>
            <sz val="10"/>
            <color indexed="10"/>
            <rFont val="ＭＳ Ｐゴシック"/>
            <family val="3"/>
          </rPr>
          <t>毎日　１００枚含む
Ｈ31.3.31　自廃</t>
        </r>
      </text>
    </comment>
    <comment ref="M31" authorId="1">
      <text>
        <r>
          <rPr>
            <sz val="10"/>
            <color indexed="10"/>
            <rFont val="ＭＳ Ｐゴシック"/>
            <family val="3"/>
          </rPr>
          <t>毎日     ４０枚含む
朝日     ３０枚含む
西日本  １０枚含む
日経     ２０枚含む
Ｈ31.4.1　
津奈木より店名変更
＊旧水俣東エリアを
　一部吸収</t>
        </r>
      </text>
    </comment>
    <comment ref="M30" authorId="1">
      <text>
        <r>
          <rPr>
            <sz val="10"/>
            <color indexed="10"/>
            <rFont val="ＭＳ Ｐゴシック"/>
            <family val="3"/>
          </rPr>
          <t>毎日     ４０枚含む
朝日     ３０枚含む
西日本  １０枚含む
日経     ２０枚含む
Ｈ31.4.1　
津奈木より店名変更
＊旧水俣東エリアを
　一部吸収</t>
        </r>
      </text>
    </comment>
    <comment ref="M29" authorId="1">
      <text>
        <r>
          <rPr>
            <b/>
            <sz val="9"/>
            <color indexed="10"/>
            <rFont val="ＭＳ Ｐゴシック"/>
            <family val="3"/>
          </rPr>
          <t>Ｈ31.4.1から
水俣東より店名変更
＊水俣南を吸収
毎日　１４０枚含む</t>
        </r>
      </text>
    </comment>
  </commentList>
</comments>
</file>

<file path=xl/sharedStrings.xml><?xml version="1.0" encoding="utf-8"?>
<sst xmlns="http://schemas.openxmlformats.org/spreadsheetml/2006/main" count="1145" uniqueCount="402">
  <si>
    <t>折　込　日</t>
  </si>
  <si>
    <t>サイズ</t>
  </si>
  <si>
    <t>(折込数)</t>
  </si>
  <si>
    <t>MM　毎日新聞</t>
  </si>
  <si>
    <t>ＡＡ　朝日新聞</t>
  </si>
  <si>
    <t>YY　読売新聞</t>
  </si>
  <si>
    <t>NN　西日本新聞</t>
  </si>
  <si>
    <t>販売店名</t>
  </si>
  <si>
    <t>部   数</t>
  </si>
  <si>
    <t>大江</t>
  </si>
  <si>
    <t>帯山</t>
  </si>
  <si>
    <t>北熊本</t>
  </si>
  <si>
    <t>清水</t>
  </si>
  <si>
    <t>新南部</t>
  </si>
  <si>
    <t>熊本中央</t>
  </si>
  <si>
    <t>龍田</t>
  </si>
  <si>
    <t>水前寺</t>
  </si>
  <si>
    <t>立田</t>
  </si>
  <si>
    <t>新地</t>
  </si>
  <si>
    <t>武蔵ヶ丘</t>
  </si>
  <si>
    <t>秋津</t>
  </si>
  <si>
    <t>龍南</t>
  </si>
  <si>
    <t>田崎・春日</t>
  </si>
  <si>
    <t>健軍</t>
  </si>
  <si>
    <t>田迎</t>
  </si>
  <si>
    <t>城西</t>
  </si>
  <si>
    <t>熊本西部</t>
  </si>
  <si>
    <t>菊陽</t>
  </si>
  <si>
    <t>本山</t>
  </si>
  <si>
    <t>健軍北</t>
  </si>
  <si>
    <t>坪井</t>
  </si>
  <si>
    <t>近見</t>
  </si>
  <si>
    <t>黒髪</t>
  </si>
  <si>
    <t>竜田・楠</t>
  </si>
  <si>
    <t>中央北</t>
  </si>
  <si>
    <t>中央南</t>
  </si>
  <si>
    <t>武蔵北</t>
  </si>
  <si>
    <t>熊本西部＊</t>
  </si>
  <si>
    <t>植木</t>
  </si>
  <si>
    <t>清水西＊</t>
  </si>
  <si>
    <t>小峯</t>
  </si>
  <si>
    <t>健軍東</t>
  </si>
  <si>
    <t>託麻西</t>
  </si>
  <si>
    <t>保田窪</t>
  </si>
  <si>
    <t>秋津東＊</t>
  </si>
  <si>
    <t>武蔵丘東</t>
  </si>
  <si>
    <t>地区合計</t>
  </si>
  <si>
    <t>ＫＮ   熊本日日新聞</t>
  </si>
  <si>
    <t>山の手</t>
  </si>
  <si>
    <t>荒尾</t>
  </si>
  <si>
    <t>荒尾南</t>
  </si>
  <si>
    <t>玉名市</t>
  </si>
  <si>
    <t>玉名東</t>
  </si>
  <si>
    <t>玉名西</t>
  </si>
  <si>
    <t>玉名南</t>
  </si>
  <si>
    <t>長洲</t>
  </si>
  <si>
    <t>南関</t>
  </si>
  <si>
    <t>南関＊</t>
  </si>
  <si>
    <t>菊水＊</t>
  </si>
  <si>
    <t>岱明＊</t>
  </si>
  <si>
    <t>三加和＊</t>
  </si>
  <si>
    <t>山鹿市</t>
  </si>
  <si>
    <t>山鹿</t>
  </si>
  <si>
    <t>山鹿南＊</t>
  </si>
  <si>
    <t>鹿本郡</t>
  </si>
  <si>
    <t>植木＊</t>
  </si>
  <si>
    <t>植木西＊</t>
  </si>
  <si>
    <t>植木北＊</t>
  </si>
  <si>
    <t>来民＊</t>
  </si>
  <si>
    <t>菊池市</t>
  </si>
  <si>
    <t>菊池＊</t>
  </si>
  <si>
    <t>菊池</t>
  </si>
  <si>
    <t>菊池郡</t>
  </si>
  <si>
    <t>七城</t>
  </si>
  <si>
    <t>大津北</t>
  </si>
  <si>
    <t>大津＊</t>
  </si>
  <si>
    <t>大津南</t>
  </si>
  <si>
    <t>七城＊</t>
  </si>
  <si>
    <t>泗水＊</t>
  </si>
  <si>
    <t>阿蘇郡</t>
  </si>
  <si>
    <t>赤水＊</t>
  </si>
  <si>
    <t>内牧＊</t>
  </si>
  <si>
    <t>小国＊</t>
  </si>
  <si>
    <t>杖立＊</t>
  </si>
  <si>
    <t>宮地＊</t>
  </si>
  <si>
    <t>久木野＊</t>
  </si>
  <si>
    <t>白水＊</t>
  </si>
  <si>
    <t>高森＊</t>
  </si>
  <si>
    <t>上益城郡</t>
  </si>
  <si>
    <t>甲佐＊</t>
  </si>
  <si>
    <t>御船</t>
  </si>
  <si>
    <t>矢部＊</t>
  </si>
  <si>
    <t>甲佐</t>
  </si>
  <si>
    <t>矢部</t>
  </si>
  <si>
    <t>清和＊</t>
  </si>
  <si>
    <t>城南＊</t>
  </si>
  <si>
    <t>城南</t>
  </si>
  <si>
    <t>松橋東＊</t>
  </si>
  <si>
    <t>小川＊</t>
  </si>
  <si>
    <t>松橋</t>
  </si>
  <si>
    <t>小川</t>
  </si>
  <si>
    <t>松橋西＊</t>
  </si>
  <si>
    <t>小川北＊</t>
  </si>
  <si>
    <t>宇土市</t>
  </si>
  <si>
    <t>宇土</t>
  </si>
  <si>
    <t>本渡</t>
  </si>
  <si>
    <t>本渡中央</t>
  </si>
  <si>
    <t>本渡＊</t>
  </si>
  <si>
    <t>本渡東＊</t>
  </si>
  <si>
    <t>大島</t>
  </si>
  <si>
    <t>志岐</t>
  </si>
  <si>
    <t>大矢野＊</t>
  </si>
  <si>
    <t>松島＊</t>
  </si>
  <si>
    <t>上天草</t>
  </si>
  <si>
    <t>新和＊</t>
  </si>
  <si>
    <t>河浦＊</t>
  </si>
  <si>
    <t>天草西＊</t>
  </si>
  <si>
    <t>倉岳＊</t>
  </si>
  <si>
    <t>姫戸＊</t>
  </si>
  <si>
    <t>牛深</t>
  </si>
  <si>
    <t>牛深＊</t>
  </si>
  <si>
    <t>八代中央</t>
  </si>
  <si>
    <t>八代南部</t>
  </si>
  <si>
    <t>八代北部</t>
  </si>
  <si>
    <t>日奈久＊</t>
  </si>
  <si>
    <t>八代高田</t>
  </si>
  <si>
    <t>八代郡</t>
  </si>
  <si>
    <t>鏡</t>
  </si>
  <si>
    <t>宮原＊</t>
  </si>
  <si>
    <t>坂本＊</t>
  </si>
  <si>
    <t>千丁＊</t>
  </si>
  <si>
    <t xml:space="preserve">   鏡＊</t>
  </si>
  <si>
    <t>芦北郡</t>
  </si>
  <si>
    <t>佐敷＊</t>
  </si>
  <si>
    <t>田浦＊</t>
  </si>
  <si>
    <t>湯浦＊</t>
  </si>
  <si>
    <t>津奈木＊</t>
  </si>
  <si>
    <t>白石＊</t>
  </si>
  <si>
    <t>水俣市</t>
  </si>
  <si>
    <t>人吉市</t>
  </si>
  <si>
    <t>人吉</t>
  </si>
  <si>
    <t>球磨郡</t>
  </si>
  <si>
    <t>多良木</t>
  </si>
  <si>
    <t>免田</t>
  </si>
  <si>
    <t>錦</t>
  </si>
  <si>
    <t>免田＊</t>
  </si>
  <si>
    <t>多良木＊</t>
  </si>
  <si>
    <t>湯前＊</t>
  </si>
  <si>
    <t xml:space="preserve">  錦＊</t>
  </si>
  <si>
    <t>広    　告    　主</t>
  </si>
  <si>
    <t>備    考</t>
  </si>
  <si>
    <t>ﾍﾟｰｼﾞ計</t>
  </si>
  <si>
    <t>部　数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</si>
  <si>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</si>
  <si>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</si>
  <si>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</si>
  <si>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</si>
  <si>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</si>
  <si>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</si>
  <si>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植木＊</t>
  </si>
  <si>
    <t>三　 角＊</t>
  </si>
  <si>
    <t>豊    野＊</t>
  </si>
  <si>
    <t>砥    用＊</t>
  </si>
  <si>
    <t>小川南＊</t>
  </si>
  <si>
    <t>折　込　日</t>
  </si>
  <si>
    <t>ＮK　日本経済新聞</t>
  </si>
  <si>
    <t>竜田</t>
  </si>
  <si>
    <t>玉東(木葉）</t>
  </si>
  <si>
    <t>一の宮(宮地）</t>
  </si>
  <si>
    <t>折込総部数</t>
  </si>
  <si>
    <t>小国</t>
  </si>
  <si>
    <t>川尻南＊</t>
  </si>
  <si>
    <t>秋津　Ａ</t>
  </si>
  <si>
    <t>健軍西部Ａ</t>
  </si>
  <si>
    <t>熊本北部</t>
  </si>
  <si>
    <t>専売小計</t>
  </si>
  <si>
    <t>玉名中央</t>
  </si>
  <si>
    <t>須屋</t>
  </si>
  <si>
    <t>近見・川尻</t>
  </si>
  <si>
    <t>春日・花園</t>
  </si>
  <si>
    <t>光の森</t>
  </si>
  <si>
    <t>熊本南部</t>
  </si>
  <si>
    <t>新八代</t>
  </si>
  <si>
    <t>43201</t>
  </si>
  <si>
    <t>熊本市</t>
  </si>
  <si>
    <t>（地区部数）</t>
  </si>
  <si>
    <t>中央新町</t>
  </si>
  <si>
    <t>県庁通り</t>
  </si>
  <si>
    <t>秋津＊</t>
  </si>
  <si>
    <t>子飼・黒髪</t>
  </si>
  <si>
    <t>健軍西部＊</t>
  </si>
  <si>
    <t>新町・島崎</t>
  </si>
  <si>
    <t>健軍東</t>
  </si>
  <si>
    <t>出水</t>
  </si>
  <si>
    <t>武蔵台＊</t>
  </si>
  <si>
    <t>花園＊</t>
  </si>
  <si>
    <t>西合志＊</t>
  </si>
  <si>
    <t>飽田東＊</t>
  </si>
  <si>
    <t>中島＊</t>
  </si>
  <si>
    <t>43204</t>
  </si>
  <si>
    <t>荒尾市</t>
  </si>
  <si>
    <t>荒尾＊</t>
  </si>
  <si>
    <t>荒尾南＊</t>
  </si>
  <si>
    <t>43206</t>
  </si>
  <si>
    <t>(折込数)</t>
  </si>
  <si>
    <t>玉名北</t>
  </si>
  <si>
    <t>43360</t>
  </si>
  <si>
    <t>玉名郡</t>
  </si>
  <si>
    <t>長洲＊</t>
  </si>
  <si>
    <t>玉東＊</t>
  </si>
  <si>
    <t>43208</t>
  </si>
  <si>
    <t>43380</t>
  </si>
  <si>
    <t>山鹿東＊</t>
  </si>
  <si>
    <t>43210</t>
  </si>
  <si>
    <t>43400</t>
  </si>
  <si>
    <t>43420</t>
  </si>
  <si>
    <t>赤水</t>
  </si>
  <si>
    <t>蘇陽＊</t>
  </si>
  <si>
    <t>高森東</t>
  </si>
  <si>
    <t>43440</t>
  </si>
  <si>
    <t>嘉島＊</t>
  </si>
  <si>
    <t>43340</t>
  </si>
  <si>
    <t>下益城郡</t>
  </si>
  <si>
    <t>城    南＊</t>
  </si>
  <si>
    <t>城南町南＊</t>
  </si>
  <si>
    <t>43211</t>
  </si>
  <si>
    <t>宇土中央＊</t>
  </si>
  <si>
    <t>宇土北＊</t>
  </si>
  <si>
    <t>宇土西＊</t>
  </si>
  <si>
    <t>宇土東＊</t>
  </si>
  <si>
    <t>本渡北</t>
  </si>
  <si>
    <t>本渡</t>
  </si>
  <si>
    <t>本渡東</t>
  </si>
  <si>
    <t>43202</t>
  </si>
  <si>
    <t>八代市</t>
  </si>
  <si>
    <t>八代中央</t>
  </si>
  <si>
    <t>八代西</t>
  </si>
  <si>
    <t>八代東部＊</t>
  </si>
  <si>
    <t>43460</t>
  </si>
  <si>
    <t>43480</t>
  </si>
  <si>
    <t>（地区部数）</t>
  </si>
  <si>
    <t>43205</t>
  </si>
  <si>
    <t>水俣南＊</t>
  </si>
  <si>
    <t>水俣北＊</t>
  </si>
  <si>
    <t>43203</t>
  </si>
  <si>
    <t>人吉＊</t>
  </si>
  <si>
    <t>人吉南＊</t>
  </si>
  <si>
    <t>人吉北＊</t>
  </si>
  <si>
    <t>43500</t>
  </si>
  <si>
    <t>折　 込 　日</t>
  </si>
  <si>
    <t>　熊本市</t>
  </si>
  <si>
    <t>　荒尾市</t>
  </si>
  <si>
    <t>　玉名市</t>
  </si>
  <si>
    <t>　玉名郡</t>
  </si>
  <si>
    <t>　山鹿市</t>
  </si>
  <si>
    <t>　鹿本郡</t>
  </si>
  <si>
    <t>　菊池市</t>
  </si>
  <si>
    <t>　菊池郡</t>
  </si>
  <si>
    <t>　阿蘇郡</t>
  </si>
  <si>
    <t>　上益城郡</t>
  </si>
  <si>
    <t>　下益城郡</t>
  </si>
  <si>
    <t>　宇土市</t>
  </si>
  <si>
    <t>　天草郡</t>
  </si>
  <si>
    <t>　八代市</t>
  </si>
  <si>
    <t>　八代郡</t>
  </si>
  <si>
    <t>　芦北郡</t>
  </si>
  <si>
    <t>　水俣市</t>
  </si>
  <si>
    <t>　人吉市</t>
  </si>
  <si>
    <t>　球磨郡</t>
  </si>
  <si>
    <t>【旧玉名郡】</t>
  </si>
  <si>
    <t>【旧菊池郡】</t>
  </si>
  <si>
    <t>　阿蘇市</t>
  </si>
  <si>
    <t>【旧天草郡】</t>
  </si>
  <si>
    <t>【旧牛深市】</t>
  </si>
  <si>
    <t>天草郡</t>
  </si>
  <si>
    <t>上天草市</t>
  </si>
  <si>
    <t>【旧八代郡】</t>
  </si>
  <si>
    <t>　天草市</t>
  </si>
  <si>
    <t>　上天草市</t>
  </si>
  <si>
    <t>43214</t>
  </si>
  <si>
    <t>43213</t>
  </si>
  <si>
    <t>宇城市</t>
  </si>
  <si>
    <t>【旧宇土郡】</t>
  </si>
  <si>
    <t>43215</t>
  </si>
  <si>
    <t>天草市【旧本渡市】</t>
  </si>
  <si>
    <t>43212</t>
  </si>
  <si>
    <t>【旧天草郡】</t>
  </si>
  <si>
    <t>43520</t>
  </si>
  <si>
    <t>阿蘇市【旧阿蘇郡】</t>
  </si>
  <si>
    <t>　宇城市</t>
  </si>
  <si>
    <t>水前寺</t>
  </si>
  <si>
    <t>阿蘇中央＊</t>
  </si>
  <si>
    <t>新屋敷・渡鹿</t>
  </si>
  <si>
    <t>人吉西部＊</t>
  </si>
  <si>
    <t>託麻・長嶺</t>
  </si>
  <si>
    <t>湯前・水上</t>
  </si>
  <si>
    <t>不知火＊</t>
  </si>
  <si>
    <t>松合・三角東＊</t>
  </si>
  <si>
    <t>有明＊</t>
  </si>
  <si>
    <t>　　　※Ｈ２２．３．２３より、下益城郡城南町は熊本市へ編入</t>
  </si>
  <si>
    <t>　　　　※Ｈ２２．３．２３より、鹿本郡植木町は熊本市へ編入</t>
  </si>
  <si>
    <t>人吉</t>
  </si>
  <si>
    <t>近見</t>
  </si>
  <si>
    <t>南阿蘇</t>
  </si>
  <si>
    <t>熊本駅西＊</t>
  </si>
  <si>
    <t>河内＊</t>
  </si>
  <si>
    <t>平成・南熊本＊</t>
  </si>
  <si>
    <t>熊本駅前＊</t>
  </si>
  <si>
    <t>健軍＊</t>
  </si>
  <si>
    <t>東水前寺＊</t>
  </si>
  <si>
    <t>九品寺＊</t>
  </si>
  <si>
    <t>江津＊</t>
  </si>
  <si>
    <t>出水南＊</t>
  </si>
  <si>
    <t>世安＊</t>
  </si>
  <si>
    <t>西合志＊</t>
  </si>
  <si>
    <t>天水＊</t>
  </si>
  <si>
    <t>八代東＊</t>
  </si>
  <si>
    <t>大江・本山</t>
  </si>
  <si>
    <t>出水・水前寺</t>
  </si>
  <si>
    <t>健軍東部</t>
  </si>
  <si>
    <t>清水・麻生田</t>
  </si>
  <si>
    <t>菊陽東</t>
  </si>
  <si>
    <t>横手新町</t>
  </si>
  <si>
    <t>本山・世安</t>
  </si>
  <si>
    <t>田崎城山</t>
  </si>
  <si>
    <t>長嶺・託麻</t>
  </si>
  <si>
    <t>九品寺・大江</t>
  </si>
  <si>
    <t>水前寺・出水</t>
  </si>
  <si>
    <t>田迎御幸</t>
  </si>
  <si>
    <t>近見川尻</t>
  </si>
  <si>
    <t>阿蘇内牧</t>
  </si>
  <si>
    <t>阿蘇</t>
  </si>
  <si>
    <t>清和蘇陽</t>
  </si>
  <si>
    <t>西天草</t>
  </si>
  <si>
    <t>玉名東・菊水</t>
  </si>
  <si>
    <t>大江・京塚</t>
  </si>
  <si>
    <t>御領・託麻東＊</t>
  </si>
  <si>
    <t>田迎御幸＊</t>
  </si>
  <si>
    <t>新屋敷・渡鹿</t>
  </si>
  <si>
    <t>健軍にし</t>
  </si>
  <si>
    <t>五和＊</t>
  </si>
  <si>
    <t>芦北・球磨川</t>
  </si>
  <si>
    <t>免田・多良木</t>
  </si>
  <si>
    <t>大矢野・松島</t>
  </si>
  <si>
    <t>宇土中央</t>
  </si>
  <si>
    <t>健軍東部</t>
  </si>
  <si>
    <t>健軍西部</t>
  </si>
  <si>
    <t>大津</t>
  </si>
  <si>
    <t>玉名西･岱明</t>
  </si>
  <si>
    <t>合志･須屋</t>
  </si>
  <si>
    <t>菊池･泗水</t>
  </si>
  <si>
    <t>水俣･津奈木</t>
  </si>
  <si>
    <t>帯山･尾ノ上</t>
  </si>
  <si>
    <t>託麻･長嶺</t>
  </si>
  <si>
    <t>竜田･光の森</t>
  </si>
  <si>
    <t>八代中央＊</t>
  </si>
  <si>
    <t>栖本＊</t>
  </si>
  <si>
    <t>合売小計</t>
  </si>
  <si>
    <t>八代西＊</t>
  </si>
  <si>
    <t>八代南＊</t>
  </si>
  <si>
    <t>配布数</t>
  </si>
  <si>
    <t>部　数</t>
  </si>
  <si>
    <t>配布数</t>
  </si>
  <si>
    <t>京町池田中央＊</t>
  </si>
  <si>
    <t>坪井＊</t>
  </si>
  <si>
    <t>花園</t>
  </si>
  <si>
    <t>京町池田中央</t>
  </si>
  <si>
    <t>坪井</t>
  </si>
  <si>
    <t>秋津＊</t>
  </si>
  <si>
    <t>新町＊</t>
  </si>
  <si>
    <t>池田＊</t>
  </si>
  <si>
    <t>山鹿北＊</t>
  </si>
  <si>
    <t>妙見・坂本＊</t>
  </si>
  <si>
    <t>八代南・日奈久</t>
  </si>
  <si>
    <t>人吉＊</t>
  </si>
  <si>
    <t>人吉南＊</t>
  </si>
  <si>
    <t>人吉北＊</t>
  </si>
  <si>
    <t>京町・坪井</t>
  </si>
  <si>
    <t>湯前・水上</t>
  </si>
  <si>
    <t>帯山</t>
  </si>
  <si>
    <t>清水中央</t>
  </si>
  <si>
    <t>清水西＊</t>
  </si>
  <si>
    <t>清水西</t>
  </si>
  <si>
    <t>八代北</t>
  </si>
  <si>
    <t>八代南</t>
  </si>
  <si>
    <t>水俣北部＊</t>
  </si>
  <si>
    <t>水俣＊</t>
  </si>
  <si>
    <t>TＥL　　092-471-1122</t>
  </si>
  <si>
    <t>FAX　　092-474-6466</t>
  </si>
  <si>
    <t>令和　　年　　月　　日</t>
  </si>
  <si>
    <t>近見力合・川尻＊</t>
  </si>
  <si>
    <t>水前寺・健軍</t>
  </si>
  <si>
    <t>（04.02）</t>
  </si>
  <si>
    <t>八代西（ＫＮ）</t>
  </si>
  <si>
    <t>八代南（ＫＮ）</t>
  </si>
  <si>
    <t>八代東（ＫＮ）</t>
  </si>
  <si>
    <t>八代高田（ＫＮ）</t>
  </si>
  <si>
    <t>八代東部（ＮＮ）</t>
  </si>
  <si>
    <t>池田・徳王</t>
  </si>
  <si>
    <t>上くまもと</t>
  </si>
  <si>
    <t>（02.04）</t>
  </si>
  <si>
    <t>（02.04）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</si>
</sst>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[&lt;=99999999]####\-####;\(00\)\ ####\-####"/>
    <numFmt numFmtId="193" formatCode="mm/dd/yy"/>
    <numFmt numFmtId="194" formatCode="&quot;平&quot;&quot;成&quot;&quot;年&quot;m&quot;月&quot;d&quot;日&quot;"/>
    <numFmt numFmtId="195" formatCode="&quot;平&quot;&quot;成&quot;yy&quot;年&quot;m&quot;月&quot;d&quot;日&quot;"/>
    <numFmt numFmtId="196" formatCode="&quot;平&quot;&quot;成&quot;&quot;年&quot;&quot;月&quot;&quot;日&quot;"/>
    <numFmt numFmtId="197" formatCode="&quot;平&quot;&quot;成&quot;\ &quot;年&quot;\ &quot;月&quot;\ &quot;日&quot;"/>
    <numFmt numFmtId="198" formatCode="&quot;平成&quot;\ &quot;年&quot;\ &quot;月&quot;\ &quot;日&quot;"/>
    <numFmt numFmtId="199" formatCode="&quot;平成&quot;&quot;〝&quot;&quot;〝&quot;\ &quot;年&quot;\ &quot;月&quot;\ &quot;日&quot;"/>
    <numFmt numFmtId="200" formatCode="&quot;平成&quot;&quot;&quot;&quot;&quot;\ &quot;年&quot;\ &quot;月&quot;\ &quot;日&quot;"/>
    <numFmt numFmtId="201" formatCode="&quot;平成&quot;&quot;&quot;&quot;&quot;\ &quot;年&quot;\ &quot;月&quot;\ &quot;日&quot;\+"/>
    <numFmt numFmtId="202" formatCode="&quot;平成&quot;&quot;&quot;&quot;&quot;\ &quot;年&quot;\ &quot;月&quot;\ &quot;日&quot;;0;0;"/>
    <numFmt numFmtId="203" formatCode="&quot;平成&quot;&quot;年&quot;\ &quot;月&quot;\ &quot;日&quot;"/>
    <numFmt numFmtId="204" formatCode="&quot;平成&quot;\ \ \ \ \ \ \ \ &quot;年&quot;\ &quot;月&quot;\ &quot;日&quot;"/>
    <numFmt numFmtId="205" formatCode="&quot;平成&quot;\ \ \ \ \ \ \ \ &quot;年&quot;\ \ &quot;月&quot;\ \ &quot;日&quot;"/>
    <numFmt numFmtId="206" formatCode="&quot;平成&quot;\ \ &quot;年&quot;\ \ &quot;月&quot;\ \ &quot;日&quot;"/>
    <numFmt numFmtId="207" formatCode="&quot;平成&quot;\ \ \ \ &quot;年&quot;\ \ \ \ &quot;月&quot;\ \ \ \ &quot;日&quot;"/>
    <numFmt numFmtId="208" formatCode="&quot;平成&quot;\ \ \ \ \ \ &quot;年&quot;\ \ \ \ \ \ &quot;月&quot;\ \ \ \ \ \ &quot;日&quot;"/>
    <numFmt numFmtId="209" formatCode="mmmmm"/>
  </numFmts>
  <fonts count="78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6"/>
      <name val="ＭＳ Ｐ明朝"/>
      <family val="1"/>
    </font>
    <font>
      <sz val="11"/>
      <name val="ＦＡ 丸ゴシックＭ"/>
      <family val="3"/>
    </font>
    <font>
      <b/>
      <sz val="11"/>
      <name val="ＦＡ 丸ゴシックＭ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b/>
      <sz val="13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明朝"/>
      <family val="1"/>
    </font>
    <font>
      <sz val="11"/>
      <color indexed="9"/>
      <name val="ＭＳ 明朝"/>
      <family val="1"/>
    </font>
    <font>
      <b/>
      <sz val="12"/>
      <color indexed="9"/>
      <name val="ＭＳ Ｐ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b/>
      <sz val="8"/>
      <name val="ＭＳ Ｐ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hair"/>
      <top style="dashed"/>
      <bottom style="medium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dashed"/>
    </border>
    <border>
      <left style="thin"/>
      <right style="hair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dashed"/>
    </border>
    <border>
      <left style="hair"/>
      <right style="medium"/>
      <top style="hair"/>
      <bottom style="dashed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185" fontId="0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 horizontal="center" vertical="center"/>
    </xf>
    <xf numFmtId="185" fontId="10" fillId="0" borderId="0" xfId="48" applyNumberFormat="1" applyFont="1" applyFill="1" applyAlignment="1">
      <alignment vertical="center"/>
    </xf>
    <xf numFmtId="185" fontId="4" fillId="0" borderId="1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12" fillId="0" borderId="15" xfId="0" applyNumberFormat="1" applyFont="1" applyFill="1" applyBorder="1" applyAlignment="1">
      <alignment/>
    </xf>
    <xf numFmtId="185" fontId="12" fillId="0" borderId="15" xfId="48" applyNumberFormat="1" applyFont="1" applyFill="1" applyBorder="1" applyAlignment="1">
      <alignment horizontal="left"/>
    </xf>
    <xf numFmtId="185" fontId="12" fillId="0" borderId="16" xfId="0" applyNumberFormat="1" applyFont="1" applyFill="1" applyBorder="1" applyAlignment="1">
      <alignment/>
    </xf>
    <xf numFmtId="185" fontId="12" fillId="0" borderId="17" xfId="0" applyNumberFormat="1" applyFont="1" applyFill="1" applyBorder="1" applyAlignment="1">
      <alignment horizontal="center"/>
    </xf>
    <xf numFmtId="185" fontId="13" fillId="0" borderId="18" xfId="0" applyNumberFormat="1" applyFont="1" applyFill="1" applyBorder="1" applyAlignment="1">
      <alignment/>
    </xf>
    <xf numFmtId="185" fontId="13" fillId="0" borderId="19" xfId="0" applyNumberFormat="1" applyFont="1" applyFill="1" applyBorder="1" applyAlignment="1">
      <alignment/>
    </xf>
    <xf numFmtId="185" fontId="13" fillId="0" borderId="20" xfId="0" applyNumberFormat="1" applyFont="1" applyFill="1" applyBorder="1" applyAlignment="1">
      <alignment/>
    </xf>
    <xf numFmtId="185" fontId="13" fillId="0" borderId="21" xfId="0" applyNumberFormat="1" applyFont="1" applyFill="1" applyBorder="1" applyAlignment="1">
      <alignment/>
    </xf>
    <xf numFmtId="185" fontId="13" fillId="0" borderId="22" xfId="0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185" fontId="12" fillId="0" borderId="23" xfId="0" applyNumberFormat="1" applyFont="1" applyFill="1" applyBorder="1" applyAlignment="1">
      <alignment horizontal="centerContinuous" vertical="center"/>
    </xf>
    <xf numFmtId="185" fontId="12" fillId="0" borderId="24" xfId="48" applyNumberFormat="1" applyFont="1" applyFill="1" applyBorder="1" applyAlignment="1">
      <alignment horizontal="centerContinuous" vertical="center"/>
    </xf>
    <xf numFmtId="185" fontId="12" fillId="0" borderId="2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0" fillId="0" borderId="26" xfId="0" applyNumberFormat="1" applyFont="1" applyFill="1" applyBorder="1" applyAlignment="1">
      <alignment horizontal="centerContinuous" vertical="center"/>
    </xf>
    <xf numFmtId="185" fontId="12" fillId="0" borderId="27" xfId="0" applyNumberFormat="1" applyFont="1" applyFill="1" applyBorder="1" applyAlignment="1">
      <alignment horizontal="center" vertical="center"/>
    </xf>
    <xf numFmtId="185" fontId="12" fillId="0" borderId="28" xfId="48" applyNumberFormat="1" applyFont="1" applyFill="1" applyBorder="1" applyAlignment="1">
      <alignment horizontal="centerContinuous" vertical="center"/>
    </xf>
    <xf numFmtId="185" fontId="12" fillId="33" borderId="24" xfId="48" applyNumberFormat="1" applyFont="1" applyFill="1" applyBorder="1" applyAlignment="1">
      <alignment horizontal="centerContinuous" vertical="center"/>
    </xf>
    <xf numFmtId="185" fontId="4" fillId="0" borderId="0" xfId="48" applyNumberFormat="1" applyFont="1" applyFill="1" applyAlignment="1">
      <alignment vertical="top"/>
    </xf>
    <xf numFmtId="185" fontId="19" fillId="0" borderId="29" xfId="48" applyNumberFormat="1" applyFont="1" applyFill="1" applyBorder="1" applyAlignment="1">
      <alignment horizontal="centerContinuous" vertical="center"/>
    </xf>
    <xf numFmtId="185" fontId="4" fillId="0" borderId="27" xfId="0" applyNumberFormat="1" applyFont="1" applyFill="1" applyBorder="1" applyAlignment="1">
      <alignment horizontal="centerContinuous" vertical="center"/>
    </xf>
    <xf numFmtId="185" fontId="5" fillId="0" borderId="24" xfId="0" applyNumberFormat="1" applyFont="1" applyFill="1" applyBorder="1" applyAlignment="1">
      <alignment horizontal="centerContinuous" vertical="center"/>
    </xf>
    <xf numFmtId="185" fontId="4" fillId="0" borderId="28" xfId="0" applyNumberFormat="1" applyFont="1" applyFill="1" applyBorder="1" applyAlignment="1">
      <alignment horizontal="centerContinuous" vertical="center"/>
    </xf>
    <xf numFmtId="185" fontId="4" fillId="0" borderId="24" xfId="0" applyNumberFormat="1" applyFont="1" applyFill="1" applyBorder="1" applyAlignment="1">
      <alignment horizontal="centerContinuous" vertical="center"/>
    </xf>
    <xf numFmtId="185" fontId="5" fillId="0" borderId="23" xfId="0" applyNumberFormat="1" applyFont="1" applyFill="1" applyBorder="1" applyAlignment="1">
      <alignment horizontal="centerContinuous" vertical="center"/>
    </xf>
    <xf numFmtId="185" fontId="5" fillId="0" borderId="26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/>
    </xf>
    <xf numFmtId="185" fontId="0" fillId="0" borderId="31" xfId="0" applyNumberFormat="1" applyFont="1" applyFill="1" applyBorder="1" applyAlignment="1">
      <alignment horizontal="centerContinuous"/>
    </xf>
    <xf numFmtId="185" fontId="0" fillId="0" borderId="32" xfId="0" applyNumberFormat="1" applyFont="1" applyFill="1" applyBorder="1" applyAlignment="1">
      <alignment/>
    </xf>
    <xf numFmtId="185" fontId="0" fillId="0" borderId="33" xfId="0" applyNumberFormat="1" applyFont="1" applyFill="1" applyBorder="1" applyAlignment="1">
      <alignment/>
    </xf>
    <xf numFmtId="185" fontId="0" fillId="0" borderId="0" xfId="48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23" fillId="0" borderId="0" xfId="48" applyNumberFormat="1" applyFont="1" applyFill="1" applyAlignment="1">
      <alignment vertical="top"/>
    </xf>
    <xf numFmtId="185" fontId="0" fillId="0" borderId="0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top"/>
    </xf>
    <xf numFmtId="185" fontId="0" fillId="0" borderId="0" xfId="0" applyNumberFormat="1" applyFont="1" applyFill="1" applyAlignment="1">
      <alignment horizontal="center" vertical="center"/>
    </xf>
    <xf numFmtId="185" fontId="1" fillId="0" borderId="27" xfId="48" applyNumberFormat="1" applyFont="1" applyFill="1" applyBorder="1" applyAlignment="1">
      <alignment horizontal="centerContinuous" vertical="center"/>
    </xf>
    <xf numFmtId="185" fontId="1" fillId="0" borderId="24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" vertical="center"/>
    </xf>
    <xf numFmtId="185" fontId="1" fillId="0" borderId="28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19" fillId="0" borderId="34" xfId="48" applyNumberFormat="1" applyFont="1" applyFill="1" applyBorder="1" applyAlignment="1">
      <alignment horizontal="centerContinuous" vertical="center"/>
    </xf>
    <xf numFmtId="185" fontId="14" fillId="0" borderId="34" xfId="48" applyNumberFormat="1" applyFont="1" applyFill="1" applyBorder="1" applyAlignment="1">
      <alignment horizontal="centerContinuous" vertical="center"/>
    </xf>
    <xf numFmtId="185" fontId="14" fillId="0" borderId="35" xfId="48" applyNumberFormat="1" applyFont="1" applyFill="1" applyBorder="1" applyAlignment="1">
      <alignment horizontal="centerContinuous" vertical="center"/>
    </xf>
    <xf numFmtId="185" fontId="19" fillId="0" borderId="35" xfId="48" applyNumberFormat="1" applyFont="1" applyFill="1" applyBorder="1" applyAlignment="1">
      <alignment horizontal="center" vertical="center"/>
    </xf>
    <xf numFmtId="185" fontId="19" fillId="0" borderId="30" xfId="0" applyNumberFormat="1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185" fontId="6" fillId="0" borderId="36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4" fillId="0" borderId="0" xfId="48" applyNumberFormat="1" applyFont="1" applyFill="1" applyBorder="1" applyAlignment="1">
      <alignment vertical="top"/>
    </xf>
    <xf numFmtId="49" fontId="1" fillId="0" borderId="0" xfId="0" applyNumberFormat="1" applyFont="1" applyFill="1" applyAlignment="1">
      <alignment horizontal="left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38" xfId="48" applyNumberFormat="1" applyFont="1" applyFill="1" applyBorder="1" applyAlignment="1">
      <alignment horizontal="center" vertical="center"/>
    </xf>
    <xf numFmtId="185" fontId="7" fillId="0" borderId="39" xfId="48" applyNumberFormat="1" applyFont="1" applyFill="1" applyBorder="1" applyAlignment="1">
      <alignment horizontal="center" vertical="center"/>
    </xf>
    <xf numFmtId="185" fontId="1" fillId="0" borderId="40" xfId="48" applyNumberFormat="1" applyFont="1" applyFill="1" applyBorder="1" applyAlignment="1">
      <alignment vertical="center"/>
    </xf>
    <xf numFmtId="185" fontId="6" fillId="0" borderId="41" xfId="48" applyNumberFormat="1" applyFont="1" applyFill="1" applyBorder="1" applyAlignment="1">
      <alignment horizontal="center" vertical="center"/>
    </xf>
    <xf numFmtId="185" fontId="1" fillId="0" borderId="42" xfId="48" applyNumberFormat="1" applyFont="1" applyFill="1" applyBorder="1" applyAlignment="1">
      <alignment vertical="center"/>
    </xf>
    <xf numFmtId="185" fontId="7" fillId="0" borderId="41" xfId="48" applyNumberFormat="1" applyFont="1" applyFill="1" applyBorder="1" applyAlignment="1">
      <alignment horizontal="center" vertical="center"/>
    </xf>
    <xf numFmtId="185" fontId="7" fillId="0" borderId="42" xfId="48" applyNumberFormat="1" applyFont="1" applyFill="1" applyBorder="1" applyAlignment="1">
      <alignment vertical="center"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44" xfId="48" applyNumberFormat="1" applyFont="1" applyFill="1" applyBorder="1" applyAlignment="1">
      <alignment horizontal="center" vertical="center"/>
    </xf>
    <xf numFmtId="185" fontId="0" fillId="0" borderId="45" xfId="48" applyNumberFormat="1" applyFont="1" applyFill="1" applyBorder="1" applyAlignment="1" quotePrefix="1">
      <alignment horizontal="center" vertical="center"/>
    </xf>
    <xf numFmtId="185" fontId="0" fillId="0" borderId="16" xfId="48" applyNumberFormat="1" applyFont="1" applyFill="1" applyBorder="1" applyAlignment="1">
      <alignment horizontal="distributed"/>
    </xf>
    <xf numFmtId="185" fontId="11" fillId="0" borderId="19" xfId="48" applyNumberFormat="1" applyFont="1" applyFill="1" applyBorder="1" applyAlignment="1" applyProtection="1">
      <alignment/>
      <protection/>
    </xf>
    <xf numFmtId="185" fontId="4" fillId="0" borderId="4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11" fillId="0" borderId="19" xfId="48" applyNumberFormat="1" applyFont="1" applyFill="1" applyBorder="1" applyAlignment="1">
      <alignment/>
    </xf>
    <xf numFmtId="185" fontId="12" fillId="0" borderId="19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distributed"/>
    </xf>
    <xf numFmtId="185" fontId="11" fillId="0" borderId="48" xfId="48" applyNumberFormat="1" applyFont="1" applyFill="1" applyBorder="1" applyAlignment="1" applyProtection="1">
      <alignment/>
      <protection/>
    </xf>
    <xf numFmtId="185" fontId="4" fillId="0" borderId="49" xfId="48" applyNumberFormat="1" applyFont="1" applyFill="1" applyBorder="1" applyAlignment="1">
      <alignment/>
    </xf>
    <xf numFmtId="185" fontId="11" fillId="0" borderId="48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"/>
    </xf>
    <xf numFmtId="185" fontId="11" fillId="0" borderId="51" xfId="48" applyNumberFormat="1" applyFont="1" applyFill="1" applyBorder="1" applyAlignment="1">
      <alignment/>
    </xf>
    <xf numFmtId="185" fontId="4" fillId="0" borderId="52" xfId="48" applyNumberFormat="1" applyFont="1" applyFill="1" applyBorder="1" applyAlignment="1">
      <alignment/>
    </xf>
    <xf numFmtId="185" fontId="11" fillId="0" borderId="53" xfId="48" applyNumberFormat="1" applyFont="1" applyFill="1" applyBorder="1" applyAlignment="1">
      <alignment/>
    </xf>
    <xf numFmtId="185" fontId="12" fillId="0" borderId="54" xfId="48" applyNumberFormat="1" applyFont="1" applyFill="1" applyBorder="1" applyAlignment="1">
      <alignment/>
    </xf>
    <xf numFmtId="185" fontId="12" fillId="0" borderId="55" xfId="48" applyNumberFormat="1" applyFont="1" applyFill="1" applyBorder="1" applyAlignment="1">
      <alignment/>
    </xf>
    <xf numFmtId="185" fontId="17" fillId="0" borderId="16" xfId="48" applyNumberFormat="1" applyFont="1" applyFill="1" applyBorder="1" applyAlignment="1">
      <alignment/>
    </xf>
    <xf numFmtId="185" fontId="24" fillId="0" borderId="16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/>
    </xf>
    <xf numFmtId="185" fontId="26" fillId="0" borderId="19" xfId="48" applyNumberFormat="1" applyFont="1" applyFill="1" applyBorder="1" applyAlignment="1">
      <alignment/>
    </xf>
    <xf numFmtId="185" fontId="29" fillId="0" borderId="46" xfId="48" applyNumberFormat="1" applyFont="1" applyFill="1" applyBorder="1" applyAlignment="1">
      <alignment/>
    </xf>
    <xf numFmtId="185" fontId="11" fillId="0" borderId="56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 vertical="top"/>
    </xf>
    <xf numFmtId="0" fontId="1" fillId="0" borderId="16" xfId="48" applyNumberFormat="1" applyFont="1" applyFill="1" applyBorder="1" applyAlignment="1">
      <alignment/>
    </xf>
    <xf numFmtId="0" fontId="11" fillId="0" borderId="19" xfId="48" applyNumberFormat="1" applyFont="1" applyFill="1" applyBorder="1" applyAlignment="1">
      <alignment/>
    </xf>
    <xf numFmtId="185" fontId="11" fillId="0" borderId="18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center" vertical="center"/>
    </xf>
    <xf numFmtId="185" fontId="0" fillId="0" borderId="48" xfId="48" applyNumberFormat="1" applyFont="1" applyFill="1" applyBorder="1" applyAlignment="1">
      <alignment horizontal="center" vertical="center"/>
    </xf>
    <xf numFmtId="185" fontId="12" fillId="0" borderId="48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11" fillId="0" borderId="59" xfId="48" applyNumberFormat="1" applyFont="1" applyFill="1" applyBorder="1" applyAlignment="1" applyProtection="1">
      <alignment/>
      <protection/>
    </xf>
    <xf numFmtId="185" fontId="11" fillId="0" borderId="59" xfId="48" applyNumberFormat="1" applyFont="1" applyFill="1" applyBorder="1" applyAlignment="1">
      <alignment/>
    </xf>
    <xf numFmtId="185" fontId="12" fillId="0" borderId="60" xfId="48" applyNumberFormat="1" applyFont="1" applyFill="1" applyBorder="1" applyAlignment="1">
      <alignment/>
    </xf>
    <xf numFmtId="185" fontId="4" fillId="0" borderId="61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horizontal="right"/>
    </xf>
    <xf numFmtId="185" fontId="7" fillId="0" borderId="0" xfId="48" applyNumberFormat="1" applyFont="1" applyFill="1" applyBorder="1" applyAlignment="1">
      <alignment horizontal="center" vertical="center"/>
    </xf>
    <xf numFmtId="185" fontId="7" fillId="0" borderId="0" xfId="48" applyNumberFormat="1" applyFont="1" applyFill="1" applyBorder="1" applyAlignment="1">
      <alignment vertical="center"/>
    </xf>
    <xf numFmtId="185" fontId="18" fillId="0" borderId="16" xfId="48" applyNumberFormat="1" applyFont="1" applyFill="1" applyBorder="1" applyAlignment="1">
      <alignment/>
    </xf>
    <xf numFmtId="185" fontId="30" fillId="0" borderId="16" xfId="48" applyNumberFormat="1" applyFont="1" applyFill="1" applyBorder="1" applyAlignment="1">
      <alignment/>
    </xf>
    <xf numFmtId="185" fontId="11" fillId="0" borderId="62" xfId="0" applyNumberFormat="1" applyFont="1" applyFill="1" applyBorder="1" applyAlignment="1" quotePrefix="1">
      <alignment horizontal="left"/>
    </xf>
    <xf numFmtId="185" fontId="1" fillId="0" borderId="63" xfId="48" applyNumberFormat="1" applyFont="1" applyFill="1" applyBorder="1" applyAlignment="1">
      <alignment horizontal="center" vertical="center"/>
    </xf>
    <xf numFmtId="185" fontId="19" fillId="0" borderId="64" xfId="48" applyNumberFormat="1" applyFont="1" applyFill="1" applyBorder="1" applyAlignment="1">
      <alignment horizontal="centerContinuous" vertical="center"/>
    </xf>
    <xf numFmtId="185" fontId="0" fillId="0" borderId="30" xfId="48" applyNumberFormat="1" applyFont="1" applyFill="1" applyBorder="1" applyAlignment="1">
      <alignment horizontal="centerContinuous" vertical="center"/>
    </xf>
    <xf numFmtId="185" fontId="0" fillId="0" borderId="31" xfId="48" applyNumberFormat="1" applyFont="1" applyFill="1" applyBorder="1" applyAlignment="1">
      <alignment horizontal="centerContinuous" vertical="center"/>
    </xf>
    <xf numFmtId="185" fontId="0" fillId="0" borderId="65" xfId="48" applyNumberFormat="1" applyFont="1" applyFill="1" applyBorder="1" applyAlignment="1">
      <alignment horizontal="center"/>
    </xf>
    <xf numFmtId="185" fontId="11" fillId="0" borderId="62" xfId="48" applyNumberFormat="1" applyFont="1" applyFill="1" applyBorder="1" applyAlignment="1">
      <alignment/>
    </xf>
    <xf numFmtId="185" fontId="1" fillId="0" borderId="66" xfId="48" applyNumberFormat="1" applyFont="1" applyFill="1" applyBorder="1" applyAlignment="1">
      <alignment horizontal="centerContinuous" vertical="center"/>
    </xf>
    <xf numFmtId="185" fontId="0" fillId="0" borderId="62" xfId="48" applyNumberFormat="1" applyFont="1" applyFill="1" applyBorder="1" applyAlignment="1">
      <alignment horizontal="centerContinuous" vertical="center"/>
    </xf>
    <xf numFmtId="185" fontId="0" fillId="0" borderId="24" xfId="48" applyNumberFormat="1" applyFont="1" applyFill="1" applyBorder="1" applyAlignment="1">
      <alignment horizontal="centerContinuous" vertical="center"/>
    </xf>
    <xf numFmtId="185" fontId="4" fillId="0" borderId="26" xfId="48" applyNumberFormat="1" applyFont="1" applyFill="1" applyBorder="1" applyAlignment="1">
      <alignment horizontal="centerContinuous"/>
    </xf>
    <xf numFmtId="185" fontId="0" fillId="0" borderId="67" xfId="48" applyNumberFormat="1" applyFont="1" applyFill="1" applyBorder="1" applyAlignment="1">
      <alignment horizontal="center" vertical="center"/>
    </xf>
    <xf numFmtId="185" fontId="0" fillId="0" borderId="68" xfId="48" applyNumberFormat="1" applyFont="1" applyFill="1" applyBorder="1" applyAlignment="1">
      <alignment horizontal="center" vertical="center"/>
    </xf>
    <xf numFmtId="185" fontId="0" fillId="0" borderId="48" xfId="48" applyNumberFormat="1" applyFont="1" applyFill="1" applyBorder="1" applyAlignment="1">
      <alignment vertical="center"/>
    </xf>
    <xf numFmtId="185" fontId="24" fillId="0" borderId="47" xfId="48" applyNumberFormat="1" applyFont="1" applyFill="1" applyBorder="1" applyAlignment="1">
      <alignment vertical="top"/>
    </xf>
    <xf numFmtId="185" fontId="27" fillId="0" borderId="48" xfId="48" applyNumberFormat="1" applyFont="1" applyFill="1" applyBorder="1" applyAlignment="1" applyProtection="1">
      <alignment/>
      <protection/>
    </xf>
    <xf numFmtId="185" fontId="28" fillId="0" borderId="49" xfId="48" applyNumberFormat="1" applyFont="1" applyFill="1" applyBorder="1" applyAlignment="1">
      <alignment/>
    </xf>
    <xf numFmtId="185" fontId="19" fillId="0" borderId="69" xfId="48" applyNumberFormat="1" applyFont="1" applyFill="1" applyBorder="1" applyAlignment="1">
      <alignment horizontal="center" vertical="center"/>
    </xf>
    <xf numFmtId="185" fontId="19" fillId="0" borderId="30" xfId="48" applyNumberFormat="1" applyFont="1" applyFill="1" applyBorder="1" applyAlignment="1">
      <alignment horizontal="centerContinuous" vertical="center"/>
    </xf>
    <xf numFmtId="185" fontId="19" fillId="0" borderId="31" xfId="48" applyNumberFormat="1" applyFont="1" applyFill="1" applyBorder="1" applyAlignment="1">
      <alignment horizontal="centerContinuous" vertical="center"/>
    </xf>
    <xf numFmtId="185" fontId="15" fillId="0" borderId="70" xfId="48" applyNumberFormat="1" applyFont="1" applyFill="1" applyBorder="1" applyAlignment="1">
      <alignment horizontal="distributed"/>
    </xf>
    <xf numFmtId="185" fontId="16" fillId="0" borderId="71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0" fillId="0" borderId="26" xfId="48" applyNumberFormat="1" applyFont="1" applyFill="1" applyBorder="1" applyAlignment="1">
      <alignment horizontal="centerContinuous" vertical="center"/>
    </xf>
    <xf numFmtId="185" fontId="12" fillId="0" borderId="62" xfId="48" applyNumberFormat="1" applyFont="1" applyFill="1" applyBorder="1" applyAlignment="1">
      <alignment/>
    </xf>
    <xf numFmtId="185" fontId="11" fillId="0" borderId="73" xfId="48" applyNumberFormat="1" applyFont="1" applyFill="1" applyBorder="1" applyAlignment="1">
      <alignment/>
    </xf>
    <xf numFmtId="185" fontId="17" fillId="0" borderId="16" xfId="48" applyNumberFormat="1" applyFont="1" applyFill="1" applyBorder="1" applyAlignment="1">
      <alignment vertical="center"/>
    </xf>
    <xf numFmtId="185" fontId="11" fillId="0" borderId="74" xfId="0" applyNumberFormat="1" applyFont="1" applyFill="1" applyBorder="1" applyAlignment="1" quotePrefix="1">
      <alignment horizontal="left"/>
    </xf>
    <xf numFmtId="185" fontId="17" fillId="0" borderId="47" xfId="48" applyNumberFormat="1" applyFont="1" applyFill="1" applyBorder="1" applyAlignment="1">
      <alignment vertical="top"/>
    </xf>
    <xf numFmtId="185" fontId="10" fillId="0" borderId="47" xfId="48" applyNumberFormat="1" applyFont="1" applyFill="1" applyBorder="1" applyAlignment="1">
      <alignment/>
    </xf>
    <xf numFmtId="185" fontId="18" fillId="0" borderId="47" xfId="48" applyNumberFormat="1" applyFont="1" applyFill="1" applyBorder="1" applyAlignment="1">
      <alignment/>
    </xf>
    <xf numFmtId="185" fontId="0" fillId="0" borderId="75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0" fillId="34" borderId="16" xfId="48" applyNumberFormat="1" applyFont="1" applyFill="1" applyBorder="1" applyAlignment="1">
      <alignment horizontal="distributed"/>
    </xf>
    <xf numFmtId="185" fontId="11" fillId="0" borderId="0" xfId="48" applyNumberFormat="1" applyFont="1" applyFill="1" applyBorder="1" applyAlignment="1" applyProtection="1">
      <alignment/>
      <protection/>
    </xf>
    <xf numFmtId="185" fontId="11" fillId="0" borderId="76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74" fillId="0" borderId="66" xfId="48" applyNumberFormat="1" applyFont="1" applyFill="1" applyBorder="1" applyAlignment="1">
      <alignment vertical="center"/>
    </xf>
    <xf numFmtId="185" fontId="0" fillId="0" borderId="65" xfId="48" applyNumberFormat="1" applyFont="1" applyFill="1" applyBorder="1" applyAlignment="1">
      <alignment horizontal="distributed"/>
    </xf>
    <xf numFmtId="185" fontId="11" fillId="0" borderId="55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center" shrinkToFit="1"/>
    </xf>
    <xf numFmtId="185" fontId="0" fillId="0" borderId="16" xfId="48" applyNumberFormat="1" applyFont="1" applyFill="1" applyBorder="1" applyAlignment="1">
      <alignment/>
    </xf>
    <xf numFmtId="185" fontId="18" fillId="0" borderId="58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0" fillId="0" borderId="62" xfId="48" applyNumberFormat="1" applyFont="1" applyFill="1" applyBorder="1" applyAlignment="1">
      <alignment/>
    </xf>
    <xf numFmtId="185" fontId="18" fillId="0" borderId="15" xfId="48" applyNumberFormat="1" applyFont="1" applyFill="1" applyBorder="1" applyAlignment="1">
      <alignment/>
    </xf>
    <xf numFmtId="185" fontId="0" fillId="0" borderId="78" xfId="48" applyNumberFormat="1" applyFont="1" applyFill="1" applyBorder="1" applyAlignment="1">
      <alignment horizontal="center"/>
    </xf>
    <xf numFmtId="185" fontId="0" fillId="0" borderId="15" xfId="48" applyNumberFormat="1" applyFont="1" applyFill="1" applyBorder="1" applyAlignment="1">
      <alignment horizontal="distributed"/>
    </xf>
    <xf numFmtId="185" fontId="0" fillId="0" borderId="79" xfId="48" applyNumberFormat="1" applyFont="1" applyFill="1" applyBorder="1" applyAlignment="1">
      <alignment horizontal="center"/>
    </xf>
    <xf numFmtId="185" fontId="0" fillId="0" borderId="55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center"/>
    </xf>
    <xf numFmtId="185" fontId="0" fillId="0" borderId="0" xfId="48" applyNumberFormat="1" applyFont="1" applyFill="1" applyAlignment="1" quotePrefix="1">
      <alignment horizontal="center" vertical="center"/>
    </xf>
    <xf numFmtId="185" fontId="0" fillId="0" borderId="0" xfId="48" applyNumberFormat="1" applyFont="1" applyFill="1" applyAlignment="1">
      <alignment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44" xfId="48" applyNumberFormat="1" applyFont="1" applyFill="1" applyBorder="1" applyAlignment="1">
      <alignment horizontal="center" vertical="center"/>
    </xf>
    <xf numFmtId="185" fontId="0" fillId="0" borderId="45" xfId="48" applyNumberFormat="1" applyFont="1" applyFill="1" applyBorder="1" applyAlignment="1" quotePrefix="1">
      <alignment horizontal="center" vertical="center"/>
    </xf>
    <xf numFmtId="185" fontId="0" fillId="0" borderId="47" xfId="48" applyNumberFormat="1" applyFont="1" applyFill="1" applyBorder="1" applyAlignment="1">
      <alignment horizontal="distributed"/>
    </xf>
    <xf numFmtId="0" fontId="0" fillId="0" borderId="31" xfId="0" applyFont="1" applyFill="1" applyBorder="1" applyAlignment="1">
      <alignment horizontal="centerContinuous" vertical="center"/>
    </xf>
    <xf numFmtId="185" fontId="0" fillId="0" borderId="37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17" fillId="0" borderId="16" xfId="48" applyNumberFormat="1" applyFont="1" applyFill="1" applyBorder="1" applyAlignment="1">
      <alignment vertical="top"/>
    </xf>
    <xf numFmtId="185" fontId="0" fillId="0" borderId="16" xfId="48" applyNumberFormat="1" applyFont="1" applyFill="1" applyBorder="1" applyAlignment="1">
      <alignment horizontal="centerContinuous" shrinkToFit="1"/>
    </xf>
    <xf numFmtId="185" fontId="10" fillId="0" borderId="66" xfId="48" applyNumberFormat="1" applyFont="1" applyFill="1" applyBorder="1" applyAlignment="1">
      <alignment horizontal="center" vertical="center"/>
    </xf>
    <xf numFmtId="185" fontId="1" fillId="0" borderId="80" xfId="48" applyNumberFormat="1" applyFont="1" applyFill="1" applyBorder="1" applyAlignment="1">
      <alignment/>
    </xf>
    <xf numFmtId="0" fontId="0" fillId="0" borderId="16" xfId="48" applyNumberFormat="1" applyFont="1" applyFill="1" applyBorder="1" applyAlignment="1">
      <alignment shrinkToFit="1"/>
    </xf>
    <xf numFmtId="0" fontId="0" fillId="0" borderId="16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0" fillId="0" borderId="80" xfId="48" applyNumberFormat="1" applyFont="1" applyFill="1" applyBorder="1" applyAlignment="1">
      <alignment horizontal="distributed"/>
    </xf>
    <xf numFmtId="185" fontId="18" fillId="0" borderId="16" xfId="48" applyNumberFormat="1" applyFont="1" applyFill="1" applyBorder="1" applyAlignment="1">
      <alignment vertical="top"/>
    </xf>
    <xf numFmtId="38" fontId="4" fillId="0" borderId="4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centerContinuous" shrinkToFit="1"/>
    </xf>
    <xf numFmtId="0" fontId="12" fillId="0" borderId="19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horizontal="right" vertical="top"/>
    </xf>
    <xf numFmtId="185" fontId="4" fillId="0" borderId="0" xfId="48" applyNumberFormat="1" applyFont="1" applyFill="1" applyAlignment="1">
      <alignment horizontal="right" vertical="top"/>
    </xf>
    <xf numFmtId="185" fontId="13" fillId="0" borderId="19" xfId="48" applyNumberFormat="1" applyFont="1" applyFill="1" applyBorder="1" applyAlignment="1">
      <alignment/>
    </xf>
    <xf numFmtId="185" fontId="4" fillId="0" borderId="61" xfId="0" applyNumberFormat="1" applyFont="1" applyFill="1" applyBorder="1" applyAlignment="1">
      <alignment/>
    </xf>
    <xf numFmtId="185" fontId="12" fillId="0" borderId="67" xfId="0" applyNumberFormat="1" applyFont="1" applyFill="1" applyBorder="1" applyAlignment="1">
      <alignment horizontal="center" vertical="center"/>
    </xf>
    <xf numFmtId="185" fontId="12" fillId="0" borderId="40" xfId="0" applyNumberFormat="1" applyFont="1" applyFill="1" applyBorder="1" applyAlignment="1">
      <alignment horizontal="center" vertical="center"/>
    </xf>
    <xf numFmtId="185" fontId="12" fillId="0" borderId="81" xfId="48" applyNumberFormat="1" applyFont="1" applyFill="1" applyBorder="1" applyAlignment="1">
      <alignment horizontal="center" vertical="center"/>
    </xf>
    <xf numFmtId="185" fontId="12" fillId="0" borderId="82" xfId="0" applyNumberFormat="1" applyFont="1" applyFill="1" applyBorder="1" applyAlignment="1">
      <alignment horizontal="center" vertical="center"/>
    </xf>
    <xf numFmtId="185" fontId="0" fillId="0" borderId="16" xfId="48" applyNumberFormat="1" applyFont="1" applyFill="1" applyBorder="1" applyAlignment="1">
      <alignment horizontal="distributed" shrinkToFit="1"/>
    </xf>
    <xf numFmtId="185" fontId="75" fillId="0" borderId="16" xfId="48" applyNumberFormat="1" applyFont="1" applyFill="1" applyBorder="1" applyAlignment="1">
      <alignment horizontal="distributed"/>
    </xf>
    <xf numFmtId="185" fontId="75" fillId="0" borderId="16" xfId="48" applyNumberFormat="1" applyFont="1" applyFill="1" applyBorder="1" applyAlignment="1">
      <alignment horizontal="center" vertical="top"/>
    </xf>
    <xf numFmtId="185" fontId="0" fillId="34" borderId="16" xfId="48" applyNumberFormat="1" applyFont="1" applyFill="1" applyBorder="1" applyAlignment="1">
      <alignment horizontal="centerContinuous" shrinkToFit="1"/>
    </xf>
    <xf numFmtId="185" fontId="76" fillId="0" borderId="19" xfId="48" applyNumberFormat="1" applyFont="1" applyFill="1" applyBorder="1" applyAlignment="1">
      <alignment/>
    </xf>
    <xf numFmtId="185" fontId="11" fillId="0" borderId="18" xfId="48" applyNumberFormat="1" applyFont="1" applyFill="1" applyBorder="1" applyAlignment="1" applyProtection="1">
      <alignment/>
      <protection/>
    </xf>
    <xf numFmtId="185" fontId="0" fillId="0" borderId="16" xfId="48" applyNumberFormat="1" applyFont="1" applyFill="1" applyBorder="1" applyAlignment="1">
      <alignment horizontal="distributed" shrinkToFit="1"/>
    </xf>
    <xf numFmtId="185" fontId="30" fillId="0" borderId="15" xfId="48" applyNumberFormat="1" applyFont="1" applyFill="1" applyBorder="1" applyAlignment="1">
      <alignment/>
    </xf>
    <xf numFmtId="185" fontId="0" fillId="34" borderId="15" xfId="48" applyNumberFormat="1" applyFont="1" applyFill="1" applyBorder="1" applyAlignment="1">
      <alignment horizontal="distributed"/>
    </xf>
    <xf numFmtId="185" fontId="12" fillId="0" borderId="18" xfId="48" applyNumberFormat="1" applyFont="1" applyFill="1" applyBorder="1" applyAlignment="1">
      <alignment/>
    </xf>
    <xf numFmtId="185" fontId="19" fillId="0" borderId="0" xfId="48" applyNumberFormat="1" applyFont="1" applyFill="1" applyAlignment="1">
      <alignment/>
    </xf>
    <xf numFmtId="185" fontId="0" fillId="0" borderId="83" xfId="48" applyNumberFormat="1" applyFont="1" applyFill="1" applyBorder="1" applyAlignment="1">
      <alignment vertical="center"/>
    </xf>
    <xf numFmtId="38" fontId="12" fillId="0" borderId="55" xfId="48" applyNumberFormat="1" applyFont="1" applyFill="1" applyBorder="1" applyAlignment="1">
      <alignment/>
    </xf>
    <xf numFmtId="38" fontId="12" fillId="0" borderId="54" xfId="48" applyNumberFormat="1" applyFont="1" applyFill="1" applyBorder="1" applyAlignment="1">
      <alignment/>
    </xf>
    <xf numFmtId="0" fontId="4" fillId="0" borderId="46" xfId="48" applyNumberFormat="1" applyFont="1" applyFill="1" applyBorder="1" applyAlignment="1">
      <alignment/>
    </xf>
    <xf numFmtId="0" fontId="12" fillId="0" borderId="55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17" fillId="0" borderId="15" xfId="48" applyNumberFormat="1" applyFont="1" applyFill="1" applyBorder="1" applyAlignment="1">
      <alignment/>
    </xf>
    <xf numFmtId="185" fontId="0" fillId="0" borderId="62" xfId="48" applyNumberFormat="1" applyFont="1" applyFill="1" applyBorder="1" applyAlignment="1">
      <alignment/>
    </xf>
    <xf numFmtId="185" fontId="11" fillId="0" borderId="62" xfId="48" applyNumberFormat="1" applyFont="1" applyFill="1" applyBorder="1" applyAlignment="1" applyProtection="1">
      <alignment/>
      <protection/>
    </xf>
    <xf numFmtId="185" fontId="12" fillId="0" borderId="84" xfId="48" applyNumberFormat="1" applyFont="1" applyFill="1" applyBorder="1" applyAlignment="1">
      <alignment/>
    </xf>
    <xf numFmtId="185" fontId="12" fillId="0" borderId="21" xfId="48" applyNumberFormat="1" applyFont="1" applyFill="1" applyBorder="1" applyAlignment="1">
      <alignment/>
    </xf>
    <xf numFmtId="185" fontId="4" fillId="0" borderId="85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shrinkToFit="1"/>
    </xf>
    <xf numFmtId="185" fontId="0" fillId="35" borderId="16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shrinkToFit="1"/>
    </xf>
    <xf numFmtId="185" fontId="0" fillId="35" borderId="15" xfId="48" applyNumberFormat="1" applyFont="1" applyFill="1" applyBorder="1" applyAlignment="1">
      <alignment horizontal="distributed"/>
    </xf>
    <xf numFmtId="185" fontId="0" fillId="35" borderId="16" xfId="48" applyNumberFormat="1" applyFont="1" applyFill="1" applyBorder="1" applyAlignment="1">
      <alignment horizontal="distributed"/>
    </xf>
    <xf numFmtId="185" fontId="39" fillId="0" borderId="74" xfId="48" applyNumberFormat="1" applyFont="1" applyFill="1" applyBorder="1" applyAlignment="1">
      <alignment/>
    </xf>
    <xf numFmtId="185" fontId="39" fillId="0" borderId="55" xfId="48" applyNumberFormat="1" applyFont="1" applyFill="1" applyBorder="1" applyAlignment="1">
      <alignment/>
    </xf>
    <xf numFmtId="185" fontId="0" fillId="35" borderId="16" xfId="48" applyNumberFormat="1" applyFont="1" applyFill="1" applyBorder="1" applyAlignment="1">
      <alignment horizontal="distributed"/>
    </xf>
    <xf numFmtId="185" fontId="4" fillId="0" borderId="86" xfId="48" applyNumberFormat="1" applyFont="1" applyFill="1" applyBorder="1" applyAlignment="1">
      <alignment horizontal="center" vertical="center"/>
    </xf>
    <xf numFmtId="185" fontId="4" fillId="0" borderId="40" xfId="48" applyNumberFormat="1" applyFont="1" applyFill="1" applyBorder="1" applyAlignment="1">
      <alignment horizontal="center" vertical="center"/>
    </xf>
    <xf numFmtId="58" fontId="5" fillId="0" borderId="32" xfId="48" applyNumberFormat="1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85" fontId="6" fillId="0" borderId="32" xfId="48" applyNumberFormat="1" applyFont="1" applyFill="1" applyBorder="1" applyAlignment="1">
      <alignment horizontal="center" vertical="center"/>
    </xf>
    <xf numFmtId="185" fontId="6" fillId="0" borderId="33" xfId="48" applyNumberFormat="1" applyFont="1" applyFill="1" applyBorder="1" applyAlignment="1">
      <alignment horizontal="center" vertical="center"/>
    </xf>
    <xf numFmtId="0" fontId="4" fillId="0" borderId="86" xfId="48" applyNumberFormat="1" applyFont="1" applyFill="1" applyBorder="1" applyAlignment="1">
      <alignment horizontal="center" vertical="center" shrinkToFit="1"/>
    </xf>
    <xf numFmtId="0" fontId="4" fillId="0" borderId="40" xfId="48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85" fontId="12" fillId="0" borderId="28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58" fontId="19" fillId="0" borderId="32" xfId="48" applyNumberFormat="1" applyFont="1" applyFill="1" applyBorder="1" applyAlignment="1">
      <alignment horizontal="distributed" vertical="center"/>
    </xf>
    <xf numFmtId="58" fontId="14" fillId="0" borderId="30" xfId="0" applyNumberFormat="1" applyFont="1" applyBorder="1" applyAlignment="1">
      <alignment horizontal="distributed" vertical="center"/>
    </xf>
    <xf numFmtId="58" fontId="14" fillId="0" borderId="31" xfId="0" applyNumberFormat="1" applyFont="1" applyBorder="1" applyAlignment="1">
      <alignment horizontal="distributed" vertical="center"/>
    </xf>
    <xf numFmtId="185" fontId="19" fillId="0" borderId="32" xfId="49" applyNumberFormat="1" applyFont="1" applyFill="1" applyBorder="1" applyAlignment="1">
      <alignment horizontal="center" vertical="center"/>
    </xf>
    <xf numFmtId="185" fontId="19" fillId="0" borderId="31" xfId="49" applyNumberFormat="1" applyFont="1" applyFill="1" applyBorder="1" applyAlignment="1">
      <alignment horizontal="center" vertical="center"/>
    </xf>
    <xf numFmtId="185" fontId="19" fillId="0" borderId="32" xfId="48" applyNumberFormat="1" applyFont="1" applyFill="1" applyBorder="1" applyAlignment="1">
      <alignment horizontal="center" vertical="center"/>
    </xf>
    <xf numFmtId="185" fontId="19" fillId="0" borderId="31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1</xdr:row>
      <xdr:rowOff>123825</xdr:rowOff>
    </xdr:from>
    <xdr:to>
      <xdr:col>14</xdr:col>
      <xdr:colOff>895350</xdr:colOff>
      <xdr:row>1</xdr:row>
      <xdr:rowOff>381000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63450" y="314325"/>
          <a:ext cx="213360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62" sqref="A62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bestFit="1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20" width="9.00390625" style="40" customWidth="1"/>
    <col min="21" max="16384" width="9.00390625" style="40" customWidth="1"/>
  </cols>
  <sheetData>
    <row r="1" spans="1:15" s="56" customFormat="1" ht="16.5" customHeight="1">
      <c r="A1" s="47" t="s">
        <v>149</v>
      </c>
      <c r="B1" s="48"/>
      <c r="C1" s="48"/>
      <c r="D1" s="49"/>
      <c r="E1" s="51" t="s">
        <v>0</v>
      </c>
      <c r="F1" s="48"/>
      <c r="G1" s="49"/>
      <c r="H1" s="122" t="s">
        <v>1</v>
      </c>
      <c r="I1" s="48" t="s">
        <v>169</v>
      </c>
      <c r="J1" s="49"/>
      <c r="K1" s="51" t="s">
        <v>150</v>
      </c>
      <c r="L1" s="52"/>
      <c r="M1" s="53"/>
      <c r="N1" s="54"/>
      <c r="O1" s="55"/>
    </row>
    <row r="2" spans="1:15" ht="34.5" customHeight="1" thickBot="1">
      <c r="A2" s="123"/>
      <c r="B2" s="124"/>
      <c r="C2" s="124"/>
      <c r="D2" s="125"/>
      <c r="E2" s="237" t="s">
        <v>389</v>
      </c>
      <c r="F2" s="238"/>
      <c r="G2" s="239"/>
      <c r="H2" s="138"/>
      <c r="I2" s="139">
        <f>L4+'玉名市郡・山鹿市・鹿本郡・菊池市郡'!L4+'阿蘇市郡・上益城・下益城・宇土市・宇城市'!L4+'天草市・上天草・天草郡・八代市'!L4+'八代郡・芦北郡・水俣・人吉・球磨郡'!L4</f>
        <v>0</v>
      </c>
      <c r="J2" s="140"/>
      <c r="K2" s="240"/>
      <c r="L2" s="241"/>
      <c r="M2" s="214"/>
      <c r="N2" s="65"/>
      <c r="O2" s="55"/>
    </row>
    <row r="3" spans="13:15" ht="15" customHeight="1" thickBot="1">
      <c r="M3" s="66"/>
      <c r="N3" s="56"/>
      <c r="O3" s="196" t="s">
        <v>387</v>
      </c>
    </row>
    <row r="4" spans="1:15" ht="18" customHeight="1" thickBot="1">
      <c r="A4" s="67" t="s">
        <v>401</v>
      </c>
      <c r="B4" s="68"/>
      <c r="C4" s="69" t="s">
        <v>183</v>
      </c>
      <c r="D4" s="235" t="s">
        <v>184</v>
      </c>
      <c r="E4" s="236"/>
      <c r="F4" s="70" t="s">
        <v>185</v>
      </c>
      <c r="G4" s="71">
        <f>SUM(B60,E60,H60,K60,N60,K38)</f>
        <v>164320</v>
      </c>
      <c r="H4" s="72" t="s">
        <v>2</v>
      </c>
      <c r="I4" s="73">
        <f>SUM(C60,F60,I60,L60,O60,L38)</f>
        <v>0</v>
      </c>
      <c r="J4" s="1"/>
      <c r="K4" s="74" t="s">
        <v>151</v>
      </c>
      <c r="L4" s="75">
        <f>I4+I62</f>
        <v>0</v>
      </c>
      <c r="M4" s="28"/>
      <c r="N4" s="56"/>
      <c r="O4" s="197" t="s">
        <v>388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47</v>
      </c>
      <c r="N6" s="48"/>
      <c r="O6" s="52"/>
    </row>
    <row r="7" spans="1:15" s="56" customFormat="1" ht="15" customHeight="1">
      <c r="A7" s="76" t="s">
        <v>7</v>
      </c>
      <c r="B7" s="77" t="s">
        <v>152</v>
      </c>
      <c r="C7" s="178" t="s">
        <v>360</v>
      </c>
      <c r="D7" s="76" t="s">
        <v>7</v>
      </c>
      <c r="E7" s="77" t="s">
        <v>152</v>
      </c>
      <c r="F7" s="178" t="s">
        <v>360</v>
      </c>
      <c r="G7" s="76" t="s">
        <v>7</v>
      </c>
      <c r="H7" s="77" t="s">
        <v>152</v>
      </c>
      <c r="I7" s="178" t="s">
        <v>360</v>
      </c>
      <c r="J7" s="76" t="s">
        <v>7</v>
      </c>
      <c r="K7" s="77" t="s">
        <v>152</v>
      </c>
      <c r="L7" s="178" t="s">
        <v>360</v>
      </c>
      <c r="M7" s="76" t="s">
        <v>7</v>
      </c>
      <c r="N7" s="77" t="s">
        <v>8</v>
      </c>
      <c r="O7" s="178" t="s">
        <v>360</v>
      </c>
    </row>
    <row r="8" spans="1:17" ht="18" customHeight="1">
      <c r="A8" s="79" t="s">
        <v>9</v>
      </c>
      <c r="B8" s="217">
        <v>160</v>
      </c>
      <c r="C8" s="193"/>
      <c r="D8" s="79" t="s">
        <v>10</v>
      </c>
      <c r="E8" s="93">
        <v>760</v>
      </c>
      <c r="F8" s="81"/>
      <c r="G8" s="79" t="s">
        <v>11</v>
      </c>
      <c r="H8" s="93">
        <v>1010</v>
      </c>
      <c r="I8" s="81"/>
      <c r="J8" s="79" t="s">
        <v>191</v>
      </c>
      <c r="K8" s="94">
        <v>400</v>
      </c>
      <c r="L8" s="81"/>
      <c r="M8" s="228" t="s">
        <v>13</v>
      </c>
      <c r="N8" s="217">
        <v>2120</v>
      </c>
      <c r="O8" s="193"/>
      <c r="P8" s="56"/>
      <c r="Q8" s="56"/>
    </row>
    <row r="9" spans="1:17" ht="18" customHeight="1">
      <c r="A9" s="79" t="s">
        <v>16</v>
      </c>
      <c r="B9" s="216">
        <v>120</v>
      </c>
      <c r="C9" s="193"/>
      <c r="D9" s="79" t="s">
        <v>290</v>
      </c>
      <c r="E9" s="94">
        <v>560</v>
      </c>
      <c r="F9" s="81"/>
      <c r="G9" s="184" t="s">
        <v>320</v>
      </c>
      <c r="H9" s="94">
        <v>600</v>
      </c>
      <c r="I9" s="81"/>
      <c r="J9" s="79" t="s">
        <v>22</v>
      </c>
      <c r="K9" s="94">
        <v>380</v>
      </c>
      <c r="L9" s="81"/>
      <c r="M9" s="228" t="s">
        <v>15</v>
      </c>
      <c r="N9" s="216">
        <v>4120</v>
      </c>
      <c r="O9" s="193"/>
      <c r="P9" s="56"/>
      <c r="Q9" s="56"/>
    </row>
    <row r="10" spans="1:17" ht="18" customHeight="1">
      <c r="A10" s="79" t="s">
        <v>187</v>
      </c>
      <c r="B10" s="216">
        <v>170</v>
      </c>
      <c r="C10" s="193"/>
      <c r="D10" s="79" t="s">
        <v>319</v>
      </c>
      <c r="E10" s="94">
        <v>690</v>
      </c>
      <c r="F10" s="81"/>
      <c r="G10" s="79" t="s">
        <v>17</v>
      </c>
      <c r="H10" s="94">
        <v>600</v>
      </c>
      <c r="I10" s="81"/>
      <c r="J10" s="79" t="s">
        <v>317</v>
      </c>
      <c r="K10" s="94">
        <v>400</v>
      </c>
      <c r="L10" s="81"/>
      <c r="M10" s="79" t="s">
        <v>18</v>
      </c>
      <c r="N10" s="216">
        <v>3080</v>
      </c>
      <c r="O10" s="193"/>
      <c r="P10" s="56"/>
      <c r="Q10" s="56"/>
    </row>
    <row r="11" spans="1:17" ht="18" customHeight="1">
      <c r="A11" s="79" t="s">
        <v>10</v>
      </c>
      <c r="B11" s="216">
        <v>120</v>
      </c>
      <c r="C11" s="193"/>
      <c r="D11" s="79" t="s">
        <v>188</v>
      </c>
      <c r="E11" s="94">
        <v>250</v>
      </c>
      <c r="F11" s="81"/>
      <c r="G11" s="79" t="s">
        <v>180</v>
      </c>
      <c r="H11" s="94">
        <v>1370</v>
      </c>
      <c r="I11" s="81"/>
      <c r="J11" s="153" t="s">
        <v>379</v>
      </c>
      <c r="K11" s="94">
        <v>100</v>
      </c>
      <c r="L11" s="81"/>
      <c r="M11" s="79" t="s">
        <v>12</v>
      </c>
      <c r="N11" s="216">
        <v>2700</v>
      </c>
      <c r="O11" s="193"/>
      <c r="P11" s="56"/>
      <c r="Q11" s="56"/>
    </row>
    <row r="12" spans="1:17" ht="18" customHeight="1">
      <c r="A12" s="79" t="s">
        <v>192</v>
      </c>
      <c r="B12" s="216">
        <v>600</v>
      </c>
      <c r="C12" s="193"/>
      <c r="D12" s="79" t="s">
        <v>190</v>
      </c>
      <c r="E12" s="94">
        <v>500</v>
      </c>
      <c r="F12" s="81"/>
      <c r="G12" s="79" t="s">
        <v>321</v>
      </c>
      <c r="H12" s="94">
        <v>280</v>
      </c>
      <c r="I12" s="81"/>
      <c r="J12" s="79" t="s">
        <v>345</v>
      </c>
      <c r="K12" s="94">
        <v>100</v>
      </c>
      <c r="L12" s="81"/>
      <c r="M12" s="228" t="s">
        <v>194</v>
      </c>
      <c r="N12" s="216">
        <v>3980</v>
      </c>
      <c r="O12" s="193"/>
      <c r="P12" s="56"/>
      <c r="Q12" s="56"/>
    </row>
    <row r="13" spans="1:17" ht="18" customHeight="1">
      <c r="A13" s="228" t="s">
        <v>30</v>
      </c>
      <c r="B13" s="216"/>
      <c r="C13" s="193"/>
      <c r="D13" s="79" t="s">
        <v>193</v>
      </c>
      <c r="E13" s="94">
        <v>1100</v>
      </c>
      <c r="F13" s="81"/>
      <c r="G13" s="79" t="s">
        <v>349</v>
      </c>
      <c r="H13" s="94">
        <v>740</v>
      </c>
      <c r="I13" s="81"/>
      <c r="J13" s="79" t="s">
        <v>346</v>
      </c>
      <c r="K13" s="94">
        <v>60</v>
      </c>
      <c r="L13" s="81"/>
      <c r="M13" s="228" t="s">
        <v>19</v>
      </c>
      <c r="N13" s="216">
        <v>2110</v>
      </c>
      <c r="O13" s="193"/>
      <c r="P13" s="56"/>
      <c r="Q13" s="56"/>
    </row>
    <row r="14" spans="1:17" ht="18" customHeight="1">
      <c r="A14" s="228" t="s">
        <v>32</v>
      </c>
      <c r="B14" s="216"/>
      <c r="C14" s="193"/>
      <c r="D14" s="79" t="s">
        <v>24</v>
      </c>
      <c r="E14" s="94">
        <v>1190</v>
      </c>
      <c r="F14" s="81"/>
      <c r="G14" s="79" t="s">
        <v>21</v>
      </c>
      <c r="H14" s="94">
        <v>790</v>
      </c>
      <c r="I14" s="81"/>
      <c r="J14" s="79" t="s">
        <v>20</v>
      </c>
      <c r="K14" s="94">
        <v>30</v>
      </c>
      <c r="L14" s="81"/>
      <c r="M14" s="79" t="s">
        <v>335</v>
      </c>
      <c r="N14" s="216">
        <v>3210</v>
      </c>
      <c r="O14" s="193"/>
      <c r="P14" s="56"/>
      <c r="Q14" s="56"/>
    </row>
    <row r="15" spans="1:17" ht="18" customHeight="1">
      <c r="A15" s="79"/>
      <c r="B15" s="84"/>
      <c r="C15" s="193"/>
      <c r="D15" s="79" t="s">
        <v>178</v>
      </c>
      <c r="E15" s="94">
        <v>470</v>
      </c>
      <c r="F15" s="81"/>
      <c r="G15" s="234" t="s">
        <v>398</v>
      </c>
      <c r="H15" s="94">
        <v>280</v>
      </c>
      <c r="I15" s="81"/>
      <c r="J15" s="184" t="s">
        <v>318</v>
      </c>
      <c r="K15" s="94">
        <v>380</v>
      </c>
      <c r="L15" s="81"/>
      <c r="M15" s="79" t="s">
        <v>369</v>
      </c>
      <c r="N15" s="216">
        <v>2060</v>
      </c>
      <c r="O15" s="193"/>
      <c r="P15" s="56"/>
      <c r="Q15" s="56"/>
    </row>
    <row r="16" spans="1:17" ht="18" customHeight="1">
      <c r="A16" s="220"/>
      <c r="B16" s="222"/>
      <c r="C16" s="193"/>
      <c r="D16" s="79" t="s">
        <v>25</v>
      </c>
      <c r="E16" s="94">
        <v>450</v>
      </c>
      <c r="F16" s="81"/>
      <c r="G16" s="234" t="s">
        <v>399</v>
      </c>
      <c r="H16" s="94">
        <v>270</v>
      </c>
      <c r="I16" s="81"/>
      <c r="J16" s="79" t="s">
        <v>31</v>
      </c>
      <c r="K16" s="94">
        <v>180</v>
      </c>
      <c r="L16" s="81"/>
      <c r="M16" s="79" t="s">
        <v>195</v>
      </c>
      <c r="N16" s="216">
        <v>3500</v>
      </c>
      <c r="O16" s="193"/>
      <c r="P16" s="56"/>
      <c r="Q16" s="56"/>
    </row>
    <row r="17" spans="1:17" ht="18" customHeight="1">
      <c r="A17" s="220"/>
      <c r="B17" s="222"/>
      <c r="C17" s="193"/>
      <c r="D17" s="79" t="s">
        <v>28</v>
      </c>
      <c r="E17" s="94">
        <v>1000</v>
      </c>
      <c r="F17" s="81"/>
      <c r="G17" s="79" t="s">
        <v>322</v>
      </c>
      <c r="H17" s="94">
        <v>430</v>
      </c>
      <c r="I17" s="81"/>
      <c r="J17" s="79" t="s">
        <v>353</v>
      </c>
      <c r="K17" s="224">
        <v>40</v>
      </c>
      <c r="L17" s="81"/>
      <c r="M17" s="79" t="s">
        <v>370</v>
      </c>
      <c r="N17" s="216">
        <v>3040</v>
      </c>
      <c r="O17" s="193"/>
      <c r="P17" s="56"/>
      <c r="Q17" s="56"/>
    </row>
    <row r="18" spans="1:17" ht="18" customHeight="1">
      <c r="A18" s="220"/>
      <c r="B18" s="222"/>
      <c r="C18" s="193"/>
      <c r="D18" s="162" t="s">
        <v>292</v>
      </c>
      <c r="E18" s="94">
        <v>1130</v>
      </c>
      <c r="F18" s="81"/>
      <c r="G18" s="79" t="s">
        <v>14</v>
      </c>
      <c r="H18" s="94">
        <v>340</v>
      </c>
      <c r="I18" s="81"/>
      <c r="J18" s="157" t="s">
        <v>365</v>
      </c>
      <c r="K18" s="225">
        <v>40</v>
      </c>
      <c r="L18" s="81"/>
      <c r="M18" s="153" t="s">
        <v>377</v>
      </c>
      <c r="N18" s="216">
        <v>1720</v>
      </c>
      <c r="O18" s="193"/>
      <c r="P18" s="56"/>
      <c r="Q18" s="56"/>
    </row>
    <row r="19" spans="1:17" ht="18" customHeight="1">
      <c r="A19" s="220"/>
      <c r="B19" s="222"/>
      <c r="C19" s="193"/>
      <c r="D19" s="79" t="s">
        <v>294</v>
      </c>
      <c r="E19" s="94">
        <v>500</v>
      </c>
      <c r="F19" s="81"/>
      <c r="G19" s="79" t="s">
        <v>323</v>
      </c>
      <c r="H19" s="94">
        <v>700</v>
      </c>
      <c r="I19" s="81"/>
      <c r="J19" s="184" t="s">
        <v>366</v>
      </c>
      <c r="K19" s="94">
        <v>30</v>
      </c>
      <c r="L19" s="81"/>
      <c r="M19" s="194" t="s">
        <v>306</v>
      </c>
      <c r="N19" s="216">
        <v>2580</v>
      </c>
      <c r="O19" s="193"/>
      <c r="P19" s="56"/>
      <c r="Q19" s="56"/>
    </row>
    <row r="20" spans="1:17" ht="18" customHeight="1">
      <c r="A20" s="220"/>
      <c r="B20" s="222"/>
      <c r="C20" s="193"/>
      <c r="D20" s="79" t="s">
        <v>32</v>
      </c>
      <c r="E20" s="94">
        <v>280</v>
      </c>
      <c r="F20" s="81"/>
      <c r="G20" s="79" t="s">
        <v>324</v>
      </c>
      <c r="H20" s="94">
        <v>1400</v>
      </c>
      <c r="I20" s="81"/>
      <c r="J20" s="79" t="s">
        <v>367</v>
      </c>
      <c r="K20" s="94">
        <v>80</v>
      </c>
      <c r="L20" s="81"/>
      <c r="M20" s="228" t="s">
        <v>34</v>
      </c>
      <c r="N20" s="216">
        <v>1520</v>
      </c>
      <c r="O20" s="193"/>
      <c r="P20" s="56"/>
      <c r="Q20" s="56"/>
    </row>
    <row r="21" spans="1:17" ht="18" customHeight="1">
      <c r="A21" s="220"/>
      <c r="B21" s="222"/>
      <c r="C21" s="193"/>
      <c r="D21" s="79" t="s">
        <v>33</v>
      </c>
      <c r="E21" s="94">
        <v>480</v>
      </c>
      <c r="F21" s="81"/>
      <c r="G21" s="79" t="s">
        <v>325</v>
      </c>
      <c r="H21" s="94">
        <v>900</v>
      </c>
      <c r="I21" s="81"/>
      <c r="J21" s="153" t="s">
        <v>382</v>
      </c>
      <c r="K21" s="94">
        <v>30</v>
      </c>
      <c r="L21" s="81"/>
      <c r="M21" s="79" t="s">
        <v>35</v>
      </c>
      <c r="N21" s="216">
        <v>1340</v>
      </c>
      <c r="O21" s="193"/>
      <c r="P21" s="56"/>
      <c r="Q21" s="56"/>
    </row>
    <row r="22" spans="1:17" ht="18" customHeight="1">
      <c r="A22" s="220"/>
      <c r="B22" s="222"/>
      <c r="C22" s="193"/>
      <c r="D22" s="79" t="s">
        <v>180</v>
      </c>
      <c r="E22" s="94">
        <v>850</v>
      </c>
      <c r="F22" s="81"/>
      <c r="G22" s="184" t="s">
        <v>352</v>
      </c>
      <c r="H22" s="94">
        <v>630</v>
      </c>
      <c r="I22" s="81"/>
      <c r="J22" s="79" t="s">
        <v>180</v>
      </c>
      <c r="K22" s="94">
        <v>80</v>
      </c>
      <c r="L22" s="81"/>
      <c r="M22" s="228" t="s">
        <v>32</v>
      </c>
      <c r="N22" s="216">
        <v>1440</v>
      </c>
      <c r="O22" s="193"/>
      <c r="P22" s="56"/>
      <c r="Q22" s="56"/>
    </row>
    <row r="23" spans="1:17" ht="18" customHeight="1">
      <c r="A23" s="220"/>
      <c r="B23" s="222"/>
      <c r="C23" s="193"/>
      <c r="D23" s="79" t="s">
        <v>36</v>
      </c>
      <c r="E23" s="94">
        <v>660</v>
      </c>
      <c r="F23" s="81"/>
      <c r="G23" s="79" t="s">
        <v>29</v>
      </c>
      <c r="H23" s="94">
        <v>740</v>
      </c>
      <c r="I23" s="81"/>
      <c r="J23" s="79" t="s">
        <v>33</v>
      </c>
      <c r="K23" s="94">
        <v>50</v>
      </c>
      <c r="L23" s="218"/>
      <c r="M23" s="79" t="s">
        <v>304</v>
      </c>
      <c r="N23" s="216">
        <v>2350</v>
      </c>
      <c r="O23" s="193"/>
      <c r="P23" s="56"/>
      <c r="Q23" s="56"/>
    </row>
    <row r="24" spans="1:17" ht="18" customHeight="1">
      <c r="A24" s="220"/>
      <c r="B24" s="222"/>
      <c r="C24" s="193"/>
      <c r="D24" s="79" t="s">
        <v>196</v>
      </c>
      <c r="E24" s="94">
        <v>290</v>
      </c>
      <c r="F24" s="81"/>
      <c r="G24" s="79" t="s">
        <v>23</v>
      </c>
      <c r="H24" s="94">
        <v>800</v>
      </c>
      <c r="I24" s="81"/>
      <c r="J24" s="153" t="s">
        <v>380</v>
      </c>
      <c r="K24" s="94">
        <v>60</v>
      </c>
      <c r="L24" s="81"/>
      <c r="M24" s="79" t="s">
        <v>307</v>
      </c>
      <c r="N24" s="216">
        <v>3190</v>
      </c>
      <c r="O24" s="193"/>
      <c r="P24" s="56"/>
      <c r="Q24" s="56"/>
    </row>
    <row r="25" spans="1:17" ht="18" customHeight="1">
      <c r="A25" s="220"/>
      <c r="B25" s="222"/>
      <c r="C25" s="193"/>
      <c r="D25" s="153" t="s">
        <v>380</v>
      </c>
      <c r="E25" s="94">
        <v>870</v>
      </c>
      <c r="F25" s="81"/>
      <c r="G25" s="79" t="s">
        <v>339</v>
      </c>
      <c r="H25" s="94">
        <v>570</v>
      </c>
      <c r="I25" s="81"/>
      <c r="J25" s="79" t="s">
        <v>32</v>
      </c>
      <c r="K25" s="219">
        <v>50</v>
      </c>
      <c r="L25" s="81"/>
      <c r="M25" s="79" t="s">
        <v>37</v>
      </c>
      <c r="N25" s="216">
        <v>2580</v>
      </c>
      <c r="O25" s="193"/>
      <c r="P25" s="56"/>
      <c r="Q25" s="56"/>
    </row>
    <row r="26" spans="1:17" ht="18" customHeight="1">
      <c r="A26" s="220"/>
      <c r="B26" s="222"/>
      <c r="C26" s="193"/>
      <c r="D26" s="184" t="s">
        <v>363</v>
      </c>
      <c r="E26" s="94">
        <v>940</v>
      </c>
      <c r="F26" s="81"/>
      <c r="G26" s="184" t="s">
        <v>326</v>
      </c>
      <c r="H26" s="94">
        <v>890</v>
      </c>
      <c r="I26" s="81"/>
      <c r="J26" s="162" t="s">
        <v>292</v>
      </c>
      <c r="K26" s="94">
        <v>70</v>
      </c>
      <c r="L26" s="81"/>
      <c r="M26" s="79" t="s">
        <v>305</v>
      </c>
      <c r="N26" s="216">
        <v>1280</v>
      </c>
      <c r="O26" s="193"/>
      <c r="P26" s="56"/>
      <c r="Q26" s="56"/>
    </row>
    <row r="27" spans="1:17" ht="18" customHeight="1">
      <c r="A27" s="220"/>
      <c r="B27" s="222"/>
      <c r="C27" s="193"/>
      <c r="D27" s="79" t="s">
        <v>179</v>
      </c>
      <c r="E27" s="94">
        <v>750</v>
      </c>
      <c r="F27" s="81"/>
      <c r="G27" s="184" t="s">
        <v>327</v>
      </c>
      <c r="H27" s="94">
        <v>1210</v>
      </c>
      <c r="I27" s="81"/>
      <c r="J27" s="162"/>
      <c r="K27" s="83"/>
      <c r="L27" s="81"/>
      <c r="M27" s="79" t="s">
        <v>197</v>
      </c>
      <c r="N27" s="216">
        <v>1510</v>
      </c>
      <c r="O27" s="193"/>
      <c r="P27" s="56"/>
      <c r="Q27" s="56"/>
    </row>
    <row r="28" spans="1:17" ht="18" customHeight="1">
      <c r="A28" s="220"/>
      <c r="B28" s="222"/>
      <c r="C28" s="193"/>
      <c r="D28" s="79" t="s">
        <v>364</v>
      </c>
      <c r="E28" s="94">
        <v>570</v>
      </c>
      <c r="F28" s="81"/>
      <c r="G28" s="79" t="s">
        <v>328</v>
      </c>
      <c r="H28" s="94">
        <v>930</v>
      </c>
      <c r="I28" s="81"/>
      <c r="J28" s="79"/>
      <c r="K28" s="83"/>
      <c r="L28" s="81"/>
      <c r="M28" s="79" t="s">
        <v>198</v>
      </c>
      <c r="N28" s="216">
        <v>1090</v>
      </c>
      <c r="O28" s="193"/>
      <c r="P28" s="56"/>
      <c r="Q28" s="56"/>
    </row>
    <row r="29" spans="1:17" ht="18" customHeight="1">
      <c r="A29" s="220"/>
      <c r="B29" s="222"/>
      <c r="C29" s="193"/>
      <c r="D29" s="153" t="s">
        <v>381</v>
      </c>
      <c r="E29" s="94">
        <v>420</v>
      </c>
      <c r="F29" s="81"/>
      <c r="G29" s="79" t="s">
        <v>329</v>
      </c>
      <c r="H29" s="94">
        <v>1790</v>
      </c>
      <c r="I29" s="81"/>
      <c r="J29" s="153"/>
      <c r="K29" s="83"/>
      <c r="L29" s="81"/>
      <c r="M29" s="227" t="s">
        <v>390</v>
      </c>
      <c r="N29" s="216">
        <v>6290</v>
      </c>
      <c r="O29" s="193"/>
      <c r="P29" s="56"/>
      <c r="Q29" s="56"/>
    </row>
    <row r="30" spans="1:17" ht="18" customHeight="1">
      <c r="A30" s="220"/>
      <c r="B30" s="222"/>
      <c r="C30" s="193"/>
      <c r="D30" s="79" t="s">
        <v>159</v>
      </c>
      <c r="E30" s="94">
        <v>440</v>
      </c>
      <c r="F30" s="81"/>
      <c r="G30" s="79" t="s">
        <v>20</v>
      </c>
      <c r="H30" s="94">
        <v>310</v>
      </c>
      <c r="I30" s="81"/>
      <c r="J30" s="79"/>
      <c r="K30" s="83"/>
      <c r="L30" s="81"/>
      <c r="M30" s="79" t="s">
        <v>171</v>
      </c>
      <c r="N30" s="216">
        <v>1480</v>
      </c>
      <c r="O30" s="193"/>
      <c r="P30" s="56"/>
      <c r="Q30" s="56"/>
    </row>
    <row r="31" spans="1:17" ht="18" customHeight="1">
      <c r="A31" s="220"/>
      <c r="B31" s="222"/>
      <c r="C31" s="193"/>
      <c r="D31" s="79"/>
      <c r="E31" s="233"/>
      <c r="F31" s="81"/>
      <c r="G31" s="79" t="s">
        <v>38</v>
      </c>
      <c r="H31" s="94">
        <v>760</v>
      </c>
      <c r="I31" s="81"/>
      <c r="J31" s="79"/>
      <c r="K31" s="83"/>
      <c r="L31" s="81"/>
      <c r="M31" s="79" t="s">
        <v>302</v>
      </c>
      <c r="N31" s="216"/>
      <c r="O31" s="193"/>
      <c r="P31" s="56"/>
      <c r="Q31" s="56"/>
    </row>
    <row r="32" spans="1:17" ht="18" customHeight="1">
      <c r="A32" s="220"/>
      <c r="B32" s="222"/>
      <c r="C32" s="193"/>
      <c r="D32" s="79"/>
      <c r="E32" s="233"/>
      <c r="F32" s="81"/>
      <c r="G32" s="79"/>
      <c r="H32" s="84"/>
      <c r="I32" s="81"/>
      <c r="J32" s="79"/>
      <c r="K32" s="83"/>
      <c r="L32" s="81"/>
      <c r="M32" s="79" t="s">
        <v>39</v>
      </c>
      <c r="N32" s="216">
        <v>3730</v>
      </c>
      <c r="O32" s="193"/>
      <c r="P32" s="56"/>
      <c r="Q32" s="56"/>
    </row>
    <row r="33" spans="1:17" ht="18" customHeight="1">
      <c r="A33" s="220"/>
      <c r="B33" s="222"/>
      <c r="C33" s="81"/>
      <c r="D33" s="163"/>
      <c r="E33" s="233"/>
      <c r="F33" s="81"/>
      <c r="G33" s="79"/>
      <c r="H33" s="83"/>
      <c r="I33" s="81"/>
      <c r="J33" s="79"/>
      <c r="K33" s="83"/>
      <c r="L33" s="81"/>
      <c r="M33" s="79" t="s">
        <v>308</v>
      </c>
      <c r="N33" s="216">
        <v>2920</v>
      </c>
      <c r="O33" s="193"/>
      <c r="P33" s="56"/>
      <c r="Q33" s="56"/>
    </row>
    <row r="34" spans="1:17" ht="18" customHeight="1">
      <c r="A34" s="220"/>
      <c r="B34" s="222"/>
      <c r="C34" s="81"/>
      <c r="D34" s="163"/>
      <c r="E34" s="233"/>
      <c r="F34" s="81"/>
      <c r="G34" s="79"/>
      <c r="H34" s="83"/>
      <c r="I34" s="81"/>
      <c r="J34" s="79" t="s">
        <v>12</v>
      </c>
      <c r="K34" s="208"/>
      <c r="L34" s="81"/>
      <c r="M34" s="79" t="s">
        <v>368</v>
      </c>
      <c r="N34" s="216">
        <v>3160</v>
      </c>
      <c r="O34" s="193"/>
      <c r="P34" s="56"/>
      <c r="Q34" s="56"/>
    </row>
    <row r="35" spans="1:17" ht="18" customHeight="1">
      <c r="A35" s="221"/>
      <c r="B35" s="223"/>
      <c r="C35" s="81"/>
      <c r="D35" s="95"/>
      <c r="E35" s="233"/>
      <c r="F35" s="81"/>
      <c r="G35" s="79"/>
      <c r="H35" s="83"/>
      <c r="I35" s="81"/>
      <c r="J35" s="184" t="s">
        <v>354</v>
      </c>
      <c r="K35" s="208"/>
      <c r="L35" s="81"/>
      <c r="M35" s="79" t="s">
        <v>40</v>
      </c>
      <c r="N35" s="216">
        <v>3910</v>
      </c>
      <c r="O35" s="193"/>
      <c r="P35" s="56"/>
      <c r="Q35" s="56"/>
    </row>
    <row r="36" spans="1:17" ht="18" customHeight="1">
      <c r="A36" s="119"/>
      <c r="B36" s="80"/>
      <c r="C36" s="81"/>
      <c r="D36" s="164"/>
      <c r="E36" s="232"/>
      <c r="F36" s="81"/>
      <c r="G36" s="79"/>
      <c r="H36" s="83"/>
      <c r="I36" s="81"/>
      <c r="J36" s="79" t="s">
        <v>189</v>
      </c>
      <c r="K36" s="208"/>
      <c r="L36" s="81"/>
      <c r="M36" s="184" t="s">
        <v>336</v>
      </c>
      <c r="N36" s="216">
        <v>3310</v>
      </c>
      <c r="O36" s="193"/>
      <c r="P36" s="56"/>
      <c r="Q36" s="56"/>
    </row>
    <row r="37" spans="1:17" ht="18" customHeight="1">
      <c r="A37" s="95"/>
      <c r="B37" s="80"/>
      <c r="C37" s="81"/>
      <c r="D37" s="165"/>
      <c r="E37" s="166"/>
      <c r="F37" s="81"/>
      <c r="G37" s="79"/>
      <c r="H37" s="83"/>
      <c r="I37" s="81"/>
      <c r="J37" s="79"/>
      <c r="K37" s="83"/>
      <c r="L37" s="81"/>
      <c r="M37" s="79" t="s">
        <v>41</v>
      </c>
      <c r="N37" s="216">
        <v>3410</v>
      </c>
      <c r="O37" s="193"/>
      <c r="P37" s="56"/>
      <c r="Q37" s="56"/>
    </row>
    <row r="38" spans="1:17" ht="18" customHeight="1" thickBot="1">
      <c r="A38" s="79"/>
      <c r="B38" s="80"/>
      <c r="C38" s="81"/>
      <c r="D38" s="167"/>
      <c r="E38" s="166"/>
      <c r="F38" s="81"/>
      <c r="G38" s="79"/>
      <c r="H38" s="83"/>
      <c r="I38" s="81"/>
      <c r="J38" s="168" t="s">
        <v>46</v>
      </c>
      <c r="K38" s="100">
        <f>SUM(K8:K37)</f>
        <v>2560</v>
      </c>
      <c r="L38" s="81">
        <f>SUM(L8:L37)</f>
        <v>0</v>
      </c>
      <c r="M38" s="79" t="s">
        <v>10</v>
      </c>
      <c r="N38" s="216">
        <v>3350</v>
      </c>
      <c r="O38" s="193"/>
      <c r="P38" s="56"/>
      <c r="Q38" s="56"/>
    </row>
    <row r="39" spans="1:17" ht="18" customHeight="1" thickBot="1">
      <c r="A39" s="79"/>
      <c r="B39" s="80"/>
      <c r="C39" s="81"/>
      <c r="D39" s="119"/>
      <c r="E39" s="83"/>
      <c r="F39" s="81"/>
      <c r="G39" s="79"/>
      <c r="H39" s="83"/>
      <c r="I39" s="81"/>
      <c r="J39" s="141"/>
      <c r="K39" s="142"/>
      <c r="L39" s="143"/>
      <c r="M39" s="79" t="s">
        <v>309</v>
      </c>
      <c r="N39" s="216">
        <v>2110</v>
      </c>
      <c r="O39" s="193"/>
      <c r="P39" s="56"/>
      <c r="Q39" s="56"/>
    </row>
    <row r="40" spans="1:17" ht="18" customHeight="1">
      <c r="A40" s="119"/>
      <c r="B40" s="80"/>
      <c r="C40" s="81"/>
      <c r="D40" s="79"/>
      <c r="E40" s="83"/>
      <c r="F40" s="81"/>
      <c r="G40" s="79"/>
      <c r="H40" s="83"/>
      <c r="I40" s="81"/>
      <c r="J40" s="48" t="s">
        <v>165</v>
      </c>
      <c r="K40" s="130"/>
      <c r="L40" s="144"/>
      <c r="M40" s="79" t="s">
        <v>42</v>
      </c>
      <c r="N40" s="216">
        <v>2910</v>
      </c>
      <c r="O40" s="193"/>
      <c r="P40" s="56"/>
      <c r="Q40" s="56"/>
    </row>
    <row r="41" spans="1:17" ht="18" customHeight="1">
      <c r="A41" s="119"/>
      <c r="B41" s="80"/>
      <c r="C41" s="81"/>
      <c r="D41" s="119"/>
      <c r="E41" s="83"/>
      <c r="F41" s="81"/>
      <c r="G41" s="79"/>
      <c r="H41" s="83"/>
      <c r="I41" s="81"/>
      <c r="J41" s="76" t="s">
        <v>7</v>
      </c>
      <c r="K41" s="77" t="s">
        <v>152</v>
      </c>
      <c r="L41" s="178" t="s">
        <v>360</v>
      </c>
      <c r="M41" s="79" t="s">
        <v>43</v>
      </c>
      <c r="N41" s="216">
        <v>1980</v>
      </c>
      <c r="O41" s="193"/>
      <c r="P41" s="56"/>
      <c r="Q41" s="56"/>
    </row>
    <row r="42" spans="1:17" ht="18" customHeight="1">
      <c r="A42" s="119"/>
      <c r="B42" s="80"/>
      <c r="C42" s="81"/>
      <c r="D42" s="79"/>
      <c r="E42" s="83"/>
      <c r="F42" s="81"/>
      <c r="G42" s="79"/>
      <c r="H42" s="83"/>
      <c r="I42" s="81"/>
      <c r="J42" s="228" t="s">
        <v>174</v>
      </c>
      <c r="K42" s="93">
        <v>2090</v>
      </c>
      <c r="L42" s="81"/>
      <c r="M42" s="79" t="s">
        <v>16</v>
      </c>
      <c r="N42" s="216">
        <v>3970</v>
      </c>
      <c r="O42" s="193"/>
      <c r="P42" s="56"/>
      <c r="Q42" s="56"/>
    </row>
    <row r="43" spans="1:17" ht="18" customHeight="1">
      <c r="A43" s="79"/>
      <c r="B43" s="80"/>
      <c r="C43" s="81"/>
      <c r="D43" s="119"/>
      <c r="E43" s="83"/>
      <c r="F43" s="81"/>
      <c r="G43" s="79"/>
      <c r="H43" s="83"/>
      <c r="I43" s="81"/>
      <c r="J43" s="228" t="s">
        <v>166</v>
      </c>
      <c r="K43" s="94"/>
      <c r="L43" s="81"/>
      <c r="M43" s="79" t="s">
        <v>310</v>
      </c>
      <c r="N43" s="216">
        <v>2080</v>
      </c>
      <c r="O43" s="193"/>
      <c r="P43" s="56"/>
      <c r="Q43" s="56"/>
    </row>
    <row r="44" spans="1:17" ht="18" customHeight="1">
      <c r="A44" s="79"/>
      <c r="B44" s="80"/>
      <c r="C44" s="81"/>
      <c r="D44" s="79"/>
      <c r="E44" s="83"/>
      <c r="F44" s="81"/>
      <c r="G44" s="79"/>
      <c r="H44" s="83"/>
      <c r="I44" s="81"/>
      <c r="J44" s="229" t="s">
        <v>391</v>
      </c>
      <c r="K44" s="94">
        <v>2360</v>
      </c>
      <c r="L44" s="81"/>
      <c r="M44" s="79" t="s">
        <v>311</v>
      </c>
      <c r="N44" s="216">
        <v>2380</v>
      </c>
      <c r="O44" s="193"/>
      <c r="P44" s="56"/>
      <c r="Q44" s="56"/>
    </row>
    <row r="45" spans="1:17" ht="18" customHeight="1">
      <c r="A45" s="79"/>
      <c r="B45" s="80"/>
      <c r="C45" s="81"/>
      <c r="D45" s="79"/>
      <c r="E45" s="83"/>
      <c r="F45" s="81"/>
      <c r="G45" s="79"/>
      <c r="H45" s="83"/>
      <c r="I45" s="81"/>
      <c r="J45" s="79" t="s">
        <v>23</v>
      </c>
      <c r="K45" s="94"/>
      <c r="L45" s="81"/>
      <c r="M45" s="79" t="s">
        <v>312</v>
      </c>
      <c r="N45" s="216">
        <v>1660</v>
      </c>
      <c r="O45" s="193"/>
      <c r="P45" s="56"/>
      <c r="Q45" s="56"/>
    </row>
    <row r="46" spans="1:17" ht="18" customHeight="1">
      <c r="A46" s="79"/>
      <c r="B46" s="80"/>
      <c r="C46" s="81"/>
      <c r="D46" s="79"/>
      <c r="E46" s="83"/>
      <c r="F46" s="81"/>
      <c r="G46" s="79"/>
      <c r="H46" s="83"/>
      <c r="I46" s="81"/>
      <c r="J46" s="79" t="s">
        <v>26</v>
      </c>
      <c r="K46" s="94"/>
      <c r="L46" s="81"/>
      <c r="M46" s="79" t="s">
        <v>313</v>
      </c>
      <c r="N46" s="216">
        <v>2320</v>
      </c>
      <c r="O46" s="193"/>
      <c r="P46" s="56"/>
      <c r="Q46" s="56"/>
    </row>
    <row r="47" spans="1:17" ht="18" customHeight="1">
      <c r="A47" s="79"/>
      <c r="B47" s="80"/>
      <c r="C47" s="81"/>
      <c r="D47" s="79"/>
      <c r="E47" s="83"/>
      <c r="F47" s="81"/>
      <c r="G47" s="79"/>
      <c r="H47" s="83"/>
      <c r="I47" s="81"/>
      <c r="J47" s="230" t="s">
        <v>181</v>
      </c>
      <c r="K47" s="145">
        <v>1090</v>
      </c>
      <c r="L47" s="105"/>
      <c r="M47" s="79" t="s">
        <v>337</v>
      </c>
      <c r="N47" s="216">
        <v>4350</v>
      </c>
      <c r="O47" s="193"/>
      <c r="P47" s="56"/>
      <c r="Q47" s="56"/>
    </row>
    <row r="48" spans="1:17" ht="18" customHeight="1">
      <c r="A48" s="79"/>
      <c r="B48" s="80"/>
      <c r="C48" s="81"/>
      <c r="D48" s="79"/>
      <c r="E48" s="83"/>
      <c r="F48" s="81"/>
      <c r="G48" s="79"/>
      <c r="H48" s="83"/>
      <c r="I48" s="81"/>
      <c r="J48" s="79"/>
      <c r="K48" s="83"/>
      <c r="L48" s="81"/>
      <c r="M48" s="194" t="s">
        <v>338</v>
      </c>
      <c r="N48" s="216">
        <v>1850</v>
      </c>
      <c r="O48" s="193"/>
      <c r="P48" s="56"/>
      <c r="Q48" s="56"/>
    </row>
    <row r="49" spans="1:17" ht="18" customHeight="1">
      <c r="A49" s="79"/>
      <c r="B49" s="80"/>
      <c r="C49" s="81"/>
      <c r="D49" s="79"/>
      <c r="E49" s="83"/>
      <c r="F49" s="81"/>
      <c r="G49" s="79"/>
      <c r="H49" s="83"/>
      <c r="I49" s="81"/>
      <c r="J49" s="170" t="s">
        <v>175</v>
      </c>
      <c r="K49" s="146">
        <f>SUBTOTAL(9,K42:K47)</f>
        <v>5540</v>
      </c>
      <c r="L49" s="186">
        <f>SUBTOTAL(9,L42:L47)</f>
        <v>0</v>
      </c>
      <c r="M49" s="79" t="s">
        <v>44</v>
      </c>
      <c r="N49" s="216">
        <v>4750</v>
      </c>
      <c r="O49" s="193"/>
      <c r="P49" s="56"/>
      <c r="Q49" s="56"/>
    </row>
    <row r="50" spans="1:17" ht="18" customHeight="1">
      <c r="A50" s="79"/>
      <c r="B50" s="80"/>
      <c r="C50" s="81"/>
      <c r="D50" s="79"/>
      <c r="E50" s="83"/>
      <c r="F50" s="81"/>
      <c r="G50" s="79"/>
      <c r="H50" s="83"/>
      <c r="I50" s="81"/>
      <c r="J50" s="163"/>
      <c r="K50" s="171"/>
      <c r="L50" s="81"/>
      <c r="M50" s="79" t="s">
        <v>177</v>
      </c>
      <c r="N50" s="216">
        <v>2980</v>
      </c>
      <c r="O50" s="193"/>
      <c r="P50" s="56"/>
      <c r="Q50" s="56"/>
    </row>
    <row r="51" spans="1:17" ht="18" customHeight="1">
      <c r="A51" s="79"/>
      <c r="B51" s="80"/>
      <c r="C51" s="81"/>
      <c r="D51" s="79"/>
      <c r="E51" s="83"/>
      <c r="F51" s="81"/>
      <c r="G51" s="79"/>
      <c r="H51" s="83"/>
      <c r="I51" s="81"/>
      <c r="J51" s="169" t="s">
        <v>172</v>
      </c>
      <c r="K51" s="145">
        <v>120</v>
      </c>
      <c r="L51" s="81"/>
      <c r="M51" s="79" t="s">
        <v>314</v>
      </c>
      <c r="N51" s="216">
        <v>2300</v>
      </c>
      <c r="O51" s="193"/>
      <c r="P51" s="56"/>
      <c r="Q51" s="56"/>
    </row>
    <row r="52" spans="1:17" ht="18" customHeight="1">
      <c r="A52" s="79"/>
      <c r="B52" s="80"/>
      <c r="C52" s="81"/>
      <c r="D52" s="79"/>
      <c r="E52" s="83"/>
      <c r="F52" s="81"/>
      <c r="G52" s="79"/>
      <c r="H52" s="83"/>
      <c r="I52" s="81"/>
      <c r="J52" s="169" t="s">
        <v>173</v>
      </c>
      <c r="K52" s="145">
        <v>30</v>
      </c>
      <c r="L52" s="105"/>
      <c r="M52" s="79" t="s">
        <v>27</v>
      </c>
      <c r="N52" s="216">
        <v>2710</v>
      </c>
      <c r="O52" s="193"/>
      <c r="P52" s="56"/>
      <c r="Q52" s="56"/>
    </row>
    <row r="53" spans="1:17" ht="18" customHeight="1">
      <c r="A53" s="79"/>
      <c r="B53" s="80"/>
      <c r="C53" s="81"/>
      <c r="D53" s="79"/>
      <c r="E53" s="83"/>
      <c r="F53" s="81"/>
      <c r="G53" s="79"/>
      <c r="H53" s="83"/>
      <c r="I53" s="81"/>
      <c r="J53" s="79"/>
      <c r="K53" s="83"/>
      <c r="L53" s="81"/>
      <c r="M53" s="79" t="s">
        <v>45</v>
      </c>
      <c r="N53" s="216">
        <v>980</v>
      </c>
      <c r="O53" s="193"/>
      <c r="P53" s="56"/>
      <c r="Q53" s="56"/>
    </row>
    <row r="54" spans="1:17" ht="18" customHeight="1">
      <c r="A54" s="79"/>
      <c r="B54" s="80"/>
      <c r="C54" s="81"/>
      <c r="D54" s="79"/>
      <c r="E54" s="83"/>
      <c r="F54" s="81"/>
      <c r="G54" s="79"/>
      <c r="H54" s="83"/>
      <c r="I54" s="81"/>
      <c r="J54" s="170" t="s">
        <v>357</v>
      </c>
      <c r="K54" s="146">
        <f>SUBTOTAL(9,K51:K52)</f>
        <v>150</v>
      </c>
      <c r="L54" s="186">
        <f>SUBTOTAL(9,L51:L52)</f>
        <v>0</v>
      </c>
      <c r="M54" s="79"/>
      <c r="N54" s="83"/>
      <c r="O54" s="81">
        <f>N54</f>
        <v>0</v>
      </c>
      <c r="P54" s="56"/>
      <c r="Q54" s="56"/>
    </row>
    <row r="55" spans="1:17" ht="18" customHeight="1">
      <c r="A55" s="79"/>
      <c r="B55" s="80"/>
      <c r="C55" s="81"/>
      <c r="D55" s="79"/>
      <c r="E55" s="83"/>
      <c r="F55" s="81"/>
      <c r="G55" s="79"/>
      <c r="H55" s="83"/>
      <c r="I55" s="81"/>
      <c r="J55" s="79"/>
      <c r="K55" s="83"/>
      <c r="L55" s="81"/>
      <c r="M55" s="79"/>
      <c r="N55" s="83"/>
      <c r="O55" s="81"/>
      <c r="P55" s="56"/>
      <c r="Q55" s="56"/>
    </row>
    <row r="56" spans="1:17" ht="18" customHeight="1">
      <c r="A56" s="119"/>
      <c r="B56" s="80"/>
      <c r="C56" s="81"/>
      <c r="D56" s="79"/>
      <c r="E56" s="83"/>
      <c r="F56" s="81"/>
      <c r="G56" s="79"/>
      <c r="H56" s="83"/>
      <c r="I56" s="81"/>
      <c r="J56" s="79"/>
      <c r="K56" s="83"/>
      <c r="L56" s="81"/>
      <c r="M56" s="119"/>
      <c r="N56" s="83"/>
      <c r="O56" s="81"/>
      <c r="P56" s="56"/>
      <c r="Q56" s="56"/>
    </row>
    <row r="57" spans="1:17" ht="18" customHeight="1">
      <c r="A57" s="79" t="s">
        <v>186</v>
      </c>
      <c r="B57" s="208"/>
      <c r="C57" s="81"/>
      <c r="D57" s="147"/>
      <c r="E57" s="83"/>
      <c r="F57" s="81"/>
      <c r="G57" s="79"/>
      <c r="H57" s="83"/>
      <c r="I57" s="81"/>
      <c r="J57" s="79"/>
      <c r="K57" s="83"/>
      <c r="L57" s="81"/>
      <c r="M57" s="119"/>
      <c r="N57" s="83"/>
      <c r="O57" s="81"/>
      <c r="P57" s="56"/>
      <c r="Q57" s="56"/>
    </row>
    <row r="58" spans="1:17" ht="18" customHeight="1">
      <c r="A58" s="79" t="s">
        <v>31</v>
      </c>
      <c r="B58" s="84"/>
      <c r="C58" s="81"/>
      <c r="D58" s="147"/>
      <c r="E58" s="83"/>
      <c r="F58" s="81"/>
      <c r="G58" s="79"/>
      <c r="H58" s="83"/>
      <c r="I58" s="81"/>
      <c r="J58" s="79"/>
      <c r="K58" s="83"/>
      <c r="L58" s="81"/>
      <c r="M58" s="95"/>
      <c r="N58" s="83"/>
      <c r="O58" s="81"/>
      <c r="P58" s="56"/>
      <c r="Q58" s="56"/>
    </row>
    <row r="59" spans="1:17" ht="18" customHeight="1">
      <c r="A59" s="172"/>
      <c r="B59" s="86"/>
      <c r="C59" s="87"/>
      <c r="D59" s="172"/>
      <c r="E59" s="88"/>
      <c r="F59" s="87"/>
      <c r="G59" s="172"/>
      <c r="H59" s="88"/>
      <c r="I59" s="87"/>
      <c r="J59" s="172"/>
      <c r="K59" s="148"/>
      <c r="L59" s="87">
        <f>ROUND(K59*0.85,-1)</f>
        <v>0</v>
      </c>
      <c r="M59" s="149"/>
      <c r="N59" s="148"/>
      <c r="O59" s="87"/>
      <c r="P59" s="56"/>
      <c r="Q59" s="56"/>
    </row>
    <row r="60" spans="1:17" ht="18" customHeight="1" thickBot="1">
      <c r="A60" s="173" t="s">
        <v>46</v>
      </c>
      <c r="B60" s="90">
        <f>SUM(B8:B59)</f>
        <v>1170</v>
      </c>
      <c r="C60" s="91">
        <f>SUM(C8:C59)</f>
        <v>0</v>
      </c>
      <c r="D60" s="173" t="s">
        <v>46</v>
      </c>
      <c r="E60" s="90">
        <f>SUM(E8:E59)</f>
        <v>15150</v>
      </c>
      <c r="F60" s="91">
        <f>SUM(F8:F59)</f>
        <v>0</v>
      </c>
      <c r="G60" s="173" t="s">
        <v>46</v>
      </c>
      <c r="H60" s="90">
        <f>SUM(H8:H59)</f>
        <v>18340</v>
      </c>
      <c r="I60" s="91">
        <f>SUM(I8:I59)</f>
        <v>0</v>
      </c>
      <c r="J60" s="173" t="s">
        <v>46</v>
      </c>
      <c r="K60" s="90">
        <f>SUBTOTAL(9,K42:K59)</f>
        <v>5690</v>
      </c>
      <c r="L60" s="91">
        <f>SUBTOTAL(9,L42:L59)</f>
        <v>0</v>
      </c>
      <c r="M60" s="173" t="s">
        <v>46</v>
      </c>
      <c r="N60" s="92">
        <f>SUM(N8:N59)</f>
        <v>121410</v>
      </c>
      <c r="O60" s="91">
        <f>SUM(O8:O59)</f>
        <v>0</v>
      </c>
      <c r="P60" s="56"/>
      <c r="Q60" s="56"/>
    </row>
    <row r="61" spans="1:17" ht="15" customHeight="1" thickBo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66"/>
      <c r="N61" s="56"/>
      <c r="O61" s="56"/>
      <c r="P61" s="56"/>
      <c r="Q61" s="56"/>
    </row>
    <row r="62" spans="1:17" ht="18" customHeight="1" thickBot="1">
      <c r="A62" s="67" t="s">
        <v>400</v>
      </c>
      <c r="B62" s="68"/>
      <c r="C62" s="69" t="s">
        <v>199</v>
      </c>
      <c r="D62" s="235" t="s">
        <v>200</v>
      </c>
      <c r="E62" s="236"/>
      <c r="F62" s="70" t="s">
        <v>185</v>
      </c>
      <c r="G62" s="71">
        <f>SUM(B70,E70,H70,K70,N70)</f>
        <v>13360</v>
      </c>
      <c r="H62" s="72" t="s">
        <v>2</v>
      </c>
      <c r="I62" s="73">
        <f>SUM(C70,F70,I70,L70,O70)</f>
        <v>0</v>
      </c>
      <c r="J62" s="1"/>
      <c r="K62" s="117"/>
      <c r="L62" s="118"/>
      <c r="M62" s="28"/>
      <c r="N62" s="56"/>
      <c r="O62" s="56"/>
      <c r="P62" s="56"/>
      <c r="Q62" s="56"/>
    </row>
    <row r="63" spans="1:17" ht="5.25" customHeight="1" thickBo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5" s="56" customFormat="1" ht="18" customHeight="1">
      <c r="A64" s="47" t="s">
        <v>3</v>
      </c>
      <c r="B64" s="48"/>
      <c r="C64" s="52"/>
      <c r="D64" s="48" t="s">
        <v>4</v>
      </c>
      <c r="E64" s="48"/>
      <c r="F64" s="52"/>
      <c r="G64" s="48" t="s">
        <v>5</v>
      </c>
      <c r="H64" s="48"/>
      <c r="I64" s="52"/>
      <c r="J64" s="48" t="s">
        <v>6</v>
      </c>
      <c r="K64" s="48"/>
      <c r="L64" s="52"/>
      <c r="M64" s="48" t="s">
        <v>47</v>
      </c>
      <c r="N64" s="48"/>
      <c r="O64" s="52"/>
    </row>
    <row r="65" spans="1:15" s="56" customFormat="1" ht="15" customHeight="1">
      <c r="A65" s="76" t="s">
        <v>7</v>
      </c>
      <c r="B65" s="77" t="s">
        <v>152</v>
      </c>
      <c r="C65" s="178" t="s">
        <v>360</v>
      </c>
      <c r="D65" s="76" t="s">
        <v>7</v>
      </c>
      <c r="E65" s="77" t="s">
        <v>152</v>
      </c>
      <c r="F65" s="178" t="s">
        <v>360</v>
      </c>
      <c r="G65" s="76" t="s">
        <v>7</v>
      </c>
      <c r="H65" s="77" t="s">
        <v>152</v>
      </c>
      <c r="I65" s="178" t="s">
        <v>360</v>
      </c>
      <c r="J65" s="76" t="s">
        <v>7</v>
      </c>
      <c r="K65" s="77" t="s">
        <v>152</v>
      </c>
      <c r="L65" s="178" t="s">
        <v>360</v>
      </c>
      <c r="M65" s="76" t="s">
        <v>7</v>
      </c>
      <c r="N65" s="77" t="s">
        <v>8</v>
      </c>
      <c r="O65" s="178" t="s">
        <v>360</v>
      </c>
    </row>
    <row r="66" spans="1:17" ht="18" customHeight="1">
      <c r="A66" s="79" t="s">
        <v>48</v>
      </c>
      <c r="B66" s="84">
        <v>500</v>
      </c>
      <c r="C66" s="81"/>
      <c r="D66" s="79" t="s">
        <v>201</v>
      </c>
      <c r="E66" s="84">
        <v>900</v>
      </c>
      <c r="F66" s="81"/>
      <c r="G66" s="79" t="s">
        <v>49</v>
      </c>
      <c r="H66" s="93">
        <v>4040</v>
      </c>
      <c r="I66" s="81"/>
      <c r="J66" s="79" t="s">
        <v>201</v>
      </c>
      <c r="K66" s="93">
        <v>2610</v>
      </c>
      <c r="L66" s="81"/>
      <c r="M66" s="79" t="s">
        <v>49</v>
      </c>
      <c r="N66" s="84">
        <v>1770</v>
      </c>
      <c r="O66" s="81"/>
      <c r="P66" s="56"/>
      <c r="Q66" s="56"/>
    </row>
    <row r="67" spans="1:17" ht="18" customHeight="1">
      <c r="A67" s="79" t="s">
        <v>49</v>
      </c>
      <c r="B67" s="84">
        <v>550</v>
      </c>
      <c r="C67" s="81"/>
      <c r="D67" s="79" t="s">
        <v>202</v>
      </c>
      <c r="E67" s="84">
        <v>300</v>
      </c>
      <c r="F67" s="81"/>
      <c r="G67" s="79"/>
      <c r="H67" s="94"/>
      <c r="I67" s="81"/>
      <c r="J67" s="79" t="s">
        <v>202</v>
      </c>
      <c r="K67" s="94">
        <v>1200</v>
      </c>
      <c r="L67" s="81"/>
      <c r="M67" s="79" t="s">
        <v>50</v>
      </c>
      <c r="N67" s="84">
        <v>740</v>
      </c>
      <c r="O67" s="81"/>
      <c r="P67" s="56"/>
      <c r="Q67" s="56"/>
    </row>
    <row r="68" spans="1:17" ht="18" customHeight="1">
      <c r="A68" s="79" t="s">
        <v>50</v>
      </c>
      <c r="B68" s="84">
        <v>750</v>
      </c>
      <c r="C68" s="81"/>
      <c r="D68" s="79"/>
      <c r="E68" s="83"/>
      <c r="F68" s="81"/>
      <c r="G68" s="79"/>
      <c r="H68" s="83"/>
      <c r="I68" s="81"/>
      <c r="J68" s="79"/>
      <c r="K68" s="94"/>
      <c r="L68" s="81"/>
      <c r="M68" s="79"/>
      <c r="N68" s="83"/>
      <c r="O68" s="81"/>
      <c r="P68" s="56"/>
      <c r="Q68" s="56"/>
    </row>
    <row r="69" spans="1:17" ht="18" customHeight="1">
      <c r="A69" s="172"/>
      <c r="B69" s="86"/>
      <c r="C69" s="87"/>
      <c r="D69" s="172"/>
      <c r="E69" s="88"/>
      <c r="F69" s="87"/>
      <c r="G69" s="172"/>
      <c r="H69" s="88"/>
      <c r="I69" s="87"/>
      <c r="J69" s="172"/>
      <c r="K69" s="88"/>
      <c r="L69" s="87"/>
      <c r="M69" s="172"/>
      <c r="N69" s="88"/>
      <c r="O69" s="87"/>
      <c r="P69" s="56"/>
      <c r="Q69" s="56"/>
    </row>
    <row r="70" spans="1:17" ht="18" customHeight="1" thickBot="1">
      <c r="A70" s="173" t="s">
        <v>46</v>
      </c>
      <c r="B70" s="90">
        <f>SUM(B66:B69)</f>
        <v>1800</v>
      </c>
      <c r="C70" s="91">
        <f>SUM(C66:C69)</f>
        <v>0</v>
      </c>
      <c r="D70" s="173" t="s">
        <v>46</v>
      </c>
      <c r="E70" s="90">
        <f>SUM(E66:E69)</f>
        <v>1200</v>
      </c>
      <c r="F70" s="91">
        <f>SUM(F66:F69)</f>
        <v>0</v>
      </c>
      <c r="G70" s="173" t="s">
        <v>46</v>
      </c>
      <c r="H70" s="90">
        <f>SUM(H66:H69)</f>
        <v>4040</v>
      </c>
      <c r="I70" s="91">
        <f>SUM(I66:I69)</f>
        <v>0</v>
      </c>
      <c r="J70" s="173" t="s">
        <v>46</v>
      </c>
      <c r="K70" s="90">
        <f>SUM(K66:K69)</f>
        <v>3810</v>
      </c>
      <c r="L70" s="91">
        <f>SUM(L66:L69)</f>
        <v>0</v>
      </c>
      <c r="M70" s="173" t="s">
        <v>46</v>
      </c>
      <c r="N70" s="90">
        <f>SUM(N66:N69)</f>
        <v>2510</v>
      </c>
      <c r="O70" s="91">
        <f>SUM(O66:O69)</f>
        <v>0</v>
      </c>
      <c r="P70" s="56"/>
      <c r="Q70" s="56"/>
    </row>
    <row r="71" spans="1:17" ht="13.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1:17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7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</sheetData>
  <sheetProtection/>
  <mergeCells count="4">
    <mergeCell ref="D4:E4"/>
    <mergeCell ref="E2:G2"/>
    <mergeCell ref="D62:E62"/>
    <mergeCell ref="K2:L2"/>
  </mergeCells>
  <conditionalFormatting sqref="C66:C70 F66:F70 O66:O70 N66:N67 K51:K52 H66:H67 I60 E66:F66 I66:I70 K66:L66 B66:C68 O8:O60 I8:I57 F8:F60 L48:L60 K68:L68 L66:L70 H8:H32 K8:K17 K20:K26 C8:C60 K42:L47 N8:N53 E8:E31">
    <cfRule type="cellIs" priority="41" dxfId="100" operator="greaterThan" stopIfTrue="1">
      <formula>A8</formula>
    </cfRule>
  </conditionalFormatting>
  <conditionalFormatting sqref="I58:I59">
    <cfRule type="cellIs" priority="42" dxfId="100" operator="greaterThan" stopIfTrue="1">
      <formula>H59</formula>
    </cfRule>
  </conditionalFormatting>
  <conditionalFormatting sqref="K67">
    <cfRule type="cellIs" priority="30" dxfId="100" operator="greaterThan" stopIfTrue="1">
      <formula>J67</formula>
    </cfRule>
  </conditionalFormatting>
  <conditionalFormatting sqref="B15">
    <cfRule type="cellIs" priority="28" dxfId="100" operator="greaterThan" stopIfTrue="1">
      <formula>A15</formula>
    </cfRule>
  </conditionalFormatting>
  <conditionalFormatting sqref="B58">
    <cfRule type="cellIs" priority="21" dxfId="100" operator="greaterThan" stopIfTrue="1">
      <formula>A58</formula>
    </cfRule>
  </conditionalFormatting>
  <conditionalFormatting sqref="E67">
    <cfRule type="cellIs" priority="24" dxfId="100" operator="greaterThan" stopIfTrue="1">
      <formula>D67</formula>
    </cfRule>
  </conditionalFormatting>
  <conditionalFormatting sqref="B57">
    <cfRule type="cellIs" priority="22" dxfId="100" operator="greaterThan" stopIfTrue="1">
      <formula>A57</formula>
    </cfRule>
  </conditionalFormatting>
  <conditionalFormatting sqref="K22">
    <cfRule type="cellIs" priority="1" dxfId="100" operator="greaterThan" stopIfTrue="1">
      <formula>J22</formula>
    </cfRule>
  </conditionalFormatting>
  <conditionalFormatting sqref="B8:B14">
    <cfRule type="cellIs" priority="19" dxfId="100" operator="greaterThan" stopIfTrue="1">
      <formula>A8</formula>
    </cfRule>
  </conditionalFormatting>
  <conditionalFormatting sqref="K34:K35">
    <cfRule type="cellIs" priority="18" dxfId="100" operator="greaterThan" stopIfTrue="1">
      <formula>J34</formula>
    </cfRule>
  </conditionalFormatting>
  <conditionalFormatting sqref="K36">
    <cfRule type="cellIs" priority="17" dxfId="100" operator="greaterThan" stopIfTrue="1">
      <formula>J36</formula>
    </cfRule>
  </conditionalFormatting>
  <conditionalFormatting sqref="K18:K19">
    <cfRule type="cellIs" priority="6" dxfId="100" operator="greaterThan" stopIfTrue="1">
      <formula>J18</formula>
    </cfRule>
  </conditionalFormatting>
  <conditionalFormatting sqref="K23">
    <cfRule type="cellIs" priority="5" dxfId="100" operator="greaterThan" stopIfTrue="1">
      <formula>J23</formula>
    </cfRule>
  </conditionalFormatting>
  <conditionalFormatting sqref="K20">
    <cfRule type="cellIs" priority="3" dxfId="100" operator="greaterThan" stopIfTrue="1">
      <formula>J20</formula>
    </cfRule>
  </conditionalFormatting>
  <conditionalFormatting sqref="K18:K19">
    <cfRule type="cellIs" priority="2" dxfId="100" operator="greaterThan" stopIfTrue="1">
      <formula>J18</formula>
    </cfRule>
  </conditionalFormatting>
  <conditionalFormatting sqref="L8:L38">
    <cfRule type="cellIs" priority="43" dxfId="100" operator="greaterThan" stopIfTrue="1">
      <formula>熊本市・荒尾市!#REF!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showGridLines="0" zoomScale="90" zoomScaleNormal="90" zoomScalePageLayoutView="0" workbookViewId="0" topLeftCell="A1">
      <pane ySplit="2" topLeftCell="A3" activePane="bottomLeft" state="frozen"/>
      <selection pane="topLeft" activeCell="F76" sqref="F76"/>
      <selection pane="bottomLeft" activeCell="A65" sqref="A65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21" width="9.125" style="40" customWidth="1"/>
    <col min="22" max="16384" width="9.00390625" style="40" customWidth="1"/>
  </cols>
  <sheetData>
    <row r="1" spans="1:15" s="56" customFormat="1" ht="16.5" customHeight="1">
      <c r="A1" s="47" t="s">
        <v>149</v>
      </c>
      <c r="B1" s="48"/>
      <c r="C1" s="48"/>
      <c r="D1" s="49"/>
      <c r="E1" s="51" t="s">
        <v>0</v>
      </c>
      <c r="F1" s="48"/>
      <c r="G1" s="49"/>
      <c r="H1" s="122" t="s">
        <v>1</v>
      </c>
      <c r="I1" s="48" t="s">
        <v>169</v>
      </c>
      <c r="J1" s="49"/>
      <c r="K1" s="51" t="s">
        <v>150</v>
      </c>
      <c r="L1" s="52"/>
      <c r="M1" s="53"/>
      <c r="N1" s="54"/>
      <c r="O1" s="55"/>
    </row>
    <row r="2" spans="1:15" ht="34.5" customHeight="1" thickBot="1">
      <c r="A2" s="123">
        <f>'熊本市・荒尾市'!A2</f>
        <v>0</v>
      </c>
      <c r="B2" s="124"/>
      <c r="C2" s="124"/>
      <c r="D2" s="125"/>
      <c r="E2" s="237" t="str">
        <f>'熊本市・荒尾市'!E2</f>
        <v>令和　　年　　月　　日</v>
      </c>
      <c r="F2" s="238"/>
      <c r="G2" s="239"/>
      <c r="H2" s="60">
        <f>'熊本市・荒尾市'!H2</f>
        <v>0</v>
      </c>
      <c r="I2" s="61">
        <f>'熊本市・荒尾市'!I2</f>
        <v>0</v>
      </c>
      <c r="J2" s="62"/>
      <c r="K2" s="63"/>
      <c r="L2" s="64"/>
      <c r="M2" s="214"/>
      <c r="N2" s="65"/>
      <c r="O2" s="55"/>
    </row>
    <row r="3" spans="13:15" ht="15" customHeight="1" thickBot="1">
      <c r="M3" s="66"/>
      <c r="N3" s="56"/>
      <c r="O3" s="196" t="s">
        <v>387</v>
      </c>
    </row>
    <row r="4" spans="1:15" ht="18" customHeight="1" thickBot="1">
      <c r="A4" s="67" t="s">
        <v>400</v>
      </c>
      <c r="B4" s="68"/>
      <c r="C4" s="69" t="s">
        <v>203</v>
      </c>
      <c r="D4" s="235" t="s">
        <v>51</v>
      </c>
      <c r="E4" s="236"/>
      <c r="F4" s="70" t="s">
        <v>185</v>
      </c>
      <c r="G4" s="71">
        <f>B17+E17+H17+K17+N17+K11</f>
        <v>14280</v>
      </c>
      <c r="H4" s="72" t="s">
        <v>204</v>
      </c>
      <c r="I4" s="73">
        <f>C17+F17+I17+L17+O17+L11</f>
        <v>0</v>
      </c>
      <c r="J4" s="1"/>
      <c r="K4" s="74" t="s">
        <v>151</v>
      </c>
      <c r="L4" s="75">
        <f>I4+I19+I31+I43+I53+I65</f>
        <v>0</v>
      </c>
      <c r="M4" s="28"/>
      <c r="N4" s="56"/>
      <c r="O4" s="197" t="s">
        <v>388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47</v>
      </c>
      <c r="N6" s="48"/>
      <c r="O6" s="52"/>
    </row>
    <row r="7" spans="1:15" s="56" customFormat="1" ht="15" customHeight="1">
      <c r="A7" s="76" t="s">
        <v>7</v>
      </c>
      <c r="B7" s="77" t="s">
        <v>8</v>
      </c>
      <c r="C7" s="178" t="s">
        <v>360</v>
      </c>
      <c r="D7" s="76" t="s">
        <v>7</v>
      </c>
      <c r="E7" s="77" t="s">
        <v>8</v>
      </c>
      <c r="F7" s="178" t="s">
        <v>360</v>
      </c>
      <c r="G7" s="76" t="s">
        <v>7</v>
      </c>
      <c r="H7" s="77" t="s">
        <v>8</v>
      </c>
      <c r="I7" s="178" t="s">
        <v>360</v>
      </c>
      <c r="J7" s="76" t="s">
        <v>7</v>
      </c>
      <c r="K7" s="77" t="s">
        <v>8</v>
      </c>
      <c r="L7" s="178" t="s">
        <v>360</v>
      </c>
      <c r="M7" s="76" t="s">
        <v>7</v>
      </c>
      <c r="N7" s="77" t="s">
        <v>8</v>
      </c>
      <c r="O7" s="178" t="s">
        <v>360</v>
      </c>
    </row>
    <row r="8" spans="1:15" ht="18" customHeight="1">
      <c r="A8" s="79"/>
      <c r="B8" s="84"/>
      <c r="C8" s="81"/>
      <c r="D8" s="82"/>
      <c r="E8" s="84"/>
      <c r="F8" s="81"/>
      <c r="G8" s="154" t="s">
        <v>205</v>
      </c>
      <c r="H8" s="84">
        <v>590</v>
      </c>
      <c r="I8" s="81"/>
      <c r="J8" s="152"/>
      <c r="K8" s="84"/>
      <c r="L8" s="81"/>
      <c r="M8" s="82" t="s">
        <v>176</v>
      </c>
      <c r="N8" s="84">
        <v>1680</v>
      </c>
      <c r="O8" s="81"/>
    </row>
    <row r="9" spans="1:15" ht="18" customHeight="1">
      <c r="A9" s="82"/>
      <c r="B9" s="84"/>
      <c r="C9" s="81"/>
      <c r="D9" s="82"/>
      <c r="E9" s="83"/>
      <c r="F9" s="81"/>
      <c r="G9" s="184" t="s">
        <v>348</v>
      </c>
      <c r="H9" s="84">
        <v>1410</v>
      </c>
      <c r="I9" s="81"/>
      <c r="J9" s="126"/>
      <c r="K9" s="127"/>
      <c r="L9" s="81"/>
      <c r="M9" s="82" t="s">
        <v>52</v>
      </c>
      <c r="N9" s="84">
        <v>1520</v>
      </c>
      <c r="O9" s="81"/>
    </row>
    <row r="10" spans="1:15" ht="18" customHeight="1">
      <c r="A10" s="82"/>
      <c r="B10" s="80"/>
      <c r="C10" s="81"/>
      <c r="D10" s="82"/>
      <c r="E10" s="83"/>
      <c r="F10" s="81"/>
      <c r="G10" s="184" t="s">
        <v>334</v>
      </c>
      <c r="H10" s="84">
        <v>530</v>
      </c>
      <c r="I10" s="81"/>
      <c r="J10" s="128"/>
      <c r="K10" s="129"/>
      <c r="L10" s="81"/>
      <c r="M10" s="82" t="s">
        <v>53</v>
      </c>
      <c r="N10" s="84">
        <v>3520</v>
      </c>
      <c r="O10" s="81"/>
    </row>
    <row r="11" spans="1:15" ht="18" customHeight="1" thickBot="1">
      <c r="A11" s="82"/>
      <c r="B11" s="80"/>
      <c r="C11" s="81"/>
      <c r="D11" s="82"/>
      <c r="E11" s="83"/>
      <c r="F11" s="81"/>
      <c r="G11" s="82"/>
      <c r="H11" s="84"/>
      <c r="I11" s="81"/>
      <c r="J11" s="126" t="s">
        <v>46</v>
      </c>
      <c r="K11" s="215">
        <f>SUM(K8:K10)</f>
        <v>0</v>
      </c>
      <c r="L11" s="81">
        <f>SUM(L8:L10)</f>
        <v>0</v>
      </c>
      <c r="M11" s="82" t="s">
        <v>54</v>
      </c>
      <c r="N11" s="84">
        <v>1850</v>
      </c>
      <c r="O11" s="81"/>
    </row>
    <row r="12" spans="1:15" ht="18" customHeight="1">
      <c r="A12" s="82"/>
      <c r="B12" s="80"/>
      <c r="C12" s="81"/>
      <c r="D12" s="82"/>
      <c r="E12" s="83"/>
      <c r="F12" s="81"/>
      <c r="G12" s="119"/>
      <c r="H12" s="84"/>
      <c r="I12" s="81"/>
      <c r="J12" s="47" t="s">
        <v>165</v>
      </c>
      <c r="K12" s="130"/>
      <c r="L12" s="131"/>
      <c r="M12" s="82"/>
      <c r="N12" s="84"/>
      <c r="O12" s="81"/>
    </row>
    <row r="13" spans="1:15" ht="18" customHeight="1">
      <c r="A13" s="82"/>
      <c r="B13" s="80"/>
      <c r="C13" s="81"/>
      <c r="D13" s="82"/>
      <c r="E13" s="83"/>
      <c r="F13" s="81"/>
      <c r="G13" s="102"/>
      <c r="H13" s="84"/>
      <c r="I13" s="81"/>
      <c r="J13" s="132" t="s">
        <v>7</v>
      </c>
      <c r="K13" s="133" t="s">
        <v>152</v>
      </c>
      <c r="L13" s="178" t="s">
        <v>360</v>
      </c>
      <c r="M13" s="102" t="s">
        <v>269</v>
      </c>
      <c r="N13" s="84"/>
      <c r="O13" s="81"/>
    </row>
    <row r="14" spans="1:15" ht="18" customHeight="1">
      <c r="A14" s="82"/>
      <c r="B14" s="80"/>
      <c r="C14" s="81"/>
      <c r="D14" s="82"/>
      <c r="E14" s="83"/>
      <c r="F14" s="81"/>
      <c r="G14" s="82"/>
      <c r="H14" s="84"/>
      <c r="I14" s="81"/>
      <c r="J14" s="152"/>
      <c r="K14" s="84"/>
      <c r="L14" s="81"/>
      <c r="M14" s="82" t="s">
        <v>59</v>
      </c>
      <c r="N14" s="84">
        <v>1940</v>
      </c>
      <c r="O14" s="81"/>
    </row>
    <row r="15" spans="1:15" ht="18" customHeight="1">
      <c r="A15" s="82"/>
      <c r="B15" s="80"/>
      <c r="C15" s="81"/>
      <c r="D15" s="82"/>
      <c r="E15" s="83"/>
      <c r="F15" s="81"/>
      <c r="G15" s="82"/>
      <c r="H15" s="84"/>
      <c r="I15" s="81"/>
      <c r="J15" s="85"/>
      <c r="K15" s="134"/>
      <c r="L15" s="81"/>
      <c r="M15" s="82" t="s">
        <v>315</v>
      </c>
      <c r="N15" s="84">
        <v>1240</v>
      </c>
      <c r="O15" s="81"/>
    </row>
    <row r="16" spans="1:15" ht="18" customHeight="1">
      <c r="A16" s="85"/>
      <c r="B16" s="86"/>
      <c r="C16" s="87"/>
      <c r="D16" s="85"/>
      <c r="E16" s="88"/>
      <c r="F16" s="87"/>
      <c r="G16" s="106"/>
      <c r="H16" s="88"/>
      <c r="I16" s="87"/>
      <c r="J16" s="110"/>
      <c r="K16" s="112"/>
      <c r="L16" s="87"/>
      <c r="M16" s="85"/>
      <c r="N16" s="88"/>
      <c r="O16" s="87"/>
    </row>
    <row r="17" spans="1:15" ht="18" customHeight="1" thickBot="1">
      <c r="A17" s="89" t="s">
        <v>46</v>
      </c>
      <c r="B17" s="90">
        <f>SUM(B8:B16)</f>
        <v>0</v>
      </c>
      <c r="C17" s="91">
        <f>SUM(C8:C16)</f>
        <v>0</v>
      </c>
      <c r="D17" s="89" t="s">
        <v>46</v>
      </c>
      <c r="E17" s="90">
        <f>SUM(E8:E16)</f>
        <v>0</v>
      </c>
      <c r="F17" s="91">
        <f>SUM(F8:F16)</f>
        <v>0</v>
      </c>
      <c r="G17" s="89" t="s">
        <v>46</v>
      </c>
      <c r="H17" s="90">
        <f>SUM(H8:H16)</f>
        <v>2530</v>
      </c>
      <c r="I17" s="91">
        <f>SUM(I8:I16)</f>
        <v>0</v>
      </c>
      <c r="J17" s="89" t="s">
        <v>46</v>
      </c>
      <c r="K17" s="90">
        <f>SUM(K14:K16)</f>
        <v>0</v>
      </c>
      <c r="L17" s="91">
        <f>SUM(L14:L16)</f>
        <v>0</v>
      </c>
      <c r="M17" s="89" t="s">
        <v>46</v>
      </c>
      <c r="N17" s="90">
        <f>SUM(N8:N16)</f>
        <v>11750</v>
      </c>
      <c r="O17" s="91">
        <f>SUM(O8:O16)</f>
        <v>0</v>
      </c>
    </row>
    <row r="18" ht="15" customHeight="1" thickBot="1"/>
    <row r="19" spans="1:10" s="56" customFormat="1" ht="18" customHeight="1" thickBot="1">
      <c r="A19" s="67" t="s">
        <v>400</v>
      </c>
      <c r="B19" s="68"/>
      <c r="C19" s="69" t="s">
        <v>206</v>
      </c>
      <c r="D19" s="235" t="s">
        <v>207</v>
      </c>
      <c r="E19" s="236"/>
      <c r="F19" s="70" t="s">
        <v>185</v>
      </c>
      <c r="G19" s="71">
        <f>SUM(B29,E29,H29,K29,N29)</f>
        <v>9740</v>
      </c>
      <c r="H19" s="72" t="s">
        <v>2</v>
      </c>
      <c r="I19" s="73">
        <f>SUM(C29,F29,I29,L29,O29)</f>
        <v>0</v>
      </c>
      <c r="J19" s="1"/>
    </row>
    <row r="20" s="56" customFormat="1" ht="5.25" customHeight="1" thickBot="1"/>
    <row r="21" spans="1:15" s="56" customFormat="1" ht="18" customHeight="1">
      <c r="A21" s="47" t="s">
        <v>3</v>
      </c>
      <c r="B21" s="48"/>
      <c r="C21" s="52"/>
      <c r="D21" s="48" t="s">
        <v>4</v>
      </c>
      <c r="E21" s="48"/>
      <c r="F21" s="52"/>
      <c r="G21" s="48" t="s">
        <v>5</v>
      </c>
      <c r="H21" s="48"/>
      <c r="I21" s="52"/>
      <c r="J21" s="48" t="s">
        <v>6</v>
      </c>
      <c r="K21" s="48"/>
      <c r="L21" s="52"/>
      <c r="M21" s="48" t="s">
        <v>47</v>
      </c>
      <c r="N21" s="48"/>
      <c r="O21" s="52"/>
    </row>
    <row r="22" spans="1:15" s="56" customFormat="1" ht="15" customHeight="1">
      <c r="A22" s="76" t="s">
        <v>7</v>
      </c>
      <c r="B22" s="77" t="s">
        <v>152</v>
      </c>
      <c r="C22" s="178" t="s">
        <v>360</v>
      </c>
      <c r="D22" s="76" t="s">
        <v>7</v>
      </c>
      <c r="E22" s="77" t="s">
        <v>152</v>
      </c>
      <c r="F22" s="178" t="s">
        <v>360</v>
      </c>
      <c r="G22" s="76" t="s">
        <v>7</v>
      </c>
      <c r="H22" s="77" t="s">
        <v>152</v>
      </c>
      <c r="I22" s="178" t="s">
        <v>360</v>
      </c>
      <c r="J22" s="76" t="s">
        <v>7</v>
      </c>
      <c r="K22" s="77" t="s">
        <v>152</v>
      </c>
      <c r="L22" s="178" t="s">
        <v>360</v>
      </c>
      <c r="M22" s="76" t="s">
        <v>7</v>
      </c>
      <c r="N22" s="77" t="s">
        <v>8</v>
      </c>
      <c r="O22" s="178" t="s">
        <v>360</v>
      </c>
    </row>
    <row r="23" spans="1:15" ht="18" customHeight="1">
      <c r="A23" s="79" t="s">
        <v>55</v>
      </c>
      <c r="B23" s="84">
        <v>180</v>
      </c>
      <c r="C23" s="81"/>
      <c r="D23" s="82" t="s">
        <v>55</v>
      </c>
      <c r="E23" s="84">
        <v>170</v>
      </c>
      <c r="F23" s="81"/>
      <c r="G23" s="82" t="s">
        <v>55</v>
      </c>
      <c r="H23" s="84">
        <v>470</v>
      </c>
      <c r="I23" s="81"/>
      <c r="J23" s="231" t="s">
        <v>57</v>
      </c>
      <c r="K23" s="84">
        <v>680</v>
      </c>
      <c r="L23" s="81"/>
      <c r="M23" s="82" t="s">
        <v>56</v>
      </c>
      <c r="N23" s="84">
        <v>1360</v>
      </c>
      <c r="O23" s="81"/>
    </row>
    <row r="24" spans="1:15" ht="18" customHeight="1">
      <c r="A24" s="82"/>
      <c r="B24" s="80"/>
      <c r="C24" s="81"/>
      <c r="D24" s="82"/>
      <c r="E24" s="83"/>
      <c r="F24" s="81"/>
      <c r="G24" s="82" t="s">
        <v>167</v>
      </c>
      <c r="H24" s="84">
        <v>180</v>
      </c>
      <c r="I24" s="81"/>
      <c r="J24" s="82" t="s">
        <v>55</v>
      </c>
      <c r="K24" s="84">
        <v>420</v>
      </c>
      <c r="L24" s="81"/>
      <c r="M24" s="82" t="s">
        <v>208</v>
      </c>
      <c r="N24" s="84">
        <v>1840</v>
      </c>
      <c r="O24" s="81"/>
    </row>
    <row r="25" spans="1:15" ht="18" customHeight="1">
      <c r="A25" s="82"/>
      <c r="B25" s="80"/>
      <c r="C25" s="81"/>
      <c r="D25" s="82"/>
      <c r="E25" s="83"/>
      <c r="F25" s="81"/>
      <c r="G25" s="157"/>
      <c r="H25" s="127"/>
      <c r="I25" s="81"/>
      <c r="J25" s="82"/>
      <c r="K25" s="83"/>
      <c r="L25" s="81"/>
      <c r="M25" s="231" t="s">
        <v>60</v>
      </c>
      <c r="N25" s="84">
        <v>980</v>
      </c>
      <c r="O25" s="81"/>
    </row>
    <row r="26" spans="1:15" ht="18" customHeight="1">
      <c r="A26" s="82"/>
      <c r="B26" s="80"/>
      <c r="C26" s="81"/>
      <c r="D26" s="82"/>
      <c r="E26" s="83"/>
      <c r="F26" s="81"/>
      <c r="G26" s="185"/>
      <c r="H26" s="160"/>
      <c r="I26" s="81"/>
      <c r="J26" s="82"/>
      <c r="K26" s="83"/>
      <c r="L26" s="81"/>
      <c r="M26" s="82" t="s">
        <v>58</v>
      </c>
      <c r="N26" s="84">
        <v>1580</v>
      </c>
      <c r="O26" s="81"/>
    </row>
    <row r="27" spans="1:15" ht="18" customHeight="1">
      <c r="A27" s="82"/>
      <c r="B27" s="80"/>
      <c r="C27" s="81"/>
      <c r="D27" s="120"/>
      <c r="E27" s="98"/>
      <c r="F27" s="99"/>
      <c r="G27" s="158"/>
      <c r="H27" s="127"/>
      <c r="I27" s="105"/>
      <c r="J27" s="82"/>
      <c r="K27" s="83"/>
      <c r="L27" s="81"/>
      <c r="M27" s="82" t="s">
        <v>209</v>
      </c>
      <c r="N27" s="84">
        <v>1880</v>
      </c>
      <c r="O27" s="81"/>
    </row>
    <row r="28" spans="1:15" ht="18" customHeight="1">
      <c r="A28" s="85"/>
      <c r="B28" s="86"/>
      <c r="C28" s="87"/>
      <c r="D28" s="85"/>
      <c r="E28" s="88"/>
      <c r="F28" s="87"/>
      <c r="G28" s="159"/>
      <c r="H28" s="156"/>
      <c r="I28" s="87"/>
      <c r="J28" s="85"/>
      <c r="K28" s="88"/>
      <c r="L28" s="87"/>
      <c r="M28" s="85"/>
      <c r="N28" s="88"/>
      <c r="O28" s="87"/>
    </row>
    <row r="29" spans="1:15" ht="18" customHeight="1" thickBot="1">
      <c r="A29" s="89" t="s">
        <v>46</v>
      </c>
      <c r="B29" s="90">
        <f>SUM(B23:B28)</f>
        <v>180</v>
      </c>
      <c r="C29" s="91">
        <f>SUM(C23:C28)</f>
        <v>0</v>
      </c>
      <c r="D29" s="89" t="s">
        <v>46</v>
      </c>
      <c r="E29" s="90">
        <f>SUM(E23:E28)</f>
        <v>170</v>
      </c>
      <c r="F29" s="91">
        <f>SUM(F23:F28)</f>
        <v>0</v>
      </c>
      <c r="G29" s="89" t="s">
        <v>46</v>
      </c>
      <c r="H29" s="90">
        <f>SUM(H23:H28)</f>
        <v>650</v>
      </c>
      <c r="I29" s="91">
        <f>SUM(I23:I28)</f>
        <v>0</v>
      </c>
      <c r="J29" s="89" t="s">
        <v>46</v>
      </c>
      <c r="K29" s="90">
        <f>SUM(K23:K28)</f>
        <v>1100</v>
      </c>
      <c r="L29" s="91">
        <f>SUM(L23:L28)</f>
        <v>0</v>
      </c>
      <c r="M29" s="89" t="s">
        <v>46</v>
      </c>
      <c r="N29" s="90">
        <f>SUM(N23:N28)</f>
        <v>7640</v>
      </c>
      <c r="O29" s="91">
        <f>SUM(O23:O28)</f>
        <v>0</v>
      </c>
    </row>
    <row r="30" ht="15" customHeight="1" thickBot="1"/>
    <row r="31" spans="1:10" s="56" customFormat="1" ht="18" customHeight="1" thickBot="1">
      <c r="A31" s="67" t="s">
        <v>400</v>
      </c>
      <c r="B31" s="68"/>
      <c r="C31" s="69" t="s">
        <v>210</v>
      </c>
      <c r="D31" s="235" t="s">
        <v>61</v>
      </c>
      <c r="E31" s="236"/>
      <c r="F31" s="70" t="s">
        <v>185</v>
      </c>
      <c r="G31" s="71">
        <f>B41+E41+H41+K41+N41</f>
        <v>10670</v>
      </c>
      <c r="H31" s="72" t="s">
        <v>2</v>
      </c>
      <c r="I31" s="73">
        <f>C41+F41+I41+L41+O41</f>
        <v>0</v>
      </c>
      <c r="J31" s="1"/>
    </row>
    <row r="32" s="56" customFormat="1" ht="5.25" customHeight="1" thickBot="1"/>
    <row r="33" spans="1:15" s="56" customFormat="1" ht="18" customHeight="1">
      <c r="A33" s="47" t="s">
        <v>3</v>
      </c>
      <c r="B33" s="48"/>
      <c r="C33" s="52"/>
      <c r="D33" s="48" t="s">
        <v>4</v>
      </c>
      <c r="E33" s="48"/>
      <c r="F33" s="52"/>
      <c r="G33" s="48" t="s">
        <v>5</v>
      </c>
      <c r="H33" s="48"/>
      <c r="I33" s="52"/>
      <c r="J33" s="48" t="s">
        <v>6</v>
      </c>
      <c r="K33" s="48"/>
      <c r="L33" s="52"/>
      <c r="M33" s="48" t="s">
        <v>47</v>
      </c>
      <c r="N33" s="48"/>
      <c r="O33" s="52"/>
    </row>
    <row r="34" spans="1:15" s="56" customFormat="1" ht="15" customHeight="1">
      <c r="A34" s="76" t="s">
        <v>7</v>
      </c>
      <c r="B34" s="77" t="s">
        <v>8</v>
      </c>
      <c r="C34" s="178" t="s">
        <v>360</v>
      </c>
      <c r="D34" s="76" t="s">
        <v>7</v>
      </c>
      <c r="E34" s="77" t="s">
        <v>8</v>
      </c>
      <c r="F34" s="178" t="s">
        <v>360</v>
      </c>
      <c r="G34" s="76" t="s">
        <v>7</v>
      </c>
      <c r="H34" s="77" t="s">
        <v>8</v>
      </c>
      <c r="I34" s="178" t="s">
        <v>360</v>
      </c>
      <c r="J34" s="76" t="s">
        <v>7</v>
      </c>
      <c r="K34" s="77" t="s">
        <v>8</v>
      </c>
      <c r="L34" s="178" t="s">
        <v>360</v>
      </c>
      <c r="M34" s="76" t="s">
        <v>7</v>
      </c>
      <c r="N34" s="77" t="s">
        <v>8</v>
      </c>
      <c r="O34" s="178" t="s">
        <v>360</v>
      </c>
    </row>
    <row r="35" spans="1:15" ht="18" customHeight="1">
      <c r="A35" s="205"/>
      <c r="B35" s="84">
        <v>0</v>
      </c>
      <c r="C35" s="193"/>
      <c r="D35" s="82" t="s">
        <v>62</v>
      </c>
      <c r="E35" s="208"/>
      <c r="F35" s="81"/>
      <c r="G35" s="82" t="s">
        <v>62</v>
      </c>
      <c r="H35" s="84">
        <v>1220</v>
      </c>
      <c r="I35" s="81"/>
      <c r="J35" s="231" t="s">
        <v>62</v>
      </c>
      <c r="K35" s="84">
        <v>0</v>
      </c>
      <c r="L35" s="81">
        <v>0</v>
      </c>
      <c r="M35" s="228" t="s">
        <v>371</v>
      </c>
      <c r="N35" s="84">
        <v>3610</v>
      </c>
      <c r="O35" s="81"/>
    </row>
    <row r="36" spans="1:15" ht="18" customHeight="1">
      <c r="A36" s="206"/>
      <c r="B36" s="80"/>
      <c r="C36" s="81"/>
      <c r="D36" s="82"/>
      <c r="E36" s="83"/>
      <c r="F36" s="81"/>
      <c r="G36" s="82"/>
      <c r="H36" s="83"/>
      <c r="I36" s="81"/>
      <c r="J36" s="82"/>
      <c r="K36" s="83"/>
      <c r="L36" s="81"/>
      <c r="M36" s="231" t="s">
        <v>63</v>
      </c>
      <c r="N36" s="84">
        <v>2490</v>
      </c>
      <c r="O36" s="81"/>
    </row>
    <row r="37" spans="1:15" ht="18" customHeight="1">
      <c r="A37" s="82"/>
      <c r="B37" s="80"/>
      <c r="C37" s="81"/>
      <c r="D37" s="82"/>
      <c r="E37" s="83"/>
      <c r="F37" s="81"/>
      <c r="G37" s="82"/>
      <c r="H37" s="83"/>
      <c r="I37" s="81"/>
      <c r="J37" s="82"/>
      <c r="K37" s="83"/>
      <c r="L37" s="81"/>
      <c r="M37" s="82"/>
      <c r="N37" s="84"/>
      <c r="O37" s="81"/>
    </row>
    <row r="38" spans="1:15" ht="18" customHeight="1">
      <c r="A38" s="82"/>
      <c r="B38" s="80"/>
      <c r="C38" s="81"/>
      <c r="D38" s="82"/>
      <c r="E38" s="83"/>
      <c r="F38" s="81"/>
      <c r="G38" s="82"/>
      <c r="H38" s="83"/>
      <c r="I38" s="81"/>
      <c r="J38" s="82"/>
      <c r="K38" s="83"/>
      <c r="L38" s="81"/>
      <c r="M38" s="82" t="s">
        <v>68</v>
      </c>
      <c r="N38" s="84">
        <v>2630</v>
      </c>
      <c r="O38" s="81"/>
    </row>
    <row r="39" spans="1:15" ht="18" customHeight="1">
      <c r="A39" s="82"/>
      <c r="B39" s="80"/>
      <c r="C39" s="81"/>
      <c r="D39" s="82"/>
      <c r="E39" s="83"/>
      <c r="F39" s="81"/>
      <c r="G39" s="82"/>
      <c r="H39" s="83"/>
      <c r="I39" s="81"/>
      <c r="J39" s="82"/>
      <c r="K39" s="83"/>
      <c r="L39" s="81"/>
      <c r="M39" s="82" t="s">
        <v>212</v>
      </c>
      <c r="N39" s="84">
        <v>720</v>
      </c>
      <c r="O39" s="81"/>
    </row>
    <row r="40" spans="1:15" ht="18" customHeight="1">
      <c r="A40" s="85"/>
      <c r="B40" s="86"/>
      <c r="C40" s="87"/>
      <c r="D40" s="85"/>
      <c r="E40" s="88"/>
      <c r="F40" s="87"/>
      <c r="G40" s="85"/>
      <c r="H40" s="88"/>
      <c r="I40" s="87"/>
      <c r="J40" s="85"/>
      <c r="K40" s="88"/>
      <c r="L40" s="87"/>
      <c r="M40" s="85"/>
      <c r="N40" s="88"/>
      <c r="O40" s="87"/>
    </row>
    <row r="41" spans="1:15" ht="18" customHeight="1" thickBot="1">
      <c r="A41" s="89" t="s">
        <v>46</v>
      </c>
      <c r="B41" s="90">
        <f>SUM(B35:B40)</f>
        <v>0</v>
      </c>
      <c r="C41" s="91">
        <f>SUM(C35:C40)</f>
        <v>0</v>
      </c>
      <c r="D41" s="89" t="s">
        <v>46</v>
      </c>
      <c r="E41" s="90">
        <f>SUM(E35:E40)</f>
        <v>0</v>
      </c>
      <c r="F41" s="91">
        <f>SUM(F35:F40)</f>
        <v>0</v>
      </c>
      <c r="G41" s="89" t="s">
        <v>46</v>
      </c>
      <c r="H41" s="90">
        <f>SUM(H35:H40)</f>
        <v>1220</v>
      </c>
      <c r="I41" s="91">
        <f>SUM(I35:I40)</f>
        <v>0</v>
      </c>
      <c r="J41" s="89" t="s">
        <v>46</v>
      </c>
      <c r="K41" s="90">
        <f>SUM(K35:K40)</f>
        <v>0</v>
      </c>
      <c r="L41" s="91">
        <f>SUM(L35:L40)</f>
        <v>0</v>
      </c>
      <c r="M41" s="89" t="s">
        <v>46</v>
      </c>
      <c r="N41" s="90">
        <f>SUM(N35:N40)</f>
        <v>9450</v>
      </c>
      <c r="O41" s="91">
        <f>SUM(O35:O40)</f>
        <v>0</v>
      </c>
    </row>
    <row r="42" ht="15" customHeight="1" thickBot="1"/>
    <row r="43" spans="1:10" s="56" customFormat="1" ht="18" customHeight="1" thickBot="1">
      <c r="A43" s="67" t="s">
        <v>400</v>
      </c>
      <c r="B43" s="68"/>
      <c r="C43" s="69" t="s">
        <v>211</v>
      </c>
      <c r="D43" s="235" t="s">
        <v>64</v>
      </c>
      <c r="E43" s="236"/>
      <c r="F43" s="70" t="s">
        <v>185</v>
      </c>
      <c r="G43" s="71">
        <f>B51+E51+H51+K51+N51</f>
        <v>6110</v>
      </c>
      <c r="H43" s="72" t="s">
        <v>2</v>
      </c>
      <c r="I43" s="73">
        <f>C51+F51+I51+L51+O51</f>
        <v>0</v>
      </c>
      <c r="J43" s="1" t="s">
        <v>300</v>
      </c>
    </row>
    <row r="44" s="56" customFormat="1" ht="5.25" customHeight="1" thickBot="1"/>
    <row r="45" spans="1:15" s="56" customFormat="1" ht="18" customHeight="1">
      <c r="A45" s="47" t="s">
        <v>3</v>
      </c>
      <c r="B45" s="48"/>
      <c r="C45" s="52"/>
      <c r="D45" s="48" t="s">
        <v>4</v>
      </c>
      <c r="E45" s="48"/>
      <c r="F45" s="52"/>
      <c r="G45" s="48" t="s">
        <v>5</v>
      </c>
      <c r="H45" s="48"/>
      <c r="I45" s="52"/>
      <c r="J45" s="48" t="s">
        <v>6</v>
      </c>
      <c r="K45" s="48"/>
      <c r="L45" s="52"/>
      <c r="M45" s="48" t="s">
        <v>47</v>
      </c>
      <c r="N45" s="48"/>
      <c r="O45" s="52"/>
    </row>
    <row r="46" spans="1:15" s="56" customFormat="1" ht="15" customHeight="1">
      <c r="A46" s="76" t="s">
        <v>7</v>
      </c>
      <c r="B46" s="77" t="s">
        <v>8</v>
      </c>
      <c r="C46" s="178" t="s">
        <v>360</v>
      </c>
      <c r="D46" s="76" t="s">
        <v>7</v>
      </c>
      <c r="E46" s="77" t="s">
        <v>8</v>
      </c>
      <c r="F46" s="178" t="s">
        <v>360</v>
      </c>
      <c r="G46" s="76" t="s">
        <v>7</v>
      </c>
      <c r="H46" s="77" t="s">
        <v>8</v>
      </c>
      <c r="I46" s="178" t="s">
        <v>360</v>
      </c>
      <c r="J46" s="76" t="s">
        <v>7</v>
      </c>
      <c r="K46" s="77" t="s">
        <v>8</v>
      </c>
      <c r="L46" s="178" t="s">
        <v>360</v>
      </c>
      <c r="M46" s="76" t="s">
        <v>7</v>
      </c>
      <c r="N46" s="77" t="s">
        <v>8</v>
      </c>
      <c r="O46" s="178" t="s">
        <v>360</v>
      </c>
    </row>
    <row r="47" spans="1:15" ht="18" customHeight="1">
      <c r="A47" s="79"/>
      <c r="B47" s="80"/>
      <c r="C47" s="81"/>
      <c r="D47" s="82"/>
      <c r="E47" s="83"/>
      <c r="F47" s="81"/>
      <c r="G47" s="82"/>
      <c r="H47" s="83"/>
      <c r="I47" s="81"/>
      <c r="J47" s="82"/>
      <c r="K47" s="83"/>
      <c r="L47" s="81"/>
      <c r="M47" s="82" t="s">
        <v>65</v>
      </c>
      <c r="N47" s="84">
        <v>3090</v>
      </c>
      <c r="O47" s="81"/>
    </row>
    <row r="48" spans="1:21" ht="18" customHeight="1">
      <c r="A48" s="82"/>
      <c r="B48" s="80"/>
      <c r="C48" s="81"/>
      <c r="D48" s="79"/>
      <c r="E48" s="83"/>
      <c r="F48" s="81"/>
      <c r="G48" s="79"/>
      <c r="H48" s="83"/>
      <c r="I48" s="81"/>
      <c r="J48" s="79"/>
      <c r="K48" s="83"/>
      <c r="L48" s="81"/>
      <c r="M48" s="79" t="s">
        <v>66</v>
      </c>
      <c r="N48" s="84">
        <v>1420</v>
      </c>
      <c r="O48" s="81"/>
      <c r="P48" s="56"/>
      <c r="Q48" s="56"/>
      <c r="R48" s="56"/>
      <c r="S48" s="56"/>
      <c r="T48" s="56"/>
      <c r="U48" s="56"/>
    </row>
    <row r="49" spans="1:21" ht="18" customHeight="1">
      <c r="A49" s="82"/>
      <c r="B49" s="80"/>
      <c r="C49" s="81"/>
      <c r="D49" s="79"/>
      <c r="E49" s="83"/>
      <c r="F49" s="81"/>
      <c r="G49" s="79"/>
      <c r="H49" s="83"/>
      <c r="I49" s="81"/>
      <c r="J49" s="79"/>
      <c r="K49" s="83"/>
      <c r="L49" s="81"/>
      <c r="M49" s="79" t="s">
        <v>67</v>
      </c>
      <c r="N49" s="84">
        <v>1600</v>
      </c>
      <c r="O49" s="81"/>
      <c r="P49" s="56"/>
      <c r="Q49" s="56"/>
      <c r="R49" s="56"/>
      <c r="S49" s="56"/>
      <c r="T49" s="56"/>
      <c r="U49" s="56"/>
    </row>
    <row r="50" spans="1:21" ht="18" customHeight="1">
      <c r="A50" s="85"/>
      <c r="B50" s="86"/>
      <c r="C50" s="87"/>
      <c r="D50" s="172"/>
      <c r="E50" s="88"/>
      <c r="F50" s="87"/>
      <c r="G50" s="172"/>
      <c r="H50" s="88"/>
      <c r="I50" s="87"/>
      <c r="J50" s="172"/>
      <c r="K50" s="88"/>
      <c r="L50" s="87"/>
      <c r="M50" s="172"/>
      <c r="N50" s="88"/>
      <c r="O50" s="87"/>
      <c r="P50" s="56"/>
      <c r="Q50" s="56"/>
      <c r="R50" s="56"/>
      <c r="S50" s="56"/>
      <c r="T50" s="56"/>
      <c r="U50" s="56"/>
    </row>
    <row r="51" spans="1:21" ht="18" customHeight="1" thickBot="1">
      <c r="A51" s="89" t="s">
        <v>46</v>
      </c>
      <c r="B51" s="90">
        <f>SUM(B47:B50)</f>
        <v>0</v>
      </c>
      <c r="C51" s="91">
        <f>SUM(C47:C50)</f>
        <v>0</v>
      </c>
      <c r="D51" s="173" t="s">
        <v>46</v>
      </c>
      <c r="E51" s="90">
        <f>SUM(E47:E50)</f>
        <v>0</v>
      </c>
      <c r="F51" s="91">
        <f>SUM(F47:F50)</f>
        <v>0</v>
      </c>
      <c r="G51" s="173" t="s">
        <v>46</v>
      </c>
      <c r="H51" s="90">
        <f>SUM(H47:H50)</f>
        <v>0</v>
      </c>
      <c r="I51" s="91">
        <f>SUM(I47:I50)</f>
        <v>0</v>
      </c>
      <c r="J51" s="173" t="s">
        <v>46</v>
      </c>
      <c r="K51" s="90">
        <f>SUM(K47:K50)</f>
        <v>0</v>
      </c>
      <c r="L51" s="91">
        <f>SUM(L47:L50)</f>
        <v>0</v>
      </c>
      <c r="M51" s="173" t="s">
        <v>46</v>
      </c>
      <c r="N51" s="90">
        <f>SUM(N47:N50)</f>
        <v>6110</v>
      </c>
      <c r="O51" s="91">
        <f>SUM(O47:O50)</f>
        <v>0</v>
      </c>
      <c r="P51" s="56"/>
      <c r="Q51" s="56"/>
      <c r="R51" s="56"/>
      <c r="S51" s="56"/>
      <c r="T51" s="56"/>
      <c r="U51" s="56"/>
    </row>
    <row r="52" spans="4:21" ht="15" customHeight="1" thickBot="1"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</row>
    <row r="53" spans="1:10" s="56" customFormat="1" ht="18" customHeight="1" thickBot="1">
      <c r="A53" s="67" t="s">
        <v>392</v>
      </c>
      <c r="B53" s="68"/>
      <c r="C53" s="69" t="s">
        <v>213</v>
      </c>
      <c r="D53" s="235" t="s">
        <v>69</v>
      </c>
      <c r="E53" s="236"/>
      <c r="F53" s="70" t="s">
        <v>185</v>
      </c>
      <c r="G53" s="71">
        <f>B63+E63+H63+K63+N63</f>
        <v>10120</v>
      </c>
      <c r="H53" s="72" t="s">
        <v>2</v>
      </c>
      <c r="I53" s="73">
        <f>C63+F63+I63+L63+O63</f>
        <v>0</v>
      </c>
      <c r="J53" s="1"/>
    </row>
    <row r="54" s="56" customFormat="1" ht="5.25" customHeight="1" thickBot="1"/>
    <row r="55" spans="1:15" s="56" customFormat="1" ht="18" customHeight="1">
      <c r="A55" s="47" t="s">
        <v>3</v>
      </c>
      <c r="B55" s="48"/>
      <c r="C55" s="52"/>
      <c r="D55" s="48" t="s">
        <v>4</v>
      </c>
      <c r="E55" s="48"/>
      <c r="F55" s="52"/>
      <c r="G55" s="48" t="s">
        <v>5</v>
      </c>
      <c r="H55" s="48"/>
      <c r="I55" s="52"/>
      <c r="J55" s="48" t="s">
        <v>6</v>
      </c>
      <c r="K55" s="48"/>
      <c r="L55" s="52"/>
      <c r="M55" s="48" t="s">
        <v>47</v>
      </c>
      <c r="N55" s="48"/>
      <c r="O55" s="52"/>
    </row>
    <row r="56" spans="1:15" s="56" customFormat="1" ht="15" customHeight="1">
      <c r="A56" s="76" t="s">
        <v>7</v>
      </c>
      <c r="B56" s="77" t="s">
        <v>8</v>
      </c>
      <c r="C56" s="178" t="s">
        <v>360</v>
      </c>
      <c r="D56" s="76" t="s">
        <v>7</v>
      </c>
      <c r="E56" s="77" t="s">
        <v>8</v>
      </c>
      <c r="F56" s="178" t="s">
        <v>360</v>
      </c>
      <c r="G56" s="76" t="s">
        <v>7</v>
      </c>
      <c r="H56" s="77" t="s">
        <v>8</v>
      </c>
      <c r="I56" s="178" t="s">
        <v>360</v>
      </c>
      <c r="J56" s="76" t="s">
        <v>7</v>
      </c>
      <c r="K56" s="77" t="s">
        <v>8</v>
      </c>
      <c r="L56" s="178" t="s">
        <v>360</v>
      </c>
      <c r="M56" s="76" t="s">
        <v>7</v>
      </c>
      <c r="N56" s="77" t="s">
        <v>8</v>
      </c>
      <c r="O56" s="178" t="s">
        <v>360</v>
      </c>
    </row>
    <row r="57" spans="1:21" ht="18" customHeight="1">
      <c r="A57" s="79" t="s">
        <v>70</v>
      </c>
      <c r="B57" s="84"/>
      <c r="C57" s="81"/>
      <c r="D57" s="79" t="s">
        <v>71</v>
      </c>
      <c r="E57" s="84"/>
      <c r="F57" s="81"/>
      <c r="G57" s="79" t="s">
        <v>350</v>
      </c>
      <c r="H57" s="84">
        <v>700</v>
      </c>
      <c r="I57" s="81"/>
      <c r="J57" s="79"/>
      <c r="K57" s="83"/>
      <c r="L57" s="81"/>
      <c r="M57" s="79" t="s">
        <v>70</v>
      </c>
      <c r="N57" s="84">
        <v>4230</v>
      </c>
      <c r="O57" s="81"/>
      <c r="P57" s="56"/>
      <c r="Q57" s="56"/>
      <c r="R57" s="56"/>
      <c r="S57" s="56"/>
      <c r="T57" s="56"/>
      <c r="U57" s="56"/>
    </row>
    <row r="58" spans="1:21" ht="18" customHeight="1">
      <c r="A58" s="82"/>
      <c r="B58" s="84"/>
      <c r="C58" s="81"/>
      <c r="D58" s="79"/>
      <c r="E58" s="83"/>
      <c r="F58" s="81"/>
      <c r="G58" s="79"/>
      <c r="H58" s="84"/>
      <c r="I58" s="81"/>
      <c r="J58" s="79"/>
      <c r="K58" s="83"/>
      <c r="L58" s="81"/>
      <c r="M58" s="79"/>
      <c r="N58" s="84"/>
      <c r="O58" s="81"/>
      <c r="P58" s="56"/>
      <c r="Q58" s="56"/>
      <c r="R58" s="56"/>
      <c r="S58" s="56"/>
      <c r="T58" s="56"/>
      <c r="U58" s="56"/>
    </row>
    <row r="59" spans="1:21" ht="18" customHeight="1">
      <c r="A59" s="102" t="s">
        <v>270</v>
      </c>
      <c r="B59" s="84"/>
      <c r="C59" s="81"/>
      <c r="D59" s="79"/>
      <c r="E59" s="83"/>
      <c r="F59" s="81"/>
      <c r="G59" s="102"/>
      <c r="H59" s="84"/>
      <c r="I59" s="81"/>
      <c r="J59" s="79"/>
      <c r="K59" s="83"/>
      <c r="L59" s="81"/>
      <c r="M59" s="102" t="s">
        <v>270</v>
      </c>
      <c r="N59" s="84"/>
      <c r="O59" s="81"/>
      <c r="P59" s="56"/>
      <c r="Q59" s="56"/>
      <c r="R59" s="56"/>
      <c r="S59" s="56"/>
      <c r="T59" s="56"/>
      <c r="U59" s="56"/>
    </row>
    <row r="60" spans="1:21" ht="18" customHeight="1">
      <c r="A60" s="79" t="s">
        <v>73</v>
      </c>
      <c r="B60" s="84">
        <v>120</v>
      </c>
      <c r="C60" s="81"/>
      <c r="D60" s="79"/>
      <c r="E60" s="83"/>
      <c r="F60" s="81"/>
      <c r="G60" s="79"/>
      <c r="H60" s="84"/>
      <c r="I60" s="81"/>
      <c r="J60" s="79"/>
      <c r="K60" s="83"/>
      <c r="L60" s="81"/>
      <c r="M60" s="79" t="s">
        <v>77</v>
      </c>
      <c r="N60" s="84">
        <v>1690</v>
      </c>
      <c r="O60" s="81"/>
      <c r="P60" s="56"/>
      <c r="Q60" s="56"/>
      <c r="R60" s="56"/>
      <c r="S60" s="56"/>
      <c r="T60" s="56"/>
      <c r="U60" s="56"/>
    </row>
    <row r="61" spans="1:21" ht="18" customHeight="1">
      <c r="A61" s="82"/>
      <c r="B61" s="80"/>
      <c r="C61" s="81"/>
      <c r="D61" s="79"/>
      <c r="E61" s="83"/>
      <c r="F61" s="81"/>
      <c r="G61" s="79"/>
      <c r="H61" s="83"/>
      <c r="I61" s="81"/>
      <c r="J61" s="79"/>
      <c r="K61" s="83"/>
      <c r="L61" s="81"/>
      <c r="M61" s="79" t="s">
        <v>78</v>
      </c>
      <c r="N61" s="84">
        <v>3380</v>
      </c>
      <c r="O61" s="81"/>
      <c r="P61" s="56"/>
      <c r="Q61" s="56"/>
      <c r="R61" s="56"/>
      <c r="S61" s="56"/>
      <c r="T61" s="56"/>
      <c r="U61" s="56"/>
    </row>
    <row r="62" spans="1:21" ht="18" customHeight="1">
      <c r="A62" s="135"/>
      <c r="B62" s="136"/>
      <c r="C62" s="137"/>
      <c r="D62" s="172"/>
      <c r="E62" s="88"/>
      <c r="F62" s="87"/>
      <c r="G62" s="172"/>
      <c r="H62" s="88"/>
      <c r="I62" s="87"/>
      <c r="J62" s="172"/>
      <c r="K62" s="88"/>
      <c r="L62" s="87"/>
      <c r="M62" s="172"/>
      <c r="N62" s="88"/>
      <c r="O62" s="87"/>
      <c r="P62" s="56"/>
      <c r="Q62" s="56"/>
      <c r="R62" s="56"/>
      <c r="S62" s="56"/>
      <c r="T62" s="56"/>
      <c r="U62" s="56"/>
    </row>
    <row r="63" spans="1:21" ht="18" customHeight="1" thickBot="1">
      <c r="A63" s="89" t="s">
        <v>46</v>
      </c>
      <c r="B63" s="90">
        <f>SUM(B57:B62)</f>
        <v>120</v>
      </c>
      <c r="C63" s="91">
        <f>SUM(C57:C62)</f>
        <v>0</v>
      </c>
      <c r="D63" s="173" t="s">
        <v>46</v>
      </c>
      <c r="E63" s="90">
        <f>SUM(E57:E62)</f>
        <v>0</v>
      </c>
      <c r="F63" s="91">
        <f>SUM(F57:F62)</f>
        <v>0</v>
      </c>
      <c r="G63" s="173" t="s">
        <v>46</v>
      </c>
      <c r="H63" s="90">
        <f>SUM(H57:H62)</f>
        <v>700</v>
      </c>
      <c r="I63" s="91">
        <f>SUM(I57:I62)</f>
        <v>0</v>
      </c>
      <c r="J63" s="173" t="s">
        <v>46</v>
      </c>
      <c r="K63" s="90">
        <f>SUM(K57:K62)</f>
        <v>0</v>
      </c>
      <c r="L63" s="91">
        <f>SUM(L57:L62)</f>
        <v>0</v>
      </c>
      <c r="M63" s="173" t="s">
        <v>46</v>
      </c>
      <c r="N63" s="90">
        <f>SUM(N57:N62)</f>
        <v>9300</v>
      </c>
      <c r="O63" s="91">
        <f>SUM(O57:O62)</f>
        <v>0</v>
      </c>
      <c r="P63" s="56"/>
      <c r="Q63" s="56"/>
      <c r="R63" s="56"/>
      <c r="S63" s="56"/>
      <c r="T63" s="56"/>
      <c r="U63" s="56"/>
    </row>
    <row r="64" spans="4:21" ht="15" customHeight="1" thickBot="1"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1:10" s="56" customFormat="1" ht="18" customHeight="1" thickBot="1">
      <c r="A65" s="67" t="s">
        <v>400</v>
      </c>
      <c r="B65" s="174"/>
      <c r="C65" s="69" t="s">
        <v>214</v>
      </c>
      <c r="D65" s="235" t="s">
        <v>72</v>
      </c>
      <c r="E65" s="236"/>
      <c r="F65" s="70" t="s">
        <v>185</v>
      </c>
      <c r="G65" s="71">
        <f>B72+E72+H72+K72+N72</f>
        <v>8140</v>
      </c>
      <c r="H65" s="72" t="s">
        <v>2</v>
      </c>
      <c r="I65" s="73">
        <f>C72+F72+I72+L72+O72</f>
        <v>0</v>
      </c>
      <c r="J65" s="1"/>
    </row>
    <row r="66" spans="1:3" s="56" customFormat="1" ht="5.25" customHeight="1" thickBot="1">
      <c r="A66" s="175"/>
      <c r="B66" s="175"/>
      <c r="C66" s="175"/>
    </row>
    <row r="67" spans="1:15" s="56" customFormat="1" ht="18" customHeight="1">
      <c r="A67" s="47" t="s">
        <v>3</v>
      </c>
      <c r="B67" s="48"/>
      <c r="C67" s="52"/>
      <c r="D67" s="48" t="s">
        <v>4</v>
      </c>
      <c r="E67" s="48"/>
      <c r="F67" s="52"/>
      <c r="G67" s="48" t="s">
        <v>5</v>
      </c>
      <c r="H67" s="48"/>
      <c r="I67" s="52"/>
      <c r="J67" s="48" t="s">
        <v>6</v>
      </c>
      <c r="K67" s="48"/>
      <c r="L67" s="52"/>
      <c r="M67" s="48" t="s">
        <v>47</v>
      </c>
      <c r="N67" s="48"/>
      <c r="O67" s="52"/>
    </row>
    <row r="68" spans="1:15" s="56" customFormat="1" ht="15" customHeight="1">
      <c r="A68" s="176" t="s">
        <v>7</v>
      </c>
      <c r="B68" s="177" t="s">
        <v>8</v>
      </c>
      <c r="C68" s="178" t="s">
        <v>360</v>
      </c>
      <c r="D68" s="76" t="s">
        <v>7</v>
      </c>
      <c r="E68" s="77" t="s">
        <v>8</v>
      </c>
      <c r="F68" s="178" t="s">
        <v>360</v>
      </c>
      <c r="G68" s="76" t="s">
        <v>7</v>
      </c>
      <c r="H68" s="77" t="s">
        <v>8</v>
      </c>
      <c r="I68" s="178" t="s">
        <v>360</v>
      </c>
      <c r="J68" s="76" t="s">
        <v>7</v>
      </c>
      <c r="K68" s="77" t="s">
        <v>8</v>
      </c>
      <c r="L68" s="178" t="s">
        <v>360</v>
      </c>
      <c r="M68" s="76" t="s">
        <v>7</v>
      </c>
      <c r="N68" s="77" t="s">
        <v>8</v>
      </c>
      <c r="O68" s="178" t="s">
        <v>360</v>
      </c>
    </row>
    <row r="69" spans="1:21" ht="18" customHeight="1">
      <c r="A69" s="153"/>
      <c r="B69" s="80"/>
      <c r="C69" s="81"/>
      <c r="D69" s="79" t="s">
        <v>75</v>
      </c>
      <c r="E69" s="84">
        <v>1120</v>
      </c>
      <c r="F69" s="81"/>
      <c r="G69" s="79" t="s">
        <v>347</v>
      </c>
      <c r="H69" s="84">
        <v>590</v>
      </c>
      <c r="I69" s="81"/>
      <c r="J69" s="79"/>
      <c r="K69" s="83"/>
      <c r="L69" s="81"/>
      <c r="M69" s="79" t="s">
        <v>74</v>
      </c>
      <c r="N69" s="84">
        <v>3700</v>
      </c>
      <c r="O69" s="81"/>
      <c r="P69" s="56"/>
      <c r="Q69" s="56"/>
      <c r="R69" s="56"/>
      <c r="S69" s="56"/>
      <c r="T69" s="56"/>
      <c r="U69" s="56"/>
    </row>
    <row r="70" spans="1:21" ht="18" customHeight="1">
      <c r="A70" s="153"/>
      <c r="B70" s="80"/>
      <c r="C70" s="81"/>
      <c r="D70" s="79"/>
      <c r="E70" s="83"/>
      <c r="F70" s="81"/>
      <c r="G70" s="79"/>
      <c r="H70" s="83"/>
      <c r="I70" s="81"/>
      <c r="J70" s="79"/>
      <c r="K70" s="83"/>
      <c r="L70" s="81"/>
      <c r="M70" s="79" t="s">
        <v>76</v>
      </c>
      <c r="N70" s="84">
        <v>2730</v>
      </c>
      <c r="O70" s="81"/>
      <c r="P70" s="56"/>
      <c r="Q70" s="56"/>
      <c r="R70" s="56"/>
      <c r="S70" s="56"/>
      <c r="T70" s="56"/>
      <c r="U70" s="56"/>
    </row>
    <row r="71" spans="1:21" ht="18" customHeight="1">
      <c r="A71" s="179"/>
      <c r="B71" s="86"/>
      <c r="C71" s="87"/>
      <c r="D71" s="172"/>
      <c r="E71" s="88"/>
      <c r="F71" s="87"/>
      <c r="G71" s="172"/>
      <c r="H71" s="88"/>
      <c r="I71" s="87"/>
      <c r="J71" s="172"/>
      <c r="K71" s="88"/>
      <c r="L71" s="87"/>
      <c r="M71" s="172"/>
      <c r="N71" s="88"/>
      <c r="O71" s="87"/>
      <c r="P71" s="56"/>
      <c r="Q71" s="56"/>
      <c r="R71" s="56"/>
      <c r="S71" s="56"/>
      <c r="T71" s="56"/>
      <c r="U71" s="56"/>
    </row>
    <row r="72" spans="1:21" ht="18" customHeight="1" thickBot="1">
      <c r="A72" s="89" t="s">
        <v>46</v>
      </c>
      <c r="B72" s="90">
        <f>SUM(B69:B71)</f>
        <v>0</v>
      </c>
      <c r="C72" s="91">
        <f>SUM(C69:C71)</f>
        <v>0</v>
      </c>
      <c r="D72" s="173" t="s">
        <v>46</v>
      </c>
      <c r="E72" s="90">
        <f>SUM(E69:E71)</f>
        <v>1120</v>
      </c>
      <c r="F72" s="91">
        <f>SUM(F69:F71)</f>
        <v>0</v>
      </c>
      <c r="G72" s="173" t="s">
        <v>46</v>
      </c>
      <c r="H72" s="90">
        <f>SUM(H69:H71)</f>
        <v>590</v>
      </c>
      <c r="I72" s="91">
        <f>SUM(I69:I71)</f>
        <v>0</v>
      </c>
      <c r="J72" s="173" t="s">
        <v>46</v>
      </c>
      <c r="K72" s="90">
        <f>SUM(K69:K71)</f>
        <v>0</v>
      </c>
      <c r="L72" s="91">
        <f>SUM(L69:L71)</f>
        <v>0</v>
      </c>
      <c r="M72" s="173" t="s">
        <v>46</v>
      </c>
      <c r="N72" s="90">
        <f>SUM(N69:N71)</f>
        <v>6430</v>
      </c>
      <c r="O72" s="91">
        <f>SUM(O69:O71)</f>
        <v>0</v>
      </c>
      <c r="P72" s="56"/>
      <c r="Q72" s="56"/>
      <c r="R72" s="56"/>
      <c r="S72" s="56"/>
      <c r="T72" s="56"/>
      <c r="U72" s="56"/>
    </row>
    <row r="73" spans="4:21" ht="13.5"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</row>
    <row r="74" spans="4:21" ht="13.5"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</row>
    <row r="75" spans="4:21" ht="13.5"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</row>
    <row r="76" spans="4:21" ht="13.5"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</row>
    <row r="77" spans="4:21" ht="13.5"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</row>
    <row r="78" spans="4:21" ht="13.5"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</row>
    <row r="79" spans="4:21" ht="13.5"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</row>
    <row r="80" spans="4:21" ht="13.5"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</row>
    <row r="81" spans="4:21" ht="13.5"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82" spans="4:21" ht="13.5"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</row>
    <row r="83" spans="4:21" ht="13.5"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</row>
    <row r="84" spans="4:21" ht="13.5"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</row>
    <row r="85" spans="4:21" ht="13.5"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</sheetData>
  <sheetProtection/>
  <mergeCells count="7">
    <mergeCell ref="E2:G2"/>
    <mergeCell ref="D65:E65"/>
    <mergeCell ref="D53:E53"/>
    <mergeCell ref="D31:E31"/>
    <mergeCell ref="D43:E43"/>
    <mergeCell ref="D19:E19"/>
    <mergeCell ref="D4:E4"/>
  </mergeCells>
  <conditionalFormatting sqref="C10:C17 F9:F17 I11:I17 L9:L11 L15:L17 O8:O17 C24:C29 F24:F29 L25:L29 O23:O29 C47:C51 F47:F51 I47:I51 L47:L51 O47:O51 C69:C72 F70:F72 N69:N70 L69:L72 O69:O72 H8:H15 N8:N15 B23 H69 K23:K24 N23:N27 B35 H35 K35 N47:N49 E57 E69 I70:I72 E23 H23:H24 I25:I29 C36:C41 F36:F41 I36:I41 L36:L41 O35:O41 N35:N39 C58:C63 F58:F63 I57:I63 L57:L63 O57:O63 B57:B60 H57:H60 N57:N61">
    <cfRule type="cellIs" priority="24" dxfId="100" operator="greaterThan" stopIfTrue="1">
      <formula>A8</formula>
    </cfRule>
  </conditionalFormatting>
  <conditionalFormatting sqref="C8:C9">
    <cfRule type="cellIs" priority="23" dxfId="100" operator="greaterThan" stopIfTrue="1">
      <formula>B8</formula>
    </cfRule>
  </conditionalFormatting>
  <conditionalFormatting sqref="F8">
    <cfRule type="cellIs" priority="22" dxfId="100" operator="greaterThan" stopIfTrue="1">
      <formula>E8</formula>
    </cfRule>
  </conditionalFormatting>
  <conditionalFormatting sqref="I8:I10">
    <cfRule type="cellIs" priority="21" dxfId="100" operator="greaterThan" stopIfTrue="1">
      <formula>H8</formula>
    </cfRule>
  </conditionalFormatting>
  <conditionalFormatting sqref="L8">
    <cfRule type="cellIs" priority="20" dxfId="100" operator="greaterThan" stopIfTrue="1">
      <formula>K8</formula>
    </cfRule>
  </conditionalFormatting>
  <conditionalFormatting sqref="L14">
    <cfRule type="cellIs" priority="19" dxfId="100" operator="greaterThan" stopIfTrue="1">
      <formula>K14</formula>
    </cfRule>
  </conditionalFormatting>
  <conditionalFormatting sqref="C23">
    <cfRule type="cellIs" priority="18" dxfId="100" operator="greaterThan" stopIfTrue="1">
      <formula>B23</formula>
    </cfRule>
  </conditionalFormatting>
  <conditionalFormatting sqref="F23">
    <cfRule type="cellIs" priority="17" dxfId="100" operator="greaterThan" stopIfTrue="1">
      <formula>E23</formula>
    </cfRule>
  </conditionalFormatting>
  <conditionalFormatting sqref="I23:I24">
    <cfRule type="cellIs" priority="16" dxfId="100" operator="greaterThan" stopIfTrue="1">
      <formula>H23</formula>
    </cfRule>
  </conditionalFormatting>
  <conditionalFormatting sqref="L23:L24">
    <cfRule type="cellIs" priority="15" dxfId="100" operator="greaterThan" stopIfTrue="1">
      <formula>K23</formula>
    </cfRule>
  </conditionalFormatting>
  <conditionalFormatting sqref="C35">
    <cfRule type="cellIs" priority="14" dxfId="100" operator="greaterThan" stopIfTrue="1">
      <formula>B35</formula>
    </cfRule>
  </conditionalFormatting>
  <conditionalFormatting sqref="F35">
    <cfRule type="cellIs" priority="13" dxfId="100" operator="greaterThan" stopIfTrue="1">
      <formula>E35</formula>
    </cfRule>
  </conditionalFormatting>
  <conditionalFormatting sqref="I35">
    <cfRule type="cellIs" priority="12" dxfId="100" operator="greaterThan" stopIfTrue="1">
      <formula>H35</formula>
    </cfRule>
  </conditionalFormatting>
  <conditionalFormatting sqref="L35">
    <cfRule type="cellIs" priority="11" dxfId="100" operator="greaterThan" stopIfTrue="1">
      <formula>K35</formula>
    </cfRule>
  </conditionalFormatting>
  <conditionalFormatting sqref="C57">
    <cfRule type="cellIs" priority="10" dxfId="100" operator="greaterThan" stopIfTrue="1">
      <formula>B57</formula>
    </cfRule>
  </conditionalFormatting>
  <conditionalFormatting sqref="F57">
    <cfRule type="cellIs" priority="9" dxfId="100" operator="greaterThan" stopIfTrue="1">
      <formula>E57</formula>
    </cfRule>
  </conditionalFormatting>
  <conditionalFormatting sqref="F69">
    <cfRule type="cellIs" priority="8" dxfId="100" operator="greaterThan" stopIfTrue="1">
      <formula>E69</formula>
    </cfRule>
  </conditionalFormatting>
  <conditionalFormatting sqref="I69">
    <cfRule type="cellIs" priority="7" dxfId="100" operator="greaterThan" stopIfTrue="1">
      <formula>H69</formula>
    </cfRule>
  </conditionalFormatting>
  <conditionalFormatting sqref="E8">
    <cfRule type="cellIs" priority="6" dxfId="100" operator="greaterThan" stopIfTrue="1">
      <formula>D8</formula>
    </cfRule>
  </conditionalFormatting>
  <conditionalFormatting sqref="B8">
    <cfRule type="cellIs" priority="5" dxfId="100" operator="greaterThan" stopIfTrue="1">
      <formula>A8</formula>
    </cfRule>
  </conditionalFormatting>
  <conditionalFormatting sqref="B9">
    <cfRule type="cellIs" priority="4" dxfId="100" operator="greaterThan" stopIfTrue="1">
      <formula>A9</formula>
    </cfRule>
  </conditionalFormatting>
  <conditionalFormatting sqref="K8">
    <cfRule type="cellIs" priority="3" dxfId="100" operator="greaterThan" stopIfTrue="1">
      <formula>J8</formula>
    </cfRule>
  </conditionalFormatting>
  <conditionalFormatting sqref="K14">
    <cfRule type="cellIs" priority="2" dxfId="100" operator="greaterThan" stopIfTrue="1">
      <formula>J14</formula>
    </cfRule>
  </conditionalFormatting>
  <conditionalFormatting sqref="E35">
    <cfRule type="cellIs" priority="1" dxfId="100" operator="greaterThan" stopIfTrue="1">
      <formula>D35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="90" zoomScaleNormal="90" zoomScalePageLayoutView="0" workbookViewId="0" topLeftCell="A1">
      <pane ySplit="2" topLeftCell="A3" activePane="bottomLeft" state="frozen"/>
      <selection pane="topLeft" activeCell="F76" sqref="F76"/>
      <selection pane="bottomLeft" activeCell="G71" sqref="F70:G71"/>
    </sheetView>
  </sheetViews>
  <sheetFormatPr defaultColWidth="9.00390625" defaultRowHeight="13.5"/>
  <cols>
    <col min="1" max="1" width="10.625" style="56" customWidth="1"/>
    <col min="2" max="3" width="9.125" style="56" customWidth="1"/>
    <col min="4" max="4" width="10.625" style="56" customWidth="1"/>
    <col min="5" max="6" width="9.125" style="56" customWidth="1"/>
    <col min="7" max="7" width="10.625" style="56" customWidth="1"/>
    <col min="8" max="9" width="9.125" style="56" customWidth="1"/>
    <col min="10" max="10" width="10.625" style="56" customWidth="1"/>
    <col min="11" max="12" width="9.125" style="56" customWidth="1"/>
    <col min="13" max="13" width="10.625" style="56" customWidth="1"/>
    <col min="14" max="15" width="9.125" style="56" customWidth="1"/>
    <col min="16" max="16" width="3.25390625" style="56" customWidth="1"/>
    <col min="17" max="23" width="9.125" style="56" customWidth="1"/>
    <col min="24" max="16384" width="9.00390625" style="56" customWidth="1"/>
  </cols>
  <sheetData>
    <row r="1" spans="1:15" ht="16.5" customHeight="1">
      <c r="A1" s="47" t="s">
        <v>149</v>
      </c>
      <c r="B1" s="48"/>
      <c r="C1" s="48"/>
      <c r="D1" s="49"/>
      <c r="E1" s="48" t="s">
        <v>0</v>
      </c>
      <c r="F1" s="48"/>
      <c r="G1" s="49"/>
      <c r="H1" s="50" t="s">
        <v>1</v>
      </c>
      <c r="I1" s="48" t="s">
        <v>169</v>
      </c>
      <c r="J1" s="49"/>
      <c r="K1" s="51" t="s">
        <v>150</v>
      </c>
      <c r="L1" s="52"/>
      <c r="M1" s="53"/>
      <c r="N1" s="54"/>
      <c r="O1" s="55"/>
    </row>
    <row r="2" spans="1:15" ht="34.5" customHeight="1" thickBot="1">
      <c r="A2" s="29">
        <f>'熊本市・荒尾市'!A2</f>
        <v>0</v>
      </c>
      <c r="B2" s="57"/>
      <c r="C2" s="58"/>
      <c r="D2" s="59"/>
      <c r="E2" s="237" t="str">
        <f>'熊本市・荒尾市'!E2</f>
        <v>令和　　年　　月　　日</v>
      </c>
      <c r="F2" s="244"/>
      <c r="G2" s="245"/>
      <c r="H2" s="60">
        <f>'熊本市・荒尾市'!H2</f>
        <v>0</v>
      </c>
      <c r="I2" s="61">
        <f>'熊本市・荒尾市'!I2</f>
        <v>0</v>
      </c>
      <c r="J2" s="180"/>
      <c r="K2" s="63"/>
      <c r="L2" s="181"/>
      <c r="M2" s="214"/>
      <c r="N2" s="65"/>
      <c r="O2" s="55"/>
    </row>
    <row r="3" spans="13:15" ht="15" customHeight="1" thickBot="1">
      <c r="M3" s="66"/>
      <c r="O3" s="196" t="s">
        <v>387</v>
      </c>
    </row>
    <row r="4" spans="1:15" ht="18" customHeight="1" thickBot="1">
      <c r="A4" s="67" t="s">
        <v>400</v>
      </c>
      <c r="B4" s="68"/>
      <c r="C4" s="69" t="s">
        <v>279</v>
      </c>
      <c r="D4" s="242" t="s">
        <v>288</v>
      </c>
      <c r="E4" s="243"/>
      <c r="F4" s="70" t="s">
        <v>185</v>
      </c>
      <c r="G4" s="71">
        <f>B13+E13+H13+K13+N13</f>
        <v>6580</v>
      </c>
      <c r="H4" s="72" t="s">
        <v>2</v>
      </c>
      <c r="I4" s="73">
        <f>C13+F13+I13+L13+O13</f>
        <v>0</v>
      </c>
      <c r="J4" s="1"/>
      <c r="K4" s="74" t="s">
        <v>151</v>
      </c>
      <c r="L4" s="75">
        <f>I4+I15+I28+I40+I50+I61</f>
        <v>0</v>
      </c>
      <c r="M4" s="28"/>
      <c r="O4" s="197" t="s">
        <v>388</v>
      </c>
    </row>
    <row r="5" ht="5.25" customHeight="1" thickBot="1"/>
    <row r="6" spans="1:15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47</v>
      </c>
      <c r="N6" s="48"/>
      <c r="O6" s="52"/>
    </row>
    <row r="7" spans="1:15" ht="15" customHeight="1">
      <c r="A7" s="76" t="s">
        <v>7</v>
      </c>
      <c r="B7" s="77" t="s">
        <v>8</v>
      </c>
      <c r="C7" s="178" t="s">
        <v>360</v>
      </c>
      <c r="D7" s="76" t="s">
        <v>7</v>
      </c>
      <c r="E7" s="77" t="s">
        <v>8</v>
      </c>
      <c r="F7" s="178" t="s">
        <v>360</v>
      </c>
      <c r="G7" s="76" t="s">
        <v>7</v>
      </c>
      <c r="H7" s="77" t="s">
        <v>8</v>
      </c>
      <c r="I7" s="178" t="s">
        <v>360</v>
      </c>
      <c r="J7" s="76" t="s">
        <v>7</v>
      </c>
      <c r="K7" s="77" t="s">
        <v>8</v>
      </c>
      <c r="L7" s="178" t="s">
        <v>360</v>
      </c>
      <c r="M7" s="76" t="s">
        <v>7</v>
      </c>
      <c r="N7" s="77" t="s">
        <v>8</v>
      </c>
      <c r="O7" s="178" t="s">
        <v>360</v>
      </c>
    </row>
    <row r="8" spans="1:15" ht="18" customHeight="1">
      <c r="A8" s="79"/>
      <c r="B8" s="80"/>
      <c r="C8" s="81"/>
      <c r="D8" s="79"/>
      <c r="E8" s="83"/>
      <c r="F8" s="81"/>
      <c r="G8" s="79" t="s">
        <v>216</v>
      </c>
      <c r="H8" s="84">
        <v>50</v>
      </c>
      <c r="I8" s="81"/>
      <c r="J8" s="79"/>
      <c r="K8" s="83"/>
      <c r="L8" s="81"/>
      <c r="M8" s="79" t="s">
        <v>80</v>
      </c>
      <c r="N8" s="84">
        <v>1230</v>
      </c>
      <c r="O8" s="81"/>
    </row>
    <row r="9" spans="1:15" ht="18" customHeight="1">
      <c r="A9" s="79"/>
      <c r="B9" s="80"/>
      <c r="C9" s="81"/>
      <c r="D9" s="79"/>
      <c r="E9" s="83"/>
      <c r="F9" s="81"/>
      <c r="G9" s="79" t="s">
        <v>330</v>
      </c>
      <c r="H9" s="84">
        <v>70</v>
      </c>
      <c r="I9" s="81"/>
      <c r="J9" s="79"/>
      <c r="K9" s="83"/>
      <c r="L9" s="81"/>
      <c r="M9" s="79" t="s">
        <v>81</v>
      </c>
      <c r="N9" s="84">
        <v>1760</v>
      </c>
      <c r="O9" s="81"/>
    </row>
    <row r="10" spans="1:15" ht="18" customHeight="1">
      <c r="A10" s="79"/>
      <c r="B10" s="80"/>
      <c r="C10" s="81"/>
      <c r="D10" s="79"/>
      <c r="E10" s="83"/>
      <c r="F10" s="81"/>
      <c r="G10" s="79" t="s">
        <v>331</v>
      </c>
      <c r="H10" s="84">
        <v>70</v>
      </c>
      <c r="I10" s="81"/>
      <c r="J10" s="79"/>
      <c r="K10" s="83"/>
      <c r="L10" s="81"/>
      <c r="M10" s="79" t="s">
        <v>291</v>
      </c>
      <c r="N10" s="84">
        <v>950</v>
      </c>
      <c r="O10" s="81"/>
    </row>
    <row r="11" spans="1:15" ht="18" customHeight="1">
      <c r="A11" s="79"/>
      <c r="B11" s="80"/>
      <c r="C11" s="81"/>
      <c r="D11" s="79"/>
      <c r="E11" s="83"/>
      <c r="F11" s="81"/>
      <c r="G11" s="184" t="s">
        <v>168</v>
      </c>
      <c r="H11" s="84">
        <v>110</v>
      </c>
      <c r="I11" s="81"/>
      <c r="J11" s="79"/>
      <c r="K11" s="83"/>
      <c r="L11" s="81"/>
      <c r="M11" s="79" t="s">
        <v>84</v>
      </c>
      <c r="N11" s="84">
        <v>2340</v>
      </c>
      <c r="O11" s="81"/>
    </row>
    <row r="12" spans="1:15" ht="18" customHeight="1">
      <c r="A12" s="172"/>
      <c r="B12" s="86"/>
      <c r="C12" s="87"/>
      <c r="D12" s="172"/>
      <c r="E12" s="88"/>
      <c r="F12" s="87"/>
      <c r="G12" s="172"/>
      <c r="H12" s="88"/>
      <c r="I12" s="87"/>
      <c r="J12" s="172"/>
      <c r="K12" s="88"/>
      <c r="L12" s="87"/>
      <c r="M12" s="172"/>
      <c r="N12" s="88"/>
      <c r="O12" s="87"/>
    </row>
    <row r="13" spans="1:15" ht="18" customHeight="1" thickBot="1">
      <c r="A13" s="173" t="s">
        <v>46</v>
      </c>
      <c r="B13" s="90">
        <f>SUM(B8:B12)</f>
        <v>0</v>
      </c>
      <c r="C13" s="91">
        <f>SUM(C8:C12)</f>
        <v>0</v>
      </c>
      <c r="D13" s="173" t="s">
        <v>46</v>
      </c>
      <c r="E13" s="90">
        <f>SUM(E8:E12)</f>
        <v>0</v>
      </c>
      <c r="F13" s="91">
        <f>SUM(F8:F12)</f>
        <v>0</v>
      </c>
      <c r="G13" s="173" t="s">
        <v>46</v>
      </c>
      <c r="H13" s="90">
        <f>SUM(H8:H12)</f>
        <v>300</v>
      </c>
      <c r="I13" s="91">
        <f>SUM(I8:I12)</f>
        <v>0</v>
      </c>
      <c r="J13" s="173" t="s">
        <v>46</v>
      </c>
      <c r="K13" s="90">
        <f>SUM(K8:K12)</f>
        <v>0</v>
      </c>
      <c r="L13" s="91">
        <f>SUM(L8:L12)</f>
        <v>0</v>
      </c>
      <c r="M13" s="173" t="s">
        <v>46</v>
      </c>
      <c r="N13" s="90">
        <f>SUM(N8:N12)</f>
        <v>6280</v>
      </c>
      <c r="O13" s="91">
        <f>SUM(O8:O12)</f>
        <v>0</v>
      </c>
    </row>
    <row r="14" spans="1:15" ht="15" customHeight="1" thickBot="1">
      <c r="A14" s="182"/>
      <c r="B14" s="115"/>
      <c r="C14" s="116"/>
      <c r="D14" s="182"/>
      <c r="E14" s="115"/>
      <c r="F14" s="116"/>
      <c r="G14" s="182"/>
      <c r="H14" s="115"/>
      <c r="I14" s="116"/>
      <c r="J14" s="182"/>
      <c r="K14" s="115"/>
      <c r="L14" s="116"/>
      <c r="M14" s="182"/>
      <c r="N14" s="115"/>
      <c r="O14" s="116"/>
    </row>
    <row r="15" spans="1:13" ht="18" customHeight="1" thickBot="1">
      <c r="A15" s="67" t="s">
        <v>400</v>
      </c>
      <c r="B15" s="68"/>
      <c r="C15" s="69" t="s">
        <v>215</v>
      </c>
      <c r="D15" s="235" t="s">
        <v>79</v>
      </c>
      <c r="E15" s="236"/>
      <c r="F15" s="70" t="s">
        <v>185</v>
      </c>
      <c r="G15" s="71">
        <f>B26+E26+H26+K26+N26</f>
        <v>5850</v>
      </c>
      <c r="H15" s="72" t="s">
        <v>2</v>
      </c>
      <c r="I15" s="73">
        <f>C26+F26+I26+L26+O26</f>
        <v>0</v>
      </c>
      <c r="J15" s="1"/>
      <c r="K15" s="117"/>
      <c r="L15" s="118"/>
      <c r="M15" s="28"/>
    </row>
    <row r="16" ht="5.25" customHeight="1" thickBot="1"/>
    <row r="17" spans="1:15" ht="18" customHeight="1">
      <c r="A17" s="47" t="s">
        <v>3</v>
      </c>
      <c r="B17" s="48"/>
      <c r="C17" s="52"/>
      <c r="D17" s="48" t="s">
        <v>4</v>
      </c>
      <c r="E17" s="48"/>
      <c r="F17" s="52"/>
      <c r="G17" s="48" t="s">
        <v>5</v>
      </c>
      <c r="H17" s="48"/>
      <c r="I17" s="52"/>
      <c r="J17" s="48" t="s">
        <v>6</v>
      </c>
      <c r="K17" s="48"/>
      <c r="L17" s="52"/>
      <c r="M17" s="48" t="s">
        <v>47</v>
      </c>
      <c r="N17" s="48"/>
      <c r="O17" s="52"/>
    </row>
    <row r="18" spans="1:15" ht="15" customHeight="1">
      <c r="A18" s="76" t="s">
        <v>7</v>
      </c>
      <c r="B18" s="77" t="s">
        <v>8</v>
      </c>
      <c r="C18" s="178" t="s">
        <v>360</v>
      </c>
      <c r="D18" s="76" t="s">
        <v>7</v>
      </c>
      <c r="E18" s="77" t="s">
        <v>8</v>
      </c>
      <c r="F18" s="178" t="s">
        <v>360</v>
      </c>
      <c r="G18" s="76" t="s">
        <v>7</v>
      </c>
      <c r="H18" s="77" t="s">
        <v>8</v>
      </c>
      <c r="I18" s="178" t="s">
        <v>360</v>
      </c>
      <c r="J18" s="76" t="s">
        <v>7</v>
      </c>
      <c r="K18" s="77" t="s">
        <v>8</v>
      </c>
      <c r="L18" s="178" t="s">
        <v>360</v>
      </c>
      <c r="M18" s="76" t="s">
        <v>7</v>
      </c>
      <c r="N18" s="77" t="s">
        <v>8</v>
      </c>
      <c r="O18" s="178" t="s">
        <v>360</v>
      </c>
    </row>
    <row r="19" spans="1:15" ht="18" customHeight="1">
      <c r="A19" s="79"/>
      <c r="B19" s="80"/>
      <c r="C19" s="81"/>
      <c r="D19" s="79"/>
      <c r="E19" s="83"/>
      <c r="F19" s="81"/>
      <c r="G19" s="79" t="s">
        <v>303</v>
      </c>
      <c r="H19" s="84">
        <v>70</v>
      </c>
      <c r="I19" s="81"/>
      <c r="J19" s="79"/>
      <c r="K19" s="83"/>
      <c r="L19" s="81"/>
      <c r="M19" s="79" t="s">
        <v>82</v>
      </c>
      <c r="N19" s="84">
        <v>2230</v>
      </c>
      <c r="O19" s="81"/>
    </row>
    <row r="20" spans="1:15" ht="18" customHeight="1">
      <c r="A20" s="79"/>
      <c r="B20" s="80"/>
      <c r="C20" s="81"/>
      <c r="D20" s="79"/>
      <c r="E20" s="83"/>
      <c r="F20" s="81"/>
      <c r="G20" s="79" t="s">
        <v>170</v>
      </c>
      <c r="H20" s="208"/>
      <c r="I20" s="81"/>
      <c r="J20" s="79"/>
      <c r="K20" s="83"/>
      <c r="L20" s="81"/>
      <c r="M20" s="79" t="s">
        <v>83</v>
      </c>
      <c r="N20" s="84">
        <v>110</v>
      </c>
      <c r="O20" s="81"/>
    </row>
    <row r="21" spans="1:15" ht="18" customHeight="1">
      <c r="A21" s="79"/>
      <c r="B21" s="80"/>
      <c r="C21" s="81"/>
      <c r="D21" s="79"/>
      <c r="E21" s="83"/>
      <c r="F21" s="81"/>
      <c r="G21" s="79"/>
      <c r="H21" s="84"/>
      <c r="I21" s="81"/>
      <c r="J21" s="79"/>
      <c r="K21" s="83"/>
      <c r="L21" s="81"/>
      <c r="M21" s="79" t="s">
        <v>85</v>
      </c>
      <c r="N21" s="84">
        <v>710</v>
      </c>
      <c r="O21" s="81"/>
    </row>
    <row r="22" spans="1:15" ht="18" customHeight="1">
      <c r="A22" s="79"/>
      <c r="B22" s="80"/>
      <c r="C22" s="81"/>
      <c r="D22" s="79"/>
      <c r="E22" s="83"/>
      <c r="F22" s="81"/>
      <c r="G22" s="119"/>
      <c r="H22" s="83"/>
      <c r="I22" s="81"/>
      <c r="J22" s="79"/>
      <c r="K22" s="83"/>
      <c r="L22" s="81"/>
      <c r="M22" s="79" t="s">
        <v>86</v>
      </c>
      <c r="N22" s="84">
        <v>790</v>
      </c>
      <c r="O22" s="81"/>
    </row>
    <row r="23" spans="1:15" ht="18" customHeight="1">
      <c r="A23" s="79"/>
      <c r="B23" s="80"/>
      <c r="C23" s="81"/>
      <c r="D23" s="79"/>
      <c r="E23" s="83"/>
      <c r="F23" s="81"/>
      <c r="G23" s="79"/>
      <c r="H23" s="83"/>
      <c r="I23" s="81"/>
      <c r="J23" s="79"/>
      <c r="K23" s="83"/>
      <c r="L23" s="81"/>
      <c r="M23" s="79" t="s">
        <v>87</v>
      </c>
      <c r="N23" s="84">
        <v>1040</v>
      </c>
      <c r="O23" s="81"/>
    </row>
    <row r="24" spans="1:15" ht="18" customHeight="1">
      <c r="A24" s="79"/>
      <c r="B24" s="80"/>
      <c r="C24" s="81"/>
      <c r="D24" s="79"/>
      <c r="E24" s="83"/>
      <c r="F24" s="81"/>
      <c r="G24" s="95"/>
      <c r="H24" s="83"/>
      <c r="I24" s="81"/>
      <c r="J24" s="79"/>
      <c r="K24" s="83"/>
      <c r="L24" s="81"/>
      <c r="M24" s="79" t="s">
        <v>217</v>
      </c>
      <c r="N24" s="84">
        <v>650</v>
      </c>
      <c r="O24" s="81"/>
    </row>
    <row r="25" spans="1:15" ht="18" customHeight="1">
      <c r="A25" s="79"/>
      <c r="B25" s="80"/>
      <c r="C25" s="81"/>
      <c r="D25" s="79"/>
      <c r="E25" s="83"/>
      <c r="F25" s="81"/>
      <c r="G25" s="119"/>
      <c r="H25" s="83"/>
      <c r="I25" s="81"/>
      <c r="J25" s="79"/>
      <c r="K25" s="83"/>
      <c r="L25" s="81"/>
      <c r="M25" s="79" t="s">
        <v>218</v>
      </c>
      <c r="N25" s="84">
        <v>250</v>
      </c>
      <c r="O25" s="81"/>
    </row>
    <row r="26" spans="1:15" ht="18" customHeight="1" thickBot="1">
      <c r="A26" s="173" t="s">
        <v>46</v>
      </c>
      <c r="B26" s="90">
        <f>SUM(B19:B25)</f>
        <v>0</v>
      </c>
      <c r="C26" s="91">
        <f>SUM(C19:C25)</f>
        <v>0</v>
      </c>
      <c r="D26" s="173" t="s">
        <v>46</v>
      </c>
      <c r="E26" s="90">
        <f>SUM(E19:E25)</f>
        <v>0</v>
      </c>
      <c r="F26" s="91">
        <f>SUM(F19:F25)</f>
        <v>0</v>
      </c>
      <c r="G26" s="173" t="s">
        <v>46</v>
      </c>
      <c r="H26" s="90">
        <f>SUM(H19:H25)</f>
        <v>70</v>
      </c>
      <c r="I26" s="91">
        <f>SUM(I19:I25)</f>
        <v>0</v>
      </c>
      <c r="J26" s="173" t="s">
        <v>46</v>
      </c>
      <c r="K26" s="90">
        <f>SUM(K19:K25)</f>
        <v>0</v>
      </c>
      <c r="L26" s="91">
        <f>SUM(L19:L25)</f>
        <v>0</v>
      </c>
      <c r="M26" s="173" t="s">
        <v>46</v>
      </c>
      <c r="N26" s="90">
        <f>SUM(N19:N25)</f>
        <v>5780</v>
      </c>
      <c r="O26" s="91">
        <f>SUM(O19:O25)</f>
        <v>0</v>
      </c>
    </row>
    <row r="27" ht="15" customHeight="1" thickBot="1"/>
    <row r="28" spans="1:10" ht="18" customHeight="1" thickBot="1">
      <c r="A28" s="67" t="s">
        <v>400</v>
      </c>
      <c r="B28" s="68"/>
      <c r="C28" s="69" t="s">
        <v>219</v>
      </c>
      <c r="D28" s="235" t="s">
        <v>88</v>
      </c>
      <c r="E28" s="236"/>
      <c r="F28" s="70" t="s">
        <v>185</v>
      </c>
      <c r="G28" s="71">
        <f>B38+E38+H38+K38+N38</f>
        <v>10150</v>
      </c>
      <c r="H28" s="72" t="s">
        <v>2</v>
      </c>
      <c r="I28" s="73">
        <f>C38+F38+I38+L38+O38</f>
        <v>0</v>
      </c>
      <c r="J28" s="1"/>
    </row>
    <row r="29" ht="5.25" customHeight="1" thickBot="1"/>
    <row r="30" spans="1:15" ht="18" customHeight="1">
      <c r="A30" s="47" t="s">
        <v>3</v>
      </c>
      <c r="B30" s="48"/>
      <c r="C30" s="52"/>
      <c r="D30" s="48" t="s">
        <v>4</v>
      </c>
      <c r="E30" s="48"/>
      <c r="F30" s="52"/>
      <c r="G30" s="48" t="s">
        <v>5</v>
      </c>
      <c r="H30" s="48"/>
      <c r="I30" s="52"/>
      <c r="J30" s="48" t="s">
        <v>6</v>
      </c>
      <c r="K30" s="48"/>
      <c r="L30" s="52"/>
      <c r="M30" s="48" t="s">
        <v>47</v>
      </c>
      <c r="N30" s="48"/>
      <c r="O30" s="52"/>
    </row>
    <row r="31" spans="1:15" ht="15" customHeight="1">
      <c r="A31" s="76" t="s">
        <v>7</v>
      </c>
      <c r="B31" s="77" t="s">
        <v>8</v>
      </c>
      <c r="C31" s="178" t="s">
        <v>360</v>
      </c>
      <c r="D31" s="76" t="s">
        <v>7</v>
      </c>
      <c r="E31" s="77" t="s">
        <v>8</v>
      </c>
      <c r="F31" s="78"/>
      <c r="G31" s="76" t="s">
        <v>7</v>
      </c>
      <c r="H31" s="77" t="s">
        <v>8</v>
      </c>
      <c r="I31" s="178" t="s">
        <v>360</v>
      </c>
      <c r="J31" s="76" t="s">
        <v>7</v>
      </c>
      <c r="K31" s="77" t="s">
        <v>8</v>
      </c>
      <c r="L31" s="178" t="s">
        <v>360</v>
      </c>
      <c r="M31" s="76" t="s">
        <v>7</v>
      </c>
      <c r="N31" s="77" t="s">
        <v>8</v>
      </c>
      <c r="O31" s="178" t="s">
        <v>360</v>
      </c>
    </row>
    <row r="32" spans="1:15" ht="18" customHeight="1">
      <c r="A32" s="79"/>
      <c r="B32" s="80"/>
      <c r="C32" s="81"/>
      <c r="D32" s="79" t="s">
        <v>89</v>
      </c>
      <c r="E32" s="84">
        <v>140</v>
      </c>
      <c r="F32" s="81"/>
      <c r="G32" s="79" t="s">
        <v>90</v>
      </c>
      <c r="H32" s="84">
        <v>590</v>
      </c>
      <c r="I32" s="81"/>
      <c r="J32" s="79"/>
      <c r="K32" s="83"/>
      <c r="L32" s="81"/>
      <c r="M32" s="79" t="s">
        <v>220</v>
      </c>
      <c r="N32" s="84">
        <v>2230</v>
      </c>
      <c r="O32" s="81"/>
    </row>
    <row r="33" spans="1:15" ht="18" customHeight="1">
      <c r="A33" s="161"/>
      <c r="B33" s="80"/>
      <c r="C33" s="81"/>
      <c r="D33" s="79"/>
      <c r="E33" s="84"/>
      <c r="F33" s="81"/>
      <c r="G33" s="79" t="s">
        <v>92</v>
      </c>
      <c r="H33" s="84">
        <v>330</v>
      </c>
      <c r="I33" s="81"/>
      <c r="J33" s="79"/>
      <c r="K33" s="83"/>
      <c r="L33" s="81"/>
      <c r="M33" s="79" t="s">
        <v>90</v>
      </c>
      <c r="N33" s="84">
        <v>2610</v>
      </c>
      <c r="O33" s="81"/>
    </row>
    <row r="34" spans="1:15" ht="18" customHeight="1">
      <c r="A34" s="79"/>
      <c r="B34" s="80"/>
      <c r="C34" s="81"/>
      <c r="D34" s="79"/>
      <c r="E34" s="83"/>
      <c r="F34" s="81"/>
      <c r="G34" s="79" t="s">
        <v>93</v>
      </c>
      <c r="H34" s="84">
        <v>110</v>
      </c>
      <c r="I34" s="81"/>
      <c r="J34" s="79"/>
      <c r="K34" s="83"/>
      <c r="L34" s="81"/>
      <c r="M34" s="79" t="s">
        <v>92</v>
      </c>
      <c r="N34" s="84">
        <v>1310</v>
      </c>
      <c r="O34" s="81"/>
    </row>
    <row r="35" spans="1:15" ht="18" customHeight="1">
      <c r="A35" s="79"/>
      <c r="B35" s="80"/>
      <c r="C35" s="81"/>
      <c r="D35" s="79"/>
      <c r="E35" s="83"/>
      <c r="F35" s="81"/>
      <c r="G35" s="79" t="s">
        <v>332</v>
      </c>
      <c r="H35" s="84">
        <v>160</v>
      </c>
      <c r="I35" s="81"/>
      <c r="J35" s="79"/>
      <c r="K35" s="83"/>
      <c r="L35" s="81"/>
      <c r="M35" s="79" t="s">
        <v>91</v>
      </c>
      <c r="N35" s="84">
        <v>2130</v>
      </c>
      <c r="O35" s="81"/>
    </row>
    <row r="36" spans="1:15" ht="18.75" customHeight="1">
      <c r="A36" s="79"/>
      <c r="B36" s="80"/>
      <c r="C36" s="81"/>
      <c r="D36" s="79"/>
      <c r="E36" s="83"/>
      <c r="F36" s="81"/>
      <c r="G36" s="79"/>
      <c r="H36" s="83"/>
      <c r="I36" s="81"/>
      <c r="J36" s="79"/>
      <c r="K36" s="83"/>
      <c r="L36" s="81"/>
      <c r="M36" s="79" t="s">
        <v>94</v>
      </c>
      <c r="N36" s="84">
        <v>540</v>
      </c>
      <c r="O36" s="81"/>
    </row>
    <row r="37" spans="1:15" ht="18" customHeight="1">
      <c r="A37" s="172"/>
      <c r="B37" s="86"/>
      <c r="C37" s="87"/>
      <c r="D37" s="172"/>
      <c r="E37" s="88"/>
      <c r="F37" s="87"/>
      <c r="G37" s="172"/>
      <c r="H37" s="88"/>
      <c r="I37" s="87"/>
      <c r="J37" s="172"/>
      <c r="K37" s="88"/>
      <c r="L37" s="87"/>
      <c r="M37" s="172"/>
      <c r="N37" s="88">
        <v>0</v>
      </c>
      <c r="O37" s="87">
        <f>N37</f>
        <v>0</v>
      </c>
    </row>
    <row r="38" spans="1:15" ht="18" customHeight="1" thickBot="1">
      <c r="A38" s="173" t="s">
        <v>46</v>
      </c>
      <c r="B38" s="90">
        <f>SUM(B32:B37)</f>
        <v>0</v>
      </c>
      <c r="C38" s="91">
        <f>SUM(C32:C37)</f>
        <v>0</v>
      </c>
      <c r="D38" s="173" t="s">
        <v>46</v>
      </c>
      <c r="E38" s="90">
        <f>SUM(E32:E37)</f>
        <v>140</v>
      </c>
      <c r="F38" s="91">
        <f>SUM(F32:F37)</f>
        <v>0</v>
      </c>
      <c r="G38" s="173" t="s">
        <v>46</v>
      </c>
      <c r="H38" s="90">
        <f>SUM(H32:H37)</f>
        <v>1190</v>
      </c>
      <c r="I38" s="91">
        <f>SUM(I32:I37)</f>
        <v>0</v>
      </c>
      <c r="J38" s="173" t="s">
        <v>46</v>
      </c>
      <c r="K38" s="90">
        <f>SUM(K32:K37)</f>
        <v>0</v>
      </c>
      <c r="L38" s="91">
        <f>SUM(L32:L37)</f>
        <v>0</v>
      </c>
      <c r="M38" s="173" t="s">
        <v>46</v>
      </c>
      <c r="N38" s="90">
        <f>SUM(N32:N37)</f>
        <v>8820</v>
      </c>
      <c r="O38" s="91">
        <f>SUM(O32:O37)</f>
        <v>0</v>
      </c>
    </row>
    <row r="39" ht="15" customHeight="1" thickBot="1"/>
    <row r="40" spans="1:10" ht="18" customHeight="1" thickBot="1">
      <c r="A40" s="67" t="s">
        <v>400</v>
      </c>
      <c r="B40" s="68"/>
      <c r="C40" s="69" t="s">
        <v>221</v>
      </c>
      <c r="D40" s="235" t="s">
        <v>222</v>
      </c>
      <c r="E40" s="236"/>
      <c r="F40" s="70" t="s">
        <v>185</v>
      </c>
      <c r="G40" s="71">
        <f>SUM(B48,E48,H48,K48,N48)</f>
        <v>5620</v>
      </c>
      <c r="H40" s="72" t="s">
        <v>2</v>
      </c>
      <c r="I40" s="73">
        <f>C48+F48+I48+L48+O48</f>
        <v>0</v>
      </c>
      <c r="J40" s="1" t="s">
        <v>299</v>
      </c>
    </row>
    <row r="41" ht="5.25" customHeight="1" thickBot="1"/>
    <row r="42" spans="1:15" ht="18" customHeight="1">
      <c r="A42" s="47" t="s">
        <v>3</v>
      </c>
      <c r="B42" s="48"/>
      <c r="C42" s="52"/>
      <c r="D42" s="48" t="s">
        <v>4</v>
      </c>
      <c r="E42" s="48"/>
      <c r="F42" s="52"/>
      <c r="G42" s="48" t="s">
        <v>5</v>
      </c>
      <c r="H42" s="48"/>
      <c r="I42" s="52"/>
      <c r="J42" s="48" t="s">
        <v>6</v>
      </c>
      <c r="K42" s="48"/>
      <c r="L42" s="52"/>
      <c r="M42" s="48" t="s">
        <v>47</v>
      </c>
      <c r="N42" s="48"/>
      <c r="O42" s="52"/>
    </row>
    <row r="43" spans="1:15" ht="15" customHeight="1">
      <c r="A43" s="76" t="s">
        <v>7</v>
      </c>
      <c r="B43" s="77" t="s">
        <v>8</v>
      </c>
      <c r="C43" s="178" t="s">
        <v>360</v>
      </c>
      <c r="D43" s="76" t="s">
        <v>7</v>
      </c>
      <c r="E43" s="77" t="s">
        <v>8</v>
      </c>
      <c r="F43" s="178" t="s">
        <v>360</v>
      </c>
      <c r="G43" s="76" t="s">
        <v>7</v>
      </c>
      <c r="H43" s="77" t="s">
        <v>8</v>
      </c>
      <c r="I43" s="178" t="s">
        <v>360</v>
      </c>
      <c r="J43" s="76" t="s">
        <v>7</v>
      </c>
      <c r="K43" s="77" t="s">
        <v>8</v>
      </c>
      <c r="L43" s="178" t="s">
        <v>360</v>
      </c>
      <c r="M43" s="76" t="s">
        <v>7</v>
      </c>
      <c r="N43" s="77" t="s">
        <v>8</v>
      </c>
      <c r="O43" s="178" t="s">
        <v>360</v>
      </c>
    </row>
    <row r="44" spans="1:15" ht="18" customHeight="1">
      <c r="A44" s="79"/>
      <c r="B44" s="80"/>
      <c r="C44" s="81"/>
      <c r="D44" s="79" t="s">
        <v>95</v>
      </c>
      <c r="E44" s="84">
        <v>340</v>
      </c>
      <c r="F44" s="81">
        <v>0</v>
      </c>
      <c r="G44" s="154" t="s">
        <v>96</v>
      </c>
      <c r="H44" s="84">
        <v>490</v>
      </c>
      <c r="I44" s="81"/>
      <c r="J44" s="79"/>
      <c r="K44" s="83"/>
      <c r="L44" s="81"/>
      <c r="M44" s="79" t="s">
        <v>223</v>
      </c>
      <c r="N44" s="84">
        <v>2770</v>
      </c>
      <c r="O44" s="81"/>
    </row>
    <row r="45" spans="1:15" ht="18" customHeight="1">
      <c r="A45" s="79"/>
      <c r="B45" s="80"/>
      <c r="C45" s="81"/>
      <c r="D45" s="79"/>
      <c r="E45" s="83"/>
      <c r="F45" s="81"/>
      <c r="G45" s="154"/>
      <c r="H45" s="84">
        <v>0</v>
      </c>
      <c r="I45" s="81">
        <v>0</v>
      </c>
      <c r="J45" s="79"/>
      <c r="K45" s="83"/>
      <c r="L45" s="81"/>
      <c r="M45" s="79" t="s">
        <v>224</v>
      </c>
      <c r="N45" s="84">
        <v>840</v>
      </c>
      <c r="O45" s="81"/>
    </row>
    <row r="46" spans="1:15" ht="18" customHeight="1">
      <c r="A46" s="79"/>
      <c r="B46" s="80"/>
      <c r="C46" s="81"/>
      <c r="D46" s="79"/>
      <c r="E46" s="83"/>
      <c r="F46" s="81"/>
      <c r="G46" s="79"/>
      <c r="H46" s="83"/>
      <c r="I46" s="81"/>
      <c r="J46" s="79"/>
      <c r="K46" s="83"/>
      <c r="L46" s="81"/>
      <c r="M46" s="79" t="s">
        <v>162</v>
      </c>
      <c r="N46" s="84">
        <v>1180</v>
      </c>
      <c r="O46" s="81"/>
    </row>
    <row r="47" spans="1:15" ht="18" customHeight="1">
      <c r="A47" s="172"/>
      <c r="B47" s="86"/>
      <c r="C47" s="87"/>
      <c r="D47" s="172"/>
      <c r="E47" s="88"/>
      <c r="F47" s="87"/>
      <c r="G47" s="172"/>
      <c r="H47" s="88"/>
      <c r="I47" s="87"/>
      <c r="J47" s="172"/>
      <c r="K47" s="88"/>
      <c r="L47" s="87"/>
      <c r="M47" s="172"/>
      <c r="N47" s="88"/>
      <c r="O47" s="87"/>
    </row>
    <row r="48" spans="1:15" ht="18" customHeight="1" thickBot="1">
      <c r="A48" s="173" t="s">
        <v>46</v>
      </c>
      <c r="B48" s="90">
        <f>SUM(B44:B47)</f>
        <v>0</v>
      </c>
      <c r="C48" s="91">
        <f>SUM(C44:C47)</f>
        <v>0</v>
      </c>
      <c r="D48" s="173" t="s">
        <v>46</v>
      </c>
      <c r="E48" s="90">
        <f>SUM(E44:E47)</f>
        <v>340</v>
      </c>
      <c r="F48" s="91">
        <f>SUM(F44:F47)</f>
        <v>0</v>
      </c>
      <c r="G48" s="173" t="s">
        <v>46</v>
      </c>
      <c r="H48" s="90">
        <f>SUM(H44:H47)</f>
        <v>490</v>
      </c>
      <c r="I48" s="91">
        <f>SUM(I44:I47)</f>
        <v>0</v>
      </c>
      <c r="J48" s="173" t="s">
        <v>46</v>
      </c>
      <c r="K48" s="90">
        <f>SUM(K44:K47)</f>
        <v>0</v>
      </c>
      <c r="L48" s="91">
        <f>SUM(L44:L47)</f>
        <v>0</v>
      </c>
      <c r="M48" s="173" t="s">
        <v>46</v>
      </c>
      <c r="N48" s="90">
        <f>SUM(N44:N47)</f>
        <v>4790</v>
      </c>
      <c r="O48" s="91">
        <f>SUM(O44:O47)</f>
        <v>0</v>
      </c>
    </row>
    <row r="49" ht="15" customHeight="1" thickBot="1"/>
    <row r="50" spans="1:10" ht="18" customHeight="1" thickBot="1">
      <c r="A50" s="67" t="s">
        <v>400</v>
      </c>
      <c r="B50" s="68"/>
      <c r="C50" s="69" t="s">
        <v>225</v>
      </c>
      <c r="D50" s="235" t="s">
        <v>103</v>
      </c>
      <c r="E50" s="236"/>
      <c r="F50" s="70" t="s">
        <v>185</v>
      </c>
      <c r="G50" s="71">
        <f>B59+E59+H59+K59+N59</f>
        <v>7650</v>
      </c>
      <c r="H50" s="72" t="s">
        <v>2</v>
      </c>
      <c r="I50" s="73">
        <f>C59+F59+I59+L59+O59</f>
        <v>0</v>
      </c>
      <c r="J50" s="1"/>
    </row>
    <row r="51" ht="5.25" customHeight="1" thickBot="1"/>
    <row r="52" spans="1:15" ht="18" customHeight="1">
      <c r="A52" s="47" t="s">
        <v>3</v>
      </c>
      <c r="B52" s="48"/>
      <c r="C52" s="52"/>
      <c r="D52" s="48" t="s">
        <v>4</v>
      </c>
      <c r="E52" s="48"/>
      <c r="F52" s="52"/>
      <c r="G52" s="48" t="s">
        <v>5</v>
      </c>
      <c r="H52" s="48"/>
      <c r="I52" s="52"/>
      <c r="J52" s="48" t="s">
        <v>6</v>
      </c>
      <c r="K52" s="48"/>
      <c r="L52" s="52"/>
      <c r="M52" s="48" t="s">
        <v>47</v>
      </c>
      <c r="N52" s="48"/>
      <c r="O52" s="52"/>
    </row>
    <row r="53" spans="1:15" ht="15" customHeight="1">
      <c r="A53" s="76" t="s">
        <v>7</v>
      </c>
      <c r="B53" s="77" t="s">
        <v>8</v>
      </c>
      <c r="C53" s="178" t="s">
        <v>360</v>
      </c>
      <c r="D53" s="76" t="s">
        <v>7</v>
      </c>
      <c r="E53" s="77" t="s">
        <v>8</v>
      </c>
      <c r="F53" s="178" t="s">
        <v>360</v>
      </c>
      <c r="G53" s="76" t="s">
        <v>7</v>
      </c>
      <c r="H53" s="77" t="s">
        <v>8</v>
      </c>
      <c r="I53" s="178" t="s">
        <v>360</v>
      </c>
      <c r="J53" s="76" t="s">
        <v>7</v>
      </c>
      <c r="K53" s="77" t="s">
        <v>8</v>
      </c>
      <c r="L53" s="178" t="s">
        <v>360</v>
      </c>
      <c r="M53" s="76" t="s">
        <v>7</v>
      </c>
      <c r="N53" s="77" t="s">
        <v>8</v>
      </c>
      <c r="O53" s="178" t="s">
        <v>360</v>
      </c>
    </row>
    <row r="54" spans="1:15" ht="18" customHeight="1">
      <c r="A54" s="79"/>
      <c r="B54" s="80"/>
      <c r="C54" s="81"/>
      <c r="D54" s="79" t="s">
        <v>104</v>
      </c>
      <c r="E54" s="84">
        <v>390</v>
      </c>
      <c r="F54" s="81"/>
      <c r="G54" s="79" t="s">
        <v>344</v>
      </c>
      <c r="H54" s="84">
        <v>560</v>
      </c>
      <c r="I54" s="81"/>
      <c r="J54" s="79"/>
      <c r="K54" s="84"/>
      <c r="L54" s="81">
        <f>K54</f>
        <v>0</v>
      </c>
      <c r="M54" s="79" t="s">
        <v>226</v>
      </c>
      <c r="N54" s="84">
        <v>2920</v>
      </c>
      <c r="O54" s="81"/>
    </row>
    <row r="55" spans="1:15" ht="18" customHeight="1">
      <c r="A55" s="79"/>
      <c r="B55" s="80"/>
      <c r="C55" s="81"/>
      <c r="D55" s="79"/>
      <c r="E55" s="83"/>
      <c r="F55" s="81"/>
      <c r="G55" s="79"/>
      <c r="H55" s="84"/>
      <c r="I55" s="81"/>
      <c r="J55" s="79"/>
      <c r="K55" s="121"/>
      <c r="L55" s="81"/>
      <c r="M55" s="79" t="s">
        <v>227</v>
      </c>
      <c r="N55" s="84">
        <v>1800</v>
      </c>
      <c r="O55" s="81"/>
    </row>
    <row r="56" spans="1:15" ht="18" customHeight="1">
      <c r="A56" s="119"/>
      <c r="B56" s="80"/>
      <c r="C56" s="81"/>
      <c r="D56" s="79"/>
      <c r="E56" s="83"/>
      <c r="F56" s="81"/>
      <c r="G56" s="79"/>
      <c r="H56" s="83"/>
      <c r="I56" s="81"/>
      <c r="J56" s="79"/>
      <c r="K56" s="83"/>
      <c r="L56" s="81"/>
      <c r="M56" s="79" t="s">
        <v>228</v>
      </c>
      <c r="N56" s="84">
        <v>670</v>
      </c>
      <c r="O56" s="81"/>
    </row>
    <row r="57" spans="1:15" ht="18" customHeight="1">
      <c r="A57" s="79"/>
      <c r="B57" s="80"/>
      <c r="C57" s="81"/>
      <c r="D57" s="79"/>
      <c r="E57" s="83"/>
      <c r="F57" s="81"/>
      <c r="G57" s="79"/>
      <c r="H57" s="83"/>
      <c r="I57" s="81"/>
      <c r="J57" s="119"/>
      <c r="K57" s="83"/>
      <c r="L57" s="81"/>
      <c r="M57" s="79" t="s">
        <v>229</v>
      </c>
      <c r="N57" s="84">
        <v>1310</v>
      </c>
      <c r="O57" s="81"/>
    </row>
    <row r="58" spans="1:15" ht="18" customHeight="1">
      <c r="A58" s="172"/>
      <c r="B58" s="86"/>
      <c r="C58" s="87"/>
      <c r="D58" s="172"/>
      <c r="E58" s="88"/>
      <c r="F58" s="87"/>
      <c r="G58" s="172"/>
      <c r="H58" s="88"/>
      <c r="I58" s="87"/>
      <c r="J58" s="172"/>
      <c r="K58" s="88"/>
      <c r="L58" s="87"/>
      <c r="M58" s="172"/>
      <c r="N58" s="88"/>
      <c r="O58" s="87"/>
    </row>
    <row r="59" spans="1:15" ht="18" customHeight="1" thickBot="1">
      <c r="A59" s="173" t="s">
        <v>46</v>
      </c>
      <c r="B59" s="90">
        <f>SUM(B54:B58)</f>
        <v>0</v>
      </c>
      <c r="C59" s="91">
        <f>SUM(C54:C58)</f>
        <v>0</v>
      </c>
      <c r="D59" s="173" t="s">
        <v>46</v>
      </c>
      <c r="E59" s="90">
        <f>SUM(E54:E58)</f>
        <v>390</v>
      </c>
      <c r="F59" s="91">
        <f>SUM(F54:F58)</f>
        <v>0</v>
      </c>
      <c r="G59" s="173" t="s">
        <v>46</v>
      </c>
      <c r="H59" s="90">
        <f>SUM(H54:H58)</f>
        <v>560</v>
      </c>
      <c r="I59" s="91">
        <f>SUM(I54:I58)</f>
        <v>0</v>
      </c>
      <c r="J59" s="173" t="s">
        <v>46</v>
      </c>
      <c r="K59" s="90">
        <f>SUM(K54:K58)</f>
        <v>0</v>
      </c>
      <c r="L59" s="91">
        <f>SUM(L54:L58)</f>
        <v>0</v>
      </c>
      <c r="M59" s="173" t="s">
        <v>46</v>
      </c>
      <c r="N59" s="90">
        <f>SUM(N54:N58)</f>
        <v>6700</v>
      </c>
      <c r="O59" s="91">
        <f>SUM(O54:O58)</f>
        <v>0</v>
      </c>
    </row>
    <row r="60" ht="15" customHeight="1" thickBot="1">
      <c r="O60" s="65"/>
    </row>
    <row r="61" spans="1:11" ht="18" customHeight="1" thickBot="1">
      <c r="A61" s="67" t="s">
        <v>400</v>
      </c>
      <c r="B61" s="68"/>
      <c r="C61" s="69" t="s">
        <v>280</v>
      </c>
      <c r="D61" s="235" t="s">
        <v>281</v>
      </c>
      <c r="E61" s="236"/>
      <c r="F61" s="70" t="s">
        <v>185</v>
      </c>
      <c r="G61" s="71">
        <f>B74+E74+H74+K74+N74</f>
        <v>13390</v>
      </c>
      <c r="H61" s="72" t="s">
        <v>2</v>
      </c>
      <c r="I61" s="73">
        <f>C74+F74+I74+L74+O74</f>
        <v>0</v>
      </c>
      <c r="J61" s="1"/>
      <c r="K61" s="54" t="s">
        <v>282</v>
      </c>
    </row>
    <row r="62" ht="5.25" customHeight="1" thickBot="1"/>
    <row r="63" spans="1:15" ht="18" customHeight="1">
      <c r="A63" s="47" t="s">
        <v>3</v>
      </c>
      <c r="B63" s="48"/>
      <c r="C63" s="52"/>
      <c r="D63" s="48" t="s">
        <v>4</v>
      </c>
      <c r="E63" s="48"/>
      <c r="F63" s="52"/>
      <c r="G63" s="48" t="s">
        <v>5</v>
      </c>
      <c r="H63" s="48"/>
      <c r="I63" s="52"/>
      <c r="J63" s="48" t="s">
        <v>6</v>
      </c>
      <c r="K63" s="48"/>
      <c r="L63" s="52"/>
      <c r="M63" s="48" t="s">
        <v>47</v>
      </c>
      <c r="N63" s="48"/>
      <c r="O63" s="52"/>
    </row>
    <row r="64" spans="1:15" ht="15" customHeight="1">
      <c r="A64" s="76" t="s">
        <v>7</v>
      </c>
      <c r="B64" s="77" t="s">
        <v>8</v>
      </c>
      <c r="C64" s="178" t="s">
        <v>360</v>
      </c>
      <c r="D64" s="76" t="s">
        <v>7</v>
      </c>
      <c r="E64" s="77" t="s">
        <v>8</v>
      </c>
      <c r="F64" s="178" t="s">
        <v>360</v>
      </c>
      <c r="G64" s="76" t="s">
        <v>7</v>
      </c>
      <c r="H64" s="77" t="s">
        <v>8</v>
      </c>
      <c r="I64" s="178" t="s">
        <v>360</v>
      </c>
      <c r="J64" s="76" t="s">
        <v>7</v>
      </c>
      <c r="K64" s="77" t="s">
        <v>8</v>
      </c>
      <c r="L64" s="178" t="s">
        <v>360</v>
      </c>
      <c r="M64" s="76" t="s">
        <v>7</v>
      </c>
      <c r="N64" s="77" t="s">
        <v>8</v>
      </c>
      <c r="O64" s="178" t="s">
        <v>360</v>
      </c>
    </row>
    <row r="65" spans="1:15" ht="18" customHeight="1">
      <c r="A65" s="79"/>
      <c r="B65" s="80"/>
      <c r="C65" s="81"/>
      <c r="D65" s="79" t="s">
        <v>98</v>
      </c>
      <c r="E65" s="83"/>
      <c r="F65" s="81"/>
      <c r="G65" s="79" t="s">
        <v>99</v>
      </c>
      <c r="H65" s="84">
        <v>600</v>
      </c>
      <c r="I65" s="193"/>
      <c r="J65" s="79"/>
      <c r="K65" s="83"/>
      <c r="L65" s="81"/>
      <c r="M65" s="79" t="s">
        <v>296</v>
      </c>
      <c r="N65" s="84">
        <v>1820</v>
      </c>
      <c r="O65" s="81"/>
    </row>
    <row r="66" spans="1:15" ht="18" customHeight="1">
      <c r="A66" s="79"/>
      <c r="B66" s="80"/>
      <c r="C66" s="81"/>
      <c r="D66" s="79"/>
      <c r="E66" s="83"/>
      <c r="F66" s="81"/>
      <c r="G66" s="79" t="s">
        <v>100</v>
      </c>
      <c r="H66" s="84">
        <v>470</v>
      </c>
      <c r="I66" s="81"/>
      <c r="J66" s="79"/>
      <c r="K66" s="83"/>
      <c r="L66" s="81"/>
      <c r="M66" s="184" t="s">
        <v>297</v>
      </c>
      <c r="N66" s="84">
        <v>920</v>
      </c>
      <c r="O66" s="81"/>
    </row>
    <row r="67" spans="1:15" ht="18" customHeight="1">
      <c r="A67" s="79"/>
      <c r="B67" s="80"/>
      <c r="C67" s="81"/>
      <c r="D67" s="161"/>
      <c r="E67" s="83"/>
      <c r="F67" s="81"/>
      <c r="G67" s="161"/>
      <c r="H67" s="84"/>
      <c r="I67" s="81"/>
      <c r="J67" s="79"/>
      <c r="K67" s="83"/>
      <c r="L67" s="81"/>
      <c r="M67" s="79" t="s">
        <v>160</v>
      </c>
      <c r="N67" s="84">
        <v>1190</v>
      </c>
      <c r="O67" s="81"/>
    </row>
    <row r="68" spans="1:15" ht="18" customHeight="1">
      <c r="A68" s="79"/>
      <c r="B68" s="80"/>
      <c r="C68" s="81"/>
      <c r="D68" s="79"/>
      <c r="E68" s="208"/>
      <c r="F68" s="81"/>
      <c r="G68" s="79"/>
      <c r="H68" s="84"/>
      <c r="I68" s="81"/>
      <c r="J68" s="79"/>
      <c r="K68" s="83"/>
      <c r="L68" s="81"/>
      <c r="M68" s="79" t="s">
        <v>97</v>
      </c>
      <c r="N68" s="84">
        <v>1980</v>
      </c>
      <c r="O68" s="81"/>
    </row>
    <row r="69" spans="1:15" ht="18" customHeight="1">
      <c r="A69" s="79"/>
      <c r="B69" s="80"/>
      <c r="C69" s="81"/>
      <c r="D69" s="79"/>
      <c r="E69" s="83"/>
      <c r="F69" s="81"/>
      <c r="G69" s="79"/>
      <c r="H69" s="84"/>
      <c r="I69" s="81"/>
      <c r="J69" s="79"/>
      <c r="K69" s="83"/>
      <c r="L69" s="81"/>
      <c r="M69" s="79" t="s">
        <v>101</v>
      </c>
      <c r="N69" s="84">
        <v>2060</v>
      </c>
      <c r="O69" s="81"/>
    </row>
    <row r="70" spans="1:15" ht="18" customHeight="1">
      <c r="A70" s="79"/>
      <c r="B70" s="80"/>
      <c r="C70" s="81"/>
      <c r="D70" s="79"/>
      <c r="E70" s="83"/>
      <c r="F70" s="81"/>
      <c r="G70" s="79"/>
      <c r="H70" s="83"/>
      <c r="I70" s="81"/>
      <c r="J70" s="79"/>
      <c r="K70" s="83"/>
      <c r="L70" s="81"/>
      <c r="M70" s="79" t="s">
        <v>161</v>
      </c>
      <c r="N70" s="84">
        <v>1680</v>
      </c>
      <c r="O70" s="81"/>
    </row>
    <row r="71" spans="1:15" ht="18" customHeight="1">
      <c r="A71" s="79"/>
      <c r="B71" s="80"/>
      <c r="C71" s="81"/>
      <c r="D71" s="79"/>
      <c r="E71" s="83"/>
      <c r="F71" s="81"/>
      <c r="G71" s="79"/>
      <c r="H71" s="83"/>
      <c r="I71" s="81"/>
      <c r="J71" s="79"/>
      <c r="K71" s="83"/>
      <c r="L71" s="81"/>
      <c r="M71" s="79" t="s">
        <v>102</v>
      </c>
      <c r="N71" s="84">
        <v>1510</v>
      </c>
      <c r="O71" s="81"/>
    </row>
    <row r="72" spans="1:15" ht="18" customHeight="1">
      <c r="A72" s="79"/>
      <c r="B72" s="80"/>
      <c r="C72" s="81"/>
      <c r="D72" s="79"/>
      <c r="E72" s="83"/>
      <c r="F72" s="81"/>
      <c r="G72" s="79"/>
      <c r="H72" s="83"/>
      <c r="I72" s="81"/>
      <c r="J72" s="79"/>
      <c r="K72" s="83"/>
      <c r="L72" s="81"/>
      <c r="M72" s="79" t="s">
        <v>163</v>
      </c>
      <c r="N72" s="84">
        <v>1160</v>
      </c>
      <c r="O72" s="81"/>
    </row>
    <row r="73" spans="1:15" ht="18" customHeight="1">
      <c r="A73" s="172"/>
      <c r="B73" s="86"/>
      <c r="C73" s="87"/>
      <c r="D73" s="172"/>
      <c r="E73" s="88"/>
      <c r="F73" s="87"/>
      <c r="G73" s="172"/>
      <c r="H73" s="88"/>
      <c r="I73" s="87"/>
      <c r="J73" s="172"/>
      <c r="K73" s="88"/>
      <c r="L73" s="87"/>
      <c r="M73" s="172"/>
      <c r="N73" s="88"/>
      <c r="O73" s="87"/>
    </row>
    <row r="74" spans="1:15" ht="18" customHeight="1" thickBot="1">
      <c r="A74" s="173" t="s">
        <v>46</v>
      </c>
      <c r="B74" s="90">
        <f>SUM(B65:B73)</f>
        <v>0</v>
      </c>
      <c r="C74" s="91">
        <f>SUM(C65:C73)</f>
        <v>0</v>
      </c>
      <c r="D74" s="173" t="s">
        <v>46</v>
      </c>
      <c r="E74" s="90">
        <f>SUM(E65:E73)</f>
        <v>0</v>
      </c>
      <c r="F74" s="91">
        <f>SUM(F65:F73)</f>
        <v>0</v>
      </c>
      <c r="G74" s="173" t="s">
        <v>46</v>
      </c>
      <c r="H74" s="90">
        <f>SUM(H65:H73)</f>
        <v>1070</v>
      </c>
      <c r="I74" s="91">
        <f>SUM(I65:I73)</f>
        <v>0</v>
      </c>
      <c r="J74" s="173" t="s">
        <v>46</v>
      </c>
      <c r="K74" s="90">
        <f>SUM(K65:K73)</f>
        <v>0</v>
      </c>
      <c r="L74" s="91">
        <f>SUM(L65:L73)</f>
        <v>0</v>
      </c>
      <c r="M74" s="173" t="s">
        <v>46</v>
      </c>
      <c r="N74" s="90">
        <f>SUM(N65:N73)</f>
        <v>12320</v>
      </c>
      <c r="O74" s="91">
        <f>SUM(O65:O73)</f>
        <v>0</v>
      </c>
    </row>
    <row r="75" ht="13.5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/>
  <mergeCells count="7">
    <mergeCell ref="D61:E61"/>
    <mergeCell ref="D4:E4"/>
    <mergeCell ref="E2:G2"/>
    <mergeCell ref="D28:E28"/>
    <mergeCell ref="D40:E40"/>
    <mergeCell ref="D50:E50"/>
    <mergeCell ref="D15:E15"/>
  </mergeCells>
  <conditionalFormatting sqref="C8:C13 F8:F13 I10 L8:L13 O8:O13 C32:C38 F34:F38 I36:I38 L32:L38 O32:O38 C44:C48 F45:F48 I44:I48 L44:L48 O44:O48 C54:C59 F55:F59 I54:I59 L54:L59 O54:O59 H8:H11 N8:N11 H19 N19:N25 E32 H32:H35 N32:N36 E44 H44:H45 N44:N46 E54 H54:H55 K54 N54:N57 I12:I13 I70:I74 H67:H69 N65:N72 I66:I68 C65:C74 L65:L74 O65:O74 F65:F74 C19:C26 F19:F26 I21:I26 L19:L26 O19:O26 H21">
    <cfRule type="cellIs" priority="19" dxfId="100" operator="greaterThan" stopIfTrue="1">
      <formula>B8</formula>
    </cfRule>
  </conditionalFormatting>
  <conditionalFormatting sqref="I8">
    <cfRule type="cellIs" priority="18" dxfId="100" operator="greaterThan" stopIfTrue="1">
      <formula>H8</formula>
    </cfRule>
  </conditionalFormatting>
  <conditionalFormatting sqref="I9">
    <cfRule type="cellIs" priority="17" dxfId="100" operator="greaterThan" stopIfTrue="1">
      <formula>H9</formula>
    </cfRule>
  </conditionalFormatting>
  <conditionalFormatting sqref="I11">
    <cfRule type="cellIs" priority="16" dxfId="100" operator="greaterThan" stopIfTrue="1">
      <formula>H11</formula>
    </cfRule>
  </conditionalFormatting>
  <conditionalFormatting sqref="I19">
    <cfRule type="cellIs" priority="15" dxfId="100" operator="greaterThan" stopIfTrue="1">
      <formula>H19</formula>
    </cfRule>
  </conditionalFormatting>
  <conditionalFormatting sqref="I20">
    <cfRule type="cellIs" priority="14" dxfId="100" operator="greaterThan" stopIfTrue="1">
      <formula>H20</formula>
    </cfRule>
  </conditionalFormatting>
  <conditionalFormatting sqref="I32:I35">
    <cfRule type="cellIs" priority="11" dxfId="100" operator="greaterThan" stopIfTrue="1">
      <formula>H32</formula>
    </cfRule>
  </conditionalFormatting>
  <conditionalFormatting sqref="F44">
    <cfRule type="cellIs" priority="10" dxfId="100" operator="greaterThan" stopIfTrue="1">
      <formula>E44</formula>
    </cfRule>
  </conditionalFormatting>
  <conditionalFormatting sqref="F54">
    <cfRule type="cellIs" priority="9" dxfId="100" operator="greaterThan" stopIfTrue="1">
      <formula>E54</formula>
    </cfRule>
  </conditionalFormatting>
  <conditionalFormatting sqref="I65">
    <cfRule type="cellIs" priority="7" dxfId="100" operator="greaterThan" stopIfTrue="1">
      <formula>H65</formula>
    </cfRule>
  </conditionalFormatting>
  <conditionalFormatting sqref="I69">
    <cfRule type="cellIs" priority="6" dxfId="100" operator="greaterThan" stopIfTrue="1">
      <formula>H69</formula>
    </cfRule>
  </conditionalFormatting>
  <conditionalFormatting sqref="F32:F33">
    <cfRule type="cellIs" priority="5" dxfId="100" operator="greaterThan" stopIfTrue="1">
      <formula>E32</formula>
    </cfRule>
  </conditionalFormatting>
  <conditionalFormatting sqref="E33">
    <cfRule type="cellIs" priority="4" dxfId="100" operator="greaterThan" stopIfTrue="1">
      <formula>D33</formula>
    </cfRule>
  </conditionalFormatting>
  <conditionalFormatting sqref="H20">
    <cfRule type="cellIs" priority="3" dxfId="100" operator="greaterThan" stopIfTrue="1">
      <formula>G20</formula>
    </cfRule>
  </conditionalFormatting>
  <conditionalFormatting sqref="E68">
    <cfRule type="cellIs" priority="2" dxfId="100" operator="greaterThan" stopIfTrue="1">
      <formula>D68</formula>
    </cfRule>
  </conditionalFormatting>
  <conditionalFormatting sqref="H65:H66">
    <cfRule type="cellIs" priority="1" dxfId="100" operator="greaterThan" stopIfTrue="1">
      <formula>G65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5"/>
  <sheetViews>
    <sheetView showGridLines="0" zoomScale="90" zoomScaleNormal="90" zoomScalePageLayoutView="0" workbookViewId="0" topLeftCell="A1">
      <pane ySplit="2" topLeftCell="A3" activePane="bottomLeft" state="frozen"/>
      <selection pane="topLeft" activeCell="F76" sqref="F76"/>
      <selection pane="bottomLeft" activeCell="A47" sqref="A47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16384" width="9.00390625" style="40" customWidth="1"/>
  </cols>
  <sheetData>
    <row r="1" spans="1:15" s="56" customFormat="1" ht="16.5" customHeight="1">
      <c r="A1" s="47" t="s">
        <v>149</v>
      </c>
      <c r="B1" s="48"/>
      <c r="C1" s="48"/>
      <c r="D1" s="49"/>
      <c r="E1" s="48" t="s">
        <v>0</v>
      </c>
      <c r="F1" s="48"/>
      <c r="G1" s="49"/>
      <c r="H1" s="50" t="s">
        <v>1</v>
      </c>
      <c r="I1" s="48" t="s">
        <v>169</v>
      </c>
      <c r="J1" s="49"/>
      <c r="K1" s="51" t="s">
        <v>150</v>
      </c>
      <c r="L1" s="52"/>
      <c r="M1" s="53"/>
      <c r="N1" s="54"/>
      <c r="O1" s="55"/>
    </row>
    <row r="2" spans="1:15" ht="34.5" customHeight="1" thickBot="1">
      <c r="A2" s="29">
        <f>'熊本市・荒尾市'!A2</f>
        <v>0</v>
      </c>
      <c r="B2" s="57"/>
      <c r="C2" s="58"/>
      <c r="D2" s="59"/>
      <c r="E2" s="237" t="str">
        <f>'熊本市・荒尾市'!E2</f>
        <v>令和　　年　　月　　日</v>
      </c>
      <c r="F2" s="238"/>
      <c r="G2" s="239"/>
      <c r="H2" s="60">
        <f>'熊本市・荒尾市'!H2</f>
        <v>0</v>
      </c>
      <c r="I2" s="61">
        <f>'熊本市・荒尾市'!I2</f>
        <v>0</v>
      </c>
      <c r="J2" s="62"/>
      <c r="K2" s="63"/>
      <c r="L2" s="64"/>
      <c r="M2" s="214"/>
      <c r="N2" s="65"/>
      <c r="O2" s="55"/>
    </row>
    <row r="3" spans="13:15" ht="15" customHeight="1" thickBot="1">
      <c r="M3" s="66"/>
      <c r="N3" s="56"/>
      <c r="O3" s="196" t="s">
        <v>387</v>
      </c>
    </row>
    <row r="4" spans="1:15" ht="18" customHeight="1" thickBot="1">
      <c r="A4" s="67" t="s">
        <v>400</v>
      </c>
      <c r="B4" s="68"/>
      <c r="C4" s="69" t="s">
        <v>283</v>
      </c>
      <c r="D4" s="242" t="s">
        <v>284</v>
      </c>
      <c r="E4" s="243"/>
      <c r="F4" s="70" t="s">
        <v>185</v>
      </c>
      <c r="G4" s="71">
        <f>B26+E26+H26+K26+N26+K18</f>
        <v>16560</v>
      </c>
      <c r="H4" s="72" t="s">
        <v>2</v>
      </c>
      <c r="I4" s="73">
        <f>C26+F26+I26+L26+O26+L18</f>
        <v>0</v>
      </c>
      <c r="J4" s="1"/>
      <c r="K4" s="74" t="s">
        <v>151</v>
      </c>
      <c r="L4" s="75">
        <f>I4+I28+I39+I47</f>
        <v>0</v>
      </c>
      <c r="M4" s="28"/>
      <c r="N4" s="56"/>
      <c r="O4" s="197" t="s">
        <v>388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47</v>
      </c>
      <c r="N6" s="48"/>
      <c r="O6" s="52"/>
    </row>
    <row r="7" spans="1:15" s="56" customFormat="1" ht="15" customHeight="1">
      <c r="A7" s="76" t="s">
        <v>7</v>
      </c>
      <c r="B7" s="77" t="s">
        <v>8</v>
      </c>
      <c r="C7" s="178" t="s">
        <v>360</v>
      </c>
      <c r="D7" s="76" t="s">
        <v>7</v>
      </c>
      <c r="E7" s="77" t="s">
        <v>8</v>
      </c>
      <c r="F7" s="178" t="s">
        <v>360</v>
      </c>
      <c r="G7" s="76" t="s">
        <v>7</v>
      </c>
      <c r="H7" s="77" t="s">
        <v>8</v>
      </c>
      <c r="I7" s="178" t="s">
        <v>360</v>
      </c>
      <c r="J7" s="76" t="s">
        <v>7</v>
      </c>
      <c r="K7" s="77" t="s">
        <v>8</v>
      </c>
      <c r="L7" s="178" t="s">
        <v>360</v>
      </c>
      <c r="M7" s="76" t="s">
        <v>7</v>
      </c>
      <c r="N7" s="77" t="s">
        <v>8</v>
      </c>
      <c r="O7" s="178" t="s">
        <v>360</v>
      </c>
    </row>
    <row r="8" spans="1:15" ht="18" customHeight="1">
      <c r="A8" s="79"/>
      <c r="B8" s="83"/>
      <c r="C8" s="81"/>
      <c r="D8" s="154" t="s">
        <v>105</v>
      </c>
      <c r="E8" s="84">
        <v>980</v>
      </c>
      <c r="F8" s="81"/>
      <c r="G8" s="79" t="s">
        <v>106</v>
      </c>
      <c r="H8" s="84">
        <v>1100</v>
      </c>
      <c r="I8" s="81"/>
      <c r="J8" s="154"/>
      <c r="K8" s="195"/>
      <c r="L8" s="81"/>
      <c r="M8" s="79" t="s">
        <v>107</v>
      </c>
      <c r="N8" s="84">
        <v>3890</v>
      </c>
      <c r="O8" s="81"/>
    </row>
    <row r="9" spans="1:15" ht="18" customHeight="1">
      <c r="A9" s="79"/>
      <c r="B9" s="83"/>
      <c r="C9" s="81"/>
      <c r="D9" s="187"/>
      <c r="E9" s="84"/>
      <c r="F9" s="81"/>
      <c r="G9" s="79" t="s">
        <v>230</v>
      </c>
      <c r="H9" s="84">
        <v>780</v>
      </c>
      <c r="I9" s="81"/>
      <c r="J9" s="79"/>
      <c r="K9" s="84"/>
      <c r="L9" s="81"/>
      <c r="M9" s="79" t="s">
        <v>108</v>
      </c>
      <c r="N9" s="84">
        <v>1780</v>
      </c>
      <c r="O9" s="81"/>
    </row>
    <row r="10" spans="1:15" ht="18" customHeight="1">
      <c r="A10" s="79"/>
      <c r="B10" s="83"/>
      <c r="C10" s="81"/>
      <c r="D10" s="79"/>
      <c r="E10" s="84"/>
      <c r="F10" s="81"/>
      <c r="G10" s="79"/>
      <c r="H10" s="84"/>
      <c r="I10" s="81"/>
      <c r="J10" s="79"/>
      <c r="K10" s="84"/>
      <c r="L10" s="81"/>
      <c r="M10" s="79"/>
      <c r="N10" s="84"/>
      <c r="O10" s="81"/>
    </row>
    <row r="11" spans="1:15" ht="18" customHeight="1">
      <c r="A11" s="102" t="s">
        <v>273</v>
      </c>
      <c r="B11" s="103"/>
      <c r="C11" s="81"/>
      <c r="D11" s="102"/>
      <c r="E11" s="84"/>
      <c r="F11" s="81"/>
      <c r="G11" s="102" t="s">
        <v>273</v>
      </c>
      <c r="H11" s="84"/>
      <c r="I11" s="81"/>
      <c r="J11" s="102" t="s">
        <v>273</v>
      </c>
      <c r="K11" s="84"/>
      <c r="L11" s="81"/>
      <c r="M11" s="102" t="s">
        <v>273</v>
      </c>
      <c r="N11" s="84"/>
      <c r="O11" s="81"/>
    </row>
    <row r="12" spans="1:15" ht="18" customHeight="1">
      <c r="A12" s="79" t="s">
        <v>119</v>
      </c>
      <c r="B12" s="84">
        <v>70</v>
      </c>
      <c r="C12" s="81"/>
      <c r="D12" s="79"/>
      <c r="E12" s="84"/>
      <c r="F12" s="81"/>
      <c r="G12" s="79" t="s">
        <v>119</v>
      </c>
      <c r="H12" s="84">
        <v>190</v>
      </c>
      <c r="I12" s="81"/>
      <c r="J12" s="79" t="s">
        <v>119</v>
      </c>
      <c r="K12" s="84">
        <v>50</v>
      </c>
      <c r="L12" s="81"/>
      <c r="M12" s="79" t="s">
        <v>120</v>
      </c>
      <c r="N12" s="84">
        <v>2270</v>
      </c>
      <c r="O12" s="81"/>
    </row>
    <row r="13" spans="1:15" ht="18" customHeight="1">
      <c r="A13" s="79"/>
      <c r="B13" s="84"/>
      <c r="C13" s="81"/>
      <c r="D13" s="79"/>
      <c r="E13" s="84"/>
      <c r="F13" s="81"/>
      <c r="G13" s="79"/>
      <c r="H13" s="83"/>
      <c r="I13" s="81"/>
      <c r="J13" s="79"/>
      <c r="K13" s="83"/>
      <c r="L13" s="81"/>
      <c r="M13" s="79"/>
      <c r="N13" s="84"/>
      <c r="O13" s="81"/>
    </row>
    <row r="14" spans="1:15" ht="18" customHeight="1">
      <c r="A14" s="102" t="s">
        <v>272</v>
      </c>
      <c r="B14" s="84"/>
      <c r="C14" s="81"/>
      <c r="D14" s="102" t="s">
        <v>272</v>
      </c>
      <c r="E14" s="84"/>
      <c r="F14" s="81"/>
      <c r="G14" s="79"/>
      <c r="H14" s="83"/>
      <c r="I14" s="81"/>
      <c r="J14" s="79"/>
      <c r="K14" s="83"/>
      <c r="L14" s="81"/>
      <c r="M14" s="102" t="s">
        <v>272</v>
      </c>
      <c r="N14" s="84"/>
      <c r="O14" s="81"/>
    </row>
    <row r="15" spans="1:15" ht="18" customHeight="1">
      <c r="A15" s="79" t="s">
        <v>109</v>
      </c>
      <c r="B15" s="84">
        <v>20</v>
      </c>
      <c r="C15" s="81"/>
      <c r="D15" s="79"/>
      <c r="E15" s="208"/>
      <c r="F15" s="81"/>
      <c r="G15" s="79"/>
      <c r="H15" s="83"/>
      <c r="I15" s="81"/>
      <c r="J15" s="79"/>
      <c r="K15" s="83"/>
      <c r="L15" s="81"/>
      <c r="M15" s="79" t="s">
        <v>298</v>
      </c>
      <c r="N15" s="84">
        <v>1180</v>
      </c>
      <c r="O15" s="81"/>
    </row>
    <row r="16" spans="1:15" ht="18" customHeight="1">
      <c r="A16" s="79"/>
      <c r="B16" s="83"/>
      <c r="C16" s="81"/>
      <c r="D16" s="79"/>
      <c r="E16" s="83"/>
      <c r="F16" s="81"/>
      <c r="G16" s="79"/>
      <c r="H16" s="83"/>
      <c r="I16" s="81"/>
      <c r="J16" s="79"/>
      <c r="K16" s="83"/>
      <c r="L16" s="81"/>
      <c r="M16" s="79" t="s">
        <v>340</v>
      </c>
      <c r="N16" s="84">
        <v>1470</v>
      </c>
      <c r="O16" s="81"/>
    </row>
    <row r="17" spans="1:15" ht="18" customHeight="1">
      <c r="A17" s="79"/>
      <c r="B17" s="83"/>
      <c r="C17" s="81"/>
      <c r="D17" s="79"/>
      <c r="E17" s="83"/>
      <c r="F17" s="81"/>
      <c r="G17" s="79"/>
      <c r="H17" s="83"/>
      <c r="I17" s="81"/>
      <c r="J17" s="79"/>
      <c r="K17" s="83"/>
      <c r="L17" s="81"/>
      <c r="M17" s="79" t="s">
        <v>114</v>
      </c>
      <c r="N17" s="84">
        <v>560</v>
      </c>
      <c r="O17" s="81"/>
    </row>
    <row r="18" spans="1:15" ht="18" customHeight="1" thickBot="1">
      <c r="A18" s="79"/>
      <c r="B18" s="83"/>
      <c r="C18" s="81"/>
      <c r="D18" s="79"/>
      <c r="E18" s="83"/>
      <c r="F18" s="81"/>
      <c r="G18" s="79"/>
      <c r="H18" s="83"/>
      <c r="I18" s="81"/>
      <c r="J18" s="168" t="s">
        <v>46</v>
      </c>
      <c r="K18" s="83">
        <f>SUM(K8:K17)</f>
        <v>50</v>
      </c>
      <c r="L18" s="81">
        <f>SUM(L8:L17)</f>
        <v>0</v>
      </c>
      <c r="M18" s="79" t="s">
        <v>115</v>
      </c>
      <c r="N18" s="84">
        <v>1010</v>
      </c>
      <c r="O18" s="81"/>
    </row>
    <row r="19" spans="1:15" ht="18" customHeight="1">
      <c r="A19" s="79"/>
      <c r="B19" s="83"/>
      <c r="C19" s="81"/>
      <c r="D19" s="79"/>
      <c r="E19" s="83"/>
      <c r="F19" s="81"/>
      <c r="G19" s="188"/>
      <c r="H19" s="103"/>
      <c r="I19" s="81"/>
      <c r="J19" s="48" t="s">
        <v>165</v>
      </c>
      <c r="K19" s="48"/>
      <c r="L19" s="52"/>
      <c r="M19" s="79" t="s">
        <v>356</v>
      </c>
      <c r="N19" s="84">
        <v>480</v>
      </c>
      <c r="O19" s="81"/>
    </row>
    <row r="20" spans="1:15" ht="18" customHeight="1">
      <c r="A20" s="79"/>
      <c r="B20" s="83"/>
      <c r="C20" s="81"/>
      <c r="D20" s="79"/>
      <c r="E20" s="83"/>
      <c r="F20" s="81"/>
      <c r="G20" s="79"/>
      <c r="H20" s="83"/>
      <c r="I20" s="81"/>
      <c r="J20" s="76" t="s">
        <v>7</v>
      </c>
      <c r="K20" s="77" t="s">
        <v>8</v>
      </c>
      <c r="L20" s="178" t="s">
        <v>360</v>
      </c>
      <c r="M20" s="79" t="s">
        <v>117</v>
      </c>
      <c r="N20" s="84">
        <v>540</v>
      </c>
      <c r="O20" s="81"/>
    </row>
    <row r="21" spans="1:15" ht="18" customHeight="1">
      <c r="A21" s="79"/>
      <c r="B21" s="83"/>
      <c r="C21" s="81"/>
      <c r="D21" s="79"/>
      <c r="E21" s="83"/>
      <c r="F21" s="81"/>
      <c r="G21" s="79"/>
      <c r="H21" s="83"/>
      <c r="I21" s="81"/>
      <c r="J21" s="79" t="s">
        <v>231</v>
      </c>
      <c r="K21" s="84">
        <v>150</v>
      </c>
      <c r="L21" s="81"/>
      <c r="M21" s="172"/>
      <c r="N21" s="88"/>
      <c r="O21" s="81"/>
    </row>
    <row r="22" spans="1:15" ht="18" customHeight="1">
      <c r="A22" s="79"/>
      <c r="B22" s="83"/>
      <c r="C22" s="81"/>
      <c r="D22" s="79"/>
      <c r="E22" s="83"/>
      <c r="F22" s="81"/>
      <c r="G22" s="79"/>
      <c r="H22" s="83"/>
      <c r="I22" s="81"/>
      <c r="J22" s="79" t="s">
        <v>232</v>
      </c>
      <c r="K22" s="84">
        <v>40</v>
      </c>
      <c r="L22" s="81"/>
      <c r="M22" s="169"/>
      <c r="N22" s="104"/>
      <c r="O22" s="87"/>
    </row>
    <row r="23" spans="1:15" ht="18" customHeight="1">
      <c r="A23" s="79"/>
      <c r="B23" s="83"/>
      <c r="C23" s="81"/>
      <c r="D23" s="79"/>
      <c r="E23" s="83"/>
      <c r="F23" s="81"/>
      <c r="G23" s="79"/>
      <c r="H23" s="83"/>
      <c r="I23" s="81"/>
      <c r="J23" s="79"/>
      <c r="K23" s="83"/>
      <c r="L23" s="81"/>
      <c r="M23" s="169"/>
      <c r="N23" s="104"/>
      <c r="O23" s="105"/>
    </row>
    <row r="24" spans="1:15" ht="18" customHeight="1">
      <c r="A24" s="79"/>
      <c r="B24" s="83"/>
      <c r="C24" s="81"/>
      <c r="D24" s="79"/>
      <c r="E24" s="83"/>
      <c r="F24" s="81"/>
      <c r="G24" s="79"/>
      <c r="H24" s="83"/>
      <c r="I24" s="81"/>
      <c r="J24" s="79"/>
      <c r="K24" s="83"/>
      <c r="L24" s="81"/>
      <c r="M24" s="169"/>
      <c r="N24" s="104"/>
      <c r="O24" s="105"/>
    </row>
    <row r="25" spans="1:15" ht="18" customHeight="1">
      <c r="A25" s="172"/>
      <c r="B25" s="88"/>
      <c r="C25" s="87"/>
      <c r="D25" s="172"/>
      <c r="E25" s="88"/>
      <c r="F25" s="87"/>
      <c r="G25" s="172"/>
      <c r="H25" s="88"/>
      <c r="I25" s="87"/>
      <c r="J25" s="172"/>
      <c r="K25" s="88"/>
      <c r="L25" s="87"/>
      <c r="M25" s="172"/>
      <c r="N25" s="88"/>
      <c r="O25" s="87"/>
    </row>
    <row r="26" spans="1:15" ht="18" customHeight="1" thickBot="1">
      <c r="A26" s="173" t="s">
        <v>46</v>
      </c>
      <c r="B26" s="90">
        <f>SUM(B8:B25)</f>
        <v>90</v>
      </c>
      <c r="C26" s="91">
        <f>SUM(C8:C25)</f>
        <v>0</v>
      </c>
      <c r="D26" s="173" t="s">
        <v>46</v>
      </c>
      <c r="E26" s="90">
        <f>SUM(E8:E25)</f>
        <v>980</v>
      </c>
      <c r="F26" s="91">
        <f>SUM(F8:F25)</f>
        <v>0</v>
      </c>
      <c r="G26" s="173" t="s">
        <v>46</v>
      </c>
      <c r="H26" s="90">
        <f>SUM(H8:H25)</f>
        <v>2070</v>
      </c>
      <c r="I26" s="91">
        <f>SUM(I8:I25)</f>
        <v>0</v>
      </c>
      <c r="J26" s="173" t="s">
        <v>46</v>
      </c>
      <c r="K26" s="90">
        <f>SUM(K21:K25)</f>
        <v>190</v>
      </c>
      <c r="L26" s="91">
        <f>SUM(L21:L25)</f>
        <v>0</v>
      </c>
      <c r="M26" s="173" t="s">
        <v>46</v>
      </c>
      <c r="N26" s="90">
        <f>SUM(N8:N25)</f>
        <v>13180</v>
      </c>
      <c r="O26" s="91">
        <f>SUM(O8:O25)</f>
        <v>0</v>
      </c>
    </row>
    <row r="27" spans="1:15" ht="15" customHeight="1" thickBo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1" s="56" customFormat="1" ht="18" customHeight="1" thickBot="1">
      <c r="A28" s="67" t="s">
        <v>400</v>
      </c>
      <c r="B28" s="68"/>
      <c r="C28" s="69" t="s">
        <v>285</v>
      </c>
      <c r="D28" s="235" t="s">
        <v>275</v>
      </c>
      <c r="E28" s="236"/>
      <c r="F28" s="70" t="s">
        <v>185</v>
      </c>
      <c r="G28" s="71">
        <f>B37+E37+H37+K37+N37</f>
        <v>5530</v>
      </c>
      <c r="H28" s="72" t="s">
        <v>2</v>
      </c>
      <c r="I28" s="73">
        <f>C37+F37+I37+L37+O37</f>
        <v>0</v>
      </c>
      <c r="J28" s="1"/>
      <c r="K28" s="54" t="s">
        <v>286</v>
      </c>
    </row>
    <row r="29" s="56" customFormat="1" ht="5.25" customHeight="1" thickBot="1"/>
    <row r="30" spans="1:15" s="56" customFormat="1" ht="18" customHeight="1">
      <c r="A30" s="47" t="s">
        <v>3</v>
      </c>
      <c r="B30" s="48"/>
      <c r="C30" s="52"/>
      <c r="D30" s="48" t="s">
        <v>4</v>
      </c>
      <c r="E30" s="48"/>
      <c r="F30" s="52"/>
      <c r="G30" s="48" t="s">
        <v>5</v>
      </c>
      <c r="H30" s="48"/>
      <c r="I30" s="52"/>
      <c r="J30" s="48" t="s">
        <v>6</v>
      </c>
      <c r="K30" s="48"/>
      <c r="L30" s="52"/>
      <c r="M30" s="48" t="s">
        <v>47</v>
      </c>
      <c r="N30" s="48"/>
      <c r="O30" s="52"/>
    </row>
    <row r="31" spans="1:15" s="56" customFormat="1" ht="15" customHeight="1">
      <c r="A31" s="76" t="s">
        <v>7</v>
      </c>
      <c r="B31" s="77" t="s">
        <v>8</v>
      </c>
      <c r="C31" s="178" t="s">
        <v>360</v>
      </c>
      <c r="D31" s="76" t="s">
        <v>7</v>
      </c>
      <c r="E31" s="77" t="s">
        <v>8</v>
      </c>
      <c r="F31" s="178" t="s">
        <v>360</v>
      </c>
      <c r="G31" s="76" t="s">
        <v>7</v>
      </c>
      <c r="H31" s="77" t="s">
        <v>8</v>
      </c>
      <c r="I31" s="178" t="s">
        <v>360</v>
      </c>
      <c r="J31" s="76" t="s">
        <v>7</v>
      </c>
      <c r="K31" s="77" t="s">
        <v>8</v>
      </c>
      <c r="L31" s="178" t="s">
        <v>360</v>
      </c>
      <c r="M31" s="76" t="s">
        <v>7</v>
      </c>
      <c r="N31" s="77" t="s">
        <v>8</v>
      </c>
      <c r="O31" s="178" t="s">
        <v>360</v>
      </c>
    </row>
    <row r="32" spans="1:15" ht="18" customHeight="1">
      <c r="A32" s="79"/>
      <c r="B32" s="80"/>
      <c r="C32" s="81"/>
      <c r="D32" s="79"/>
      <c r="E32" s="83"/>
      <c r="F32" s="81"/>
      <c r="G32" s="184" t="s">
        <v>343</v>
      </c>
      <c r="H32" s="84">
        <v>390</v>
      </c>
      <c r="I32" s="81"/>
      <c r="J32" s="79"/>
      <c r="K32" s="93"/>
      <c r="L32" s="81"/>
      <c r="M32" s="79" t="s">
        <v>111</v>
      </c>
      <c r="N32" s="84">
        <v>2220</v>
      </c>
      <c r="O32" s="81"/>
    </row>
    <row r="33" spans="1:15" ht="18" customHeight="1">
      <c r="A33" s="79"/>
      <c r="B33" s="80"/>
      <c r="C33" s="81"/>
      <c r="D33" s="79"/>
      <c r="E33" s="83"/>
      <c r="F33" s="81"/>
      <c r="G33" s="79" t="s">
        <v>113</v>
      </c>
      <c r="H33" s="84">
        <v>70</v>
      </c>
      <c r="I33" s="81"/>
      <c r="J33" s="79"/>
      <c r="K33" s="83"/>
      <c r="L33" s="81"/>
      <c r="M33" s="79" t="s">
        <v>112</v>
      </c>
      <c r="N33" s="84">
        <v>1330</v>
      </c>
      <c r="O33" s="81"/>
    </row>
    <row r="34" spans="1:15" ht="18" customHeight="1">
      <c r="A34" s="79"/>
      <c r="B34" s="80"/>
      <c r="C34" s="81"/>
      <c r="D34" s="79"/>
      <c r="E34" s="83"/>
      <c r="F34" s="81"/>
      <c r="G34" s="79"/>
      <c r="H34" s="83"/>
      <c r="I34" s="81"/>
      <c r="J34" s="95"/>
      <c r="K34" s="83"/>
      <c r="L34" s="81"/>
      <c r="M34" s="79" t="s">
        <v>118</v>
      </c>
      <c r="N34" s="84">
        <v>1520</v>
      </c>
      <c r="O34" s="81"/>
    </row>
    <row r="35" spans="1:15" ht="18" customHeight="1">
      <c r="A35" s="79"/>
      <c r="B35" s="80"/>
      <c r="C35" s="81"/>
      <c r="D35" s="79"/>
      <c r="E35" s="83"/>
      <c r="F35" s="81"/>
      <c r="G35" s="79"/>
      <c r="H35" s="83"/>
      <c r="I35" s="81"/>
      <c r="J35" s="79"/>
      <c r="K35" s="83"/>
      <c r="L35" s="81"/>
      <c r="M35" s="79"/>
      <c r="N35" s="83"/>
      <c r="O35" s="81"/>
    </row>
    <row r="36" spans="1:15" ht="18" customHeight="1">
      <c r="A36" s="172"/>
      <c r="B36" s="86"/>
      <c r="C36" s="87"/>
      <c r="D36" s="172"/>
      <c r="E36" s="88"/>
      <c r="F36" s="87"/>
      <c r="G36" s="189"/>
      <c r="H36" s="88"/>
      <c r="I36" s="87"/>
      <c r="J36" s="172"/>
      <c r="K36" s="88"/>
      <c r="L36" s="87"/>
      <c r="M36" s="172"/>
      <c r="N36" s="88"/>
      <c r="O36" s="87"/>
    </row>
    <row r="37" spans="1:15" ht="18" customHeight="1" thickBot="1">
      <c r="A37" s="173" t="s">
        <v>46</v>
      </c>
      <c r="B37" s="90">
        <f>SUM(B32:B36)</f>
        <v>0</v>
      </c>
      <c r="C37" s="91">
        <f>SUM(C32:C36)</f>
        <v>0</v>
      </c>
      <c r="D37" s="173" t="s">
        <v>46</v>
      </c>
      <c r="E37" s="90">
        <f>SUM(E32:E36)</f>
        <v>0</v>
      </c>
      <c r="F37" s="91">
        <f>SUM(F32:F36)</f>
        <v>0</v>
      </c>
      <c r="G37" s="173" t="s">
        <v>46</v>
      </c>
      <c r="H37" s="90">
        <f>SUM(H32:H36)</f>
        <v>460</v>
      </c>
      <c r="I37" s="91">
        <f>SUM(I32:I36)</f>
        <v>0</v>
      </c>
      <c r="J37" s="173" t="s">
        <v>46</v>
      </c>
      <c r="K37" s="90">
        <f>SUM(K32:K36)</f>
        <v>0</v>
      </c>
      <c r="L37" s="91">
        <f>SUM(L32:L36)</f>
        <v>0</v>
      </c>
      <c r="M37" s="173" t="s">
        <v>46</v>
      </c>
      <c r="N37" s="90">
        <f>SUM(N32:N36)</f>
        <v>5070</v>
      </c>
      <c r="O37" s="91">
        <f>SUM(O32:O36)</f>
        <v>0</v>
      </c>
    </row>
    <row r="38" spans="1:15" ht="15" customHeight="1" thickBo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0" s="56" customFormat="1" ht="18" customHeight="1" thickBot="1">
      <c r="A39" s="67" t="s">
        <v>400</v>
      </c>
      <c r="B39" s="68"/>
      <c r="C39" s="69" t="s">
        <v>287</v>
      </c>
      <c r="D39" s="235" t="s">
        <v>274</v>
      </c>
      <c r="E39" s="236"/>
      <c r="F39" s="70" t="s">
        <v>185</v>
      </c>
      <c r="G39" s="71">
        <f>B45+E45+H45+K45+N45</f>
        <v>2310</v>
      </c>
      <c r="H39" s="72" t="s">
        <v>2</v>
      </c>
      <c r="I39" s="73">
        <f>C45+F45+I45+L45+O45</f>
        <v>0</v>
      </c>
      <c r="J39" s="1"/>
    </row>
    <row r="40" s="56" customFormat="1" ht="5.25" customHeight="1" thickBot="1"/>
    <row r="41" spans="1:15" s="56" customFormat="1" ht="18" customHeight="1">
      <c r="A41" s="47" t="s">
        <v>3</v>
      </c>
      <c r="B41" s="48"/>
      <c r="C41" s="52"/>
      <c r="D41" s="48" t="s">
        <v>4</v>
      </c>
      <c r="E41" s="48"/>
      <c r="F41" s="52"/>
      <c r="G41" s="48" t="s">
        <v>5</v>
      </c>
      <c r="H41" s="48"/>
      <c r="I41" s="52"/>
      <c r="J41" s="48" t="s">
        <v>6</v>
      </c>
      <c r="K41" s="48"/>
      <c r="L41" s="52"/>
      <c r="M41" s="48" t="s">
        <v>47</v>
      </c>
      <c r="N41" s="48"/>
      <c r="O41" s="52"/>
    </row>
    <row r="42" spans="1:15" s="56" customFormat="1" ht="15" customHeight="1">
      <c r="A42" s="76" t="s">
        <v>7</v>
      </c>
      <c r="B42" s="77" t="s">
        <v>8</v>
      </c>
      <c r="C42" s="178" t="s">
        <v>360</v>
      </c>
      <c r="D42" s="76" t="s">
        <v>7</v>
      </c>
      <c r="E42" s="77" t="s">
        <v>8</v>
      </c>
      <c r="F42" s="178" t="s">
        <v>360</v>
      </c>
      <c r="G42" s="76" t="s">
        <v>7</v>
      </c>
      <c r="H42" s="77" t="s">
        <v>8</v>
      </c>
      <c r="I42" s="178" t="s">
        <v>360</v>
      </c>
      <c r="J42" s="76" t="s">
        <v>7</v>
      </c>
      <c r="K42" s="77" t="s">
        <v>8</v>
      </c>
      <c r="L42" s="178" t="s">
        <v>360</v>
      </c>
      <c r="M42" s="76" t="s">
        <v>7</v>
      </c>
      <c r="N42" s="77" t="s">
        <v>8</v>
      </c>
      <c r="O42" s="178" t="s">
        <v>360</v>
      </c>
    </row>
    <row r="43" spans="1:15" s="56" customFormat="1" ht="18" customHeight="1">
      <c r="A43" s="107"/>
      <c r="B43" s="108"/>
      <c r="C43" s="81"/>
      <c r="D43" s="172" t="s">
        <v>110</v>
      </c>
      <c r="E43" s="109">
        <v>170</v>
      </c>
      <c r="F43" s="81"/>
      <c r="G43" s="172" t="s">
        <v>333</v>
      </c>
      <c r="H43" s="109">
        <v>220</v>
      </c>
      <c r="I43" s="81"/>
      <c r="J43" s="107"/>
      <c r="K43" s="108"/>
      <c r="L43" s="81"/>
      <c r="M43" s="172" t="s">
        <v>116</v>
      </c>
      <c r="N43" s="109">
        <v>1920</v>
      </c>
      <c r="O43" s="81"/>
    </row>
    <row r="44" spans="1:15" ht="18" customHeight="1">
      <c r="A44" s="190"/>
      <c r="B44" s="111"/>
      <c r="C44" s="87"/>
      <c r="D44" s="190"/>
      <c r="E44" s="112"/>
      <c r="F44" s="87"/>
      <c r="G44" s="190"/>
      <c r="H44" s="112"/>
      <c r="I44" s="87"/>
      <c r="J44" s="190"/>
      <c r="K44" s="112"/>
      <c r="L44" s="87"/>
      <c r="M44" s="190"/>
      <c r="N44" s="112"/>
      <c r="O44" s="87"/>
    </row>
    <row r="45" spans="1:15" ht="18" customHeight="1" thickBot="1">
      <c r="A45" s="173" t="s">
        <v>46</v>
      </c>
      <c r="B45" s="90">
        <f>SUM(B43:B44)</f>
        <v>0</v>
      </c>
      <c r="C45" s="91">
        <f>SUM(C43:C44)</f>
        <v>0</v>
      </c>
      <c r="D45" s="173" t="s">
        <v>46</v>
      </c>
      <c r="E45" s="90">
        <f>SUM(E43:E44)</f>
        <v>170</v>
      </c>
      <c r="F45" s="91">
        <f>SUM(F43:F44)</f>
        <v>0</v>
      </c>
      <c r="G45" s="173" t="s">
        <v>46</v>
      </c>
      <c r="H45" s="90">
        <f>SUM(H43:H44)</f>
        <v>220</v>
      </c>
      <c r="I45" s="91">
        <f>SUM(I43:I44)</f>
        <v>0</v>
      </c>
      <c r="J45" s="173" t="s">
        <v>46</v>
      </c>
      <c r="K45" s="90">
        <f>SUM(K43:K44)</f>
        <v>0</v>
      </c>
      <c r="L45" s="91">
        <f>SUM(L43:L44)</f>
        <v>0</v>
      </c>
      <c r="M45" s="173" t="s">
        <v>46</v>
      </c>
      <c r="N45" s="90">
        <f>SUM(N43:N44)</f>
        <v>1920</v>
      </c>
      <c r="O45" s="91">
        <f>SUM(O43:O44)</f>
        <v>0</v>
      </c>
    </row>
    <row r="46" spans="1:15" ht="15" customHeight="1" thickBo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0" s="56" customFormat="1" ht="18" customHeight="1" thickBot="1">
      <c r="A47" s="67" t="s">
        <v>400</v>
      </c>
      <c r="B47" s="68"/>
      <c r="C47" s="69" t="s">
        <v>233</v>
      </c>
      <c r="D47" s="235" t="s">
        <v>234</v>
      </c>
      <c r="E47" s="236"/>
      <c r="F47" s="70" t="s">
        <v>185</v>
      </c>
      <c r="G47" s="71">
        <f>SUM(B70,E70,H70,K70,N70,K61)</f>
        <v>26950</v>
      </c>
      <c r="H47" s="72" t="s">
        <v>2</v>
      </c>
      <c r="I47" s="73">
        <f>C70+F70+I70+L70+O70+L61</f>
        <v>0</v>
      </c>
      <c r="J47" s="1"/>
    </row>
    <row r="48" s="56" customFormat="1" ht="5.25" customHeight="1" thickBot="1"/>
    <row r="49" spans="1:15" s="56" customFormat="1" ht="18" customHeight="1">
      <c r="A49" s="47" t="s">
        <v>3</v>
      </c>
      <c r="B49" s="48"/>
      <c r="C49" s="52"/>
      <c r="D49" s="48" t="s">
        <v>4</v>
      </c>
      <c r="E49" s="48"/>
      <c r="F49" s="52"/>
      <c r="G49" s="48" t="s">
        <v>5</v>
      </c>
      <c r="H49" s="48"/>
      <c r="I49" s="52"/>
      <c r="J49" s="48" t="s">
        <v>6</v>
      </c>
      <c r="K49" s="48"/>
      <c r="L49" s="52"/>
      <c r="M49" s="48" t="s">
        <v>47</v>
      </c>
      <c r="N49" s="48"/>
      <c r="O49" s="52"/>
    </row>
    <row r="50" spans="1:15" s="56" customFormat="1" ht="15" customHeight="1">
      <c r="A50" s="76" t="s">
        <v>7</v>
      </c>
      <c r="B50" s="77" t="s">
        <v>8</v>
      </c>
      <c r="C50" s="178" t="s">
        <v>360</v>
      </c>
      <c r="D50" s="76" t="s">
        <v>7</v>
      </c>
      <c r="E50" s="77" t="s">
        <v>8</v>
      </c>
      <c r="F50" s="178" t="s">
        <v>360</v>
      </c>
      <c r="G50" s="76" t="s">
        <v>7</v>
      </c>
      <c r="H50" s="77" t="s">
        <v>8</v>
      </c>
      <c r="I50" s="178" t="s">
        <v>360</v>
      </c>
      <c r="J50" s="76" t="s">
        <v>7</v>
      </c>
      <c r="K50" s="77" t="s">
        <v>8</v>
      </c>
      <c r="L50" s="178" t="s">
        <v>360</v>
      </c>
      <c r="M50" s="76" t="s">
        <v>7</v>
      </c>
      <c r="N50" s="77" t="s">
        <v>8</v>
      </c>
      <c r="O50" s="178" t="s">
        <v>360</v>
      </c>
    </row>
    <row r="51" spans="1:15" ht="18" customHeight="1">
      <c r="A51" s="79"/>
      <c r="B51" s="84"/>
      <c r="C51" s="81"/>
      <c r="D51" s="79" t="s">
        <v>235</v>
      </c>
      <c r="E51" s="84">
        <v>520</v>
      </c>
      <c r="F51" s="81"/>
      <c r="G51" s="154" t="s">
        <v>236</v>
      </c>
      <c r="H51" s="84">
        <v>1590</v>
      </c>
      <c r="I51" s="81"/>
      <c r="J51" s="210" t="s">
        <v>237</v>
      </c>
      <c r="K51" s="84">
        <v>330</v>
      </c>
      <c r="L51" s="81"/>
      <c r="M51" s="153" t="s">
        <v>358</v>
      </c>
      <c r="N51" s="113">
        <v>5410</v>
      </c>
      <c r="O51" s="226"/>
    </row>
    <row r="52" spans="1:15" ht="18" customHeight="1">
      <c r="A52" s="184"/>
      <c r="B52" s="80"/>
      <c r="C52" s="81"/>
      <c r="D52" s="79" t="s">
        <v>122</v>
      </c>
      <c r="E52" s="84">
        <v>440</v>
      </c>
      <c r="F52" s="81"/>
      <c r="G52" s="79" t="s">
        <v>121</v>
      </c>
      <c r="H52" s="84">
        <v>1040</v>
      </c>
      <c r="I52" s="81"/>
      <c r="J52" s="210" t="s">
        <v>355</v>
      </c>
      <c r="K52" s="84">
        <v>600</v>
      </c>
      <c r="L52" s="81"/>
      <c r="M52" s="153" t="s">
        <v>359</v>
      </c>
      <c r="N52" s="113">
        <v>2020</v>
      </c>
      <c r="O52" s="114"/>
    </row>
    <row r="53" spans="1:15" ht="18" customHeight="1">
      <c r="A53" s="79"/>
      <c r="B53" s="80"/>
      <c r="C53" s="81"/>
      <c r="D53" s="79" t="s">
        <v>123</v>
      </c>
      <c r="E53" s="84">
        <v>800</v>
      </c>
      <c r="F53" s="81"/>
      <c r="G53" s="79" t="s">
        <v>182</v>
      </c>
      <c r="H53" s="84">
        <v>960</v>
      </c>
      <c r="I53" s="81"/>
      <c r="J53" s="153" t="s">
        <v>383</v>
      </c>
      <c r="K53" s="84">
        <v>350</v>
      </c>
      <c r="L53" s="81"/>
      <c r="M53" s="79" t="s">
        <v>316</v>
      </c>
      <c r="N53" s="113">
        <v>2140</v>
      </c>
      <c r="O53" s="114"/>
    </row>
    <row r="54" spans="1:15" ht="18" customHeight="1">
      <c r="A54" s="79"/>
      <c r="B54" s="80"/>
      <c r="C54" s="81"/>
      <c r="D54" s="79"/>
      <c r="E54" s="83"/>
      <c r="F54" s="81"/>
      <c r="G54" s="207" t="s">
        <v>373</v>
      </c>
      <c r="H54" s="84">
        <v>310</v>
      </c>
      <c r="I54" s="81"/>
      <c r="J54" s="153" t="s">
        <v>384</v>
      </c>
      <c r="K54" s="84">
        <v>350</v>
      </c>
      <c r="L54" s="81"/>
      <c r="M54" s="79" t="s">
        <v>124</v>
      </c>
      <c r="N54" s="113">
        <v>760</v>
      </c>
      <c r="O54" s="114"/>
    </row>
    <row r="55" spans="1:15" ht="18" customHeight="1">
      <c r="A55" s="79"/>
      <c r="B55" s="80"/>
      <c r="C55" s="81"/>
      <c r="D55" s="79"/>
      <c r="E55" s="83"/>
      <c r="F55" s="81"/>
      <c r="G55" s="79"/>
      <c r="H55" s="84"/>
      <c r="I55" s="81"/>
      <c r="J55" s="153"/>
      <c r="K55" s="84"/>
      <c r="L55" s="81"/>
      <c r="M55" s="79" t="s">
        <v>125</v>
      </c>
      <c r="N55" s="113">
        <v>1690</v>
      </c>
      <c r="O55" s="114"/>
    </row>
    <row r="56" spans="1:15" ht="18" customHeight="1">
      <c r="A56" s="79"/>
      <c r="B56" s="80"/>
      <c r="C56" s="81"/>
      <c r="D56" s="79"/>
      <c r="E56" s="83"/>
      <c r="F56" s="81"/>
      <c r="G56" s="79"/>
      <c r="H56" s="84"/>
      <c r="I56" s="81"/>
      <c r="J56" s="153"/>
      <c r="K56" s="84"/>
      <c r="L56" s="81"/>
      <c r="M56" s="79"/>
      <c r="N56" s="113"/>
      <c r="O56" s="114"/>
    </row>
    <row r="57" spans="1:15" ht="18" customHeight="1">
      <c r="A57" s="79"/>
      <c r="B57" s="80"/>
      <c r="C57" s="81"/>
      <c r="D57" s="79"/>
      <c r="E57" s="83"/>
      <c r="F57" s="81"/>
      <c r="G57" s="102" t="s">
        <v>276</v>
      </c>
      <c r="H57" s="84"/>
      <c r="I57" s="81"/>
      <c r="J57" s="102" t="s">
        <v>276</v>
      </c>
      <c r="K57" s="84"/>
      <c r="L57" s="81"/>
      <c r="M57" s="102" t="s">
        <v>276</v>
      </c>
      <c r="N57" s="113"/>
      <c r="O57" s="114"/>
    </row>
    <row r="58" spans="1:15" ht="18" customHeight="1">
      <c r="A58" s="79"/>
      <c r="B58" s="80"/>
      <c r="C58" s="81"/>
      <c r="D58" s="79"/>
      <c r="E58" s="83"/>
      <c r="F58" s="81"/>
      <c r="G58" s="79" t="s">
        <v>127</v>
      </c>
      <c r="H58" s="84">
        <v>470</v>
      </c>
      <c r="I58" s="81"/>
      <c r="J58" s="79" t="s">
        <v>127</v>
      </c>
      <c r="K58" s="84">
        <v>310</v>
      </c>
      <c r="L58" s="81"/>
      <c r="M58" s="79" t="s">
        <v>130</v>
      </c>
      <c r="N58" s="113">
        <v>1820</v>
      </c>
      <c r="O58" s="114"/>
    </row>
    <row r="59" spans="1:15" ht="18" customHeight="1">
      <c r="A59" s="79"/>
      <c r="B59" s="80"/>
      <c r="C59" s="81"/>
      <c r="D59" s="79"/>
      <c r="E59" s="83"/>
      <c r="F59" s="81"/>
      <c r="G59" s="79"/>
      <c r="H59" s="83"/>
      <c r="I59" s="81"/>
      <c r="J59" s="79" t="s">
        <v>129</v>
      </c>
      <c r="K59" s="84"/>
      <c r="L59" s="81"/>
      <c r="M59" s="207" t="s">
        <v>372</v>
      </c>
      <c r="N59" s="113">
        <v>1570</v>
      </c>
      <c r="O59" s="114"/>
    </row>
    <row r="60" spans="1:15" ht="18" customHeight="1">
      <c r="A60" s="79"/>
      <c r="B60" s="80"/>
      <c r="C60" s="81"/>
      <c r="D60" s="79"/>
      <c r="E60" s="83"/>
      <c r="F60" s="81"/>
      <c r="G60" s="79"/>
      <c r="H60" s="83"/>
      <c r="I60" s="81"/>
      <c r="J60" s="79"/>
      <c r="K60" s="83"/>
      <c r="L60" s="81"/>
      <c r="M60" s="79" t="s">
        <v>131</v>
      </c>
      <c r="N60" s="113">
        <v>2970</v>
      </c>
      <c r="O60" s="114"/>
    </row>
    <row r="61" spans="1:15" ht="18" customHeight="1" thickBot="1">
      <c r="A61" s="95"/>
      <c r="B61" s="80"/>
      <c r="C61" s="81"/>
      <c r="D61" s="79"/>
      <c r="E61" s="83"/>
      <c r="F61" s="81"/>
      <c r="G61" s="79"/>
      <c r="H61" s="83"/>
      <c r="I61" s="81"/>
      <c r="J61" s="168" t="s">
        <v>46</v>
      </c>
      <c r="K61" s="83">
        <f>SUM(K51:K60)</f>
        <v>1940</v>
      </c>
      <c r="L61" s="81">
        <f>SUM(L51:L60)</f>
        <v>0</v>
      </c>
      <c r="M61" s="79"/>
      <c r="N61" s="83"/>
      <c r="O61" s="81"/>
    </row>
    <row r="62" spans="1:15" ht="18" customHeight="1">
      <c r="A62" s="183"/>
      <c r="B62" s="80"/>
      <c r="C62" s="81"/>
      <c r="D62" s="79"/>
      <c r="E62" s="83"/>
      <c r="F62" s="81"/>
      <c r="G62" s="79"/>
      <c r="H62" s="83"/>
      <c r="I62" s="81"/>
      <c r="J62" s="48" t="s">
        <v>165</v>
      </c>
      <c r="K62" s="48"/>
      <c r="L62" s="52"/>
      <c r="M62" s="79"/>
      <c r="N62" s="83"/>
      <c r="O62" s="81"/>
    </row>
    <row r="63" spans="1:15" ht="18" customHeight="1">
      <c r="A63" s="79"/>
      <c r="B63" s="80"/>
      <c r="C63" s="81"/>
      <c r="D63" s="79"/>
      <c r="E63" s="83"/>
      <c r="F63" s="81"/>
      <c r="G63" s="79"/>
      <c r="H63" s="83"/>
      <c r="I63" s="81"/>
      <c r="J63" s="76" t="s">
        <v>7</v>
      </c>
      <c r="K63" s="77" t="s">
        <v>8</v>
      </c>
      <c r="L63" s="178" t="s">
        <v>360</v>
      </c>
      <c r="M63" s="95"/>
      <c r="N63" s="83"/>
      <c r="O63" s="81"/>
    </row>
    <row r="64" spans="1:15" ht="18" customHeight="1">
      <c r="A64" s="79"/>
      <c r="B64" s="80"/>
      <c r="C64" s="81"/>
      <c r="D64" s="79"/>
      <c r="E64" s="83"/>
      <c r="F64" s="81"/>
      <c r="G64" s="79"/>
      <c r="H64" s="83"/>
      <c r="I64" s="81"/>
      <c r="J64" s="227" t="s">
        <v>393</v>
      </c>
      <c r="K64" s="84">
        <v>200</v>
      </c>
      <c r="L64" s="81"/>
      <c r="M64" s="79"/>
      <c r="N64" s="83"/>
      <c r="O64" s="81"/>
    </row>
    <row r="65" spans="1:15" ht="18" customHeight="1">
      <c r="A65" s="79"/>
      <c r="B65" s="80"/>
      <c r="C65" s="81"/>
      <c r="D65" s="79"/>
      <c r="E65" s="83"/>
      <c r="F65" s="81"/>
      <c r="G65" s="79"/>
      <c r="H65" s="83"/>
      <c r="I65" s="81"/>
      <c r="J65" s="227" t="s">
        <v>394</v>
      </c>
      <c r="K65" s="84">
        <v>70</v>
      </c>
      <c r="L65" s="81"/>
      <c r="M65" s="79"/>
      <c r="N65" s="83"/>
      <c r="O65" s="81"/>
    </row>
    <row r="66" spans="1:15" ht="18" customHeight="1">
      <c r="A66" s="79"/>
      <c r="B66" s="80"/>
      <c r="C66" s="81"/>
      <c r="D66" s="79"/>
      <c r="E66" s="83"/>
      <c r="F66" s="81"/>
      <c r="G66" s="79"/>
      <c r="H66" s="83"/>
      <c r="I66" s="81"/>
      <c r="J66" s="227" t="s">
        <v>395</v>
      </c>
      <c r="K66" s="84">
        <v>90</v>
      </c>
      <c r="L66" s="81"/>
      <c r="M66" s="79"/>
      <c r="N66" s="83"/>
      <c r="O66" s="81"/>
    </row>
    <row r="67" spans="1:15" ht="18" customHeight="1">
      <c r="A67" s="79"/>
      <c r="B67" s="80"/>
      <c r="C67" s="81"/>
      <c r="D67" s="79"/>
      <c r="E67" s="83"/>
      <c r="F67" s="81"/>
      <c r="G67" s="79"/>
      <c r="H67" s="83"/>
      <c r="I67" s="81"/>
      <c r="J67" s="227" t="s">
        <v>396</v>
      </c>
      <c r="K67" s="84">
        <v>40</v>
      </c>
      <c r="L67" s="81"/>
      <c r="M67" s="79"/>
      <c r="N67" s="83"/>
      <c r="O67" s="81"/>
    </row>
    <row r="68" spans="1:15" ht="18" customHeight="1">
      <c r="A68" s="169"/>
      <c r="B68" s="209"/>
      <c r="C68" s="105"/>
      <c r="D68" s="169"/>
      <c r="E68" s="104"/>
      <c r="F68" s="105"/>
      <c r="G68" s="169"/>
      <c r="H68" s="104"/>
      <c r="I68" s="105"/>
      <c r="J68" s="227" t="s">
        <v>397</v>
      </c>
      <c r="K68" s="84">
        <v>100</v>
      </c>
      <c r="L68" s="105"/>
      <c r="M68" s="169"/>
      <c r="N68" s="104"/>
      <c r="O68" s="105"/>
    </row>
    <row r="69" spans="1:15" ht="18" customHeight="1">
      <c r="A69" s="172"/>
      <c r="B69" s="86"/>
      <c r="C69" s="87"/>
      <c r="D69" s="172"/>
      <c r="E69" s="88"/>
      <c r="F69" s="87"/>
      <c r="G69" s="172"/>
      <c r="H69" s="88"/>
      <c r="I69" s="87"/>
      <c r="J69" s="172"/>
      <c r="K69" s="88"/>
      <c r="L69" s="87"/>
      <c r="M69" s="172"/>
      <c r="N69" s="88"/>
      <c r="O69" s="87"/>
    </row>
    <row r="70" spans="1:15" ht="18" customHeight="1" thickBot="1">
      <c r="A70" s="173" t="s">
        <v>46</v>
      </c>
      <c r="B70" s="90">
        <f>SUM(B51:B69)</f>
        <v>0</v>
      </c>
      <c r="C70" s="91">
        <f>SUM(C51:C69)</f>
        <v>0</v>
      </c>
      <c r="D70" s="173" t="s">
        <v>46</v>
      </c>
      <c r="E70" s="90">
        <f>SUM(E51:E69)</f>
        <v>1760</v>
      </c>
      <c r="F70" s="91">
        <f>SUM(F51:F69)</f>
        <v>0</v>
      </c>
      <c r="G70" s="173" t="s">
        <v>46</v>
      </c>
      <c r="H70" s="90">
        <f>SUM(H51:H69)</f>
        <v>4370</v>
      </c>
      <c r="I70" s="91">
        <f>SUM(I51:I69)</f>
        <v>0</v>
      </c>
      <c r="J70" s="173" t="s">
        <v>46</v>
      </c>
      <c r="K70" s="90">
        <f>SUM(K64:K69)</f>
        <v>500</v>
      </c>
      <c r="L70" s="91">
        <f>SUM(L64:L69)</f>
        <v>0</v>
      </c>
      <c r="M70" s="173" t="s">
        <v>46</v>
      </c>
      <c r="N70" s="90">
        <f>SUM(N51:N69)</f>
        <v>18380</v>
      </c>
      <c r="O70" s="91">
        <f>SUM(O51:O69)</f>
        <v>0</v>
      </c>
    </row>
    <row r="71" spans="1:15" ht="1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1:15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1:15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</row>
    <row r="74" spans="1:15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1:15" ht="13.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1:15" ht="13.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1:15" ht="13.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5" ht="13.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ht="13.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1:15" ht="13.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1:15" ht="13.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</row>
    <row r="82" spans="1:15" ht="13.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ht="13.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1:15" ht="13.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</row>
    <row r="85" spans="1:15" ht="13.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</row>
    <row r="86" spans="1:15" ht="13.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</row>
    <row r="87" spans="1:15" ht="13.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</row>
    <row r="88" spans="1:15" ht="13.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</row>
    <row r="89" spans="1:15" ht="13.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</row>
    <row r="90" spans="1:15" ht="13.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ht="13.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</row>
    <row r="92" spans="1:15" ht="13.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</row>
    <row r="93" spans="1:15" ht="13.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</row>
    <row r="94" spans="1:15" ht="13.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</row>
    <row r="95" spans="1:15" ht="13.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</row>
    <row r="96" spans="1:15" ht="13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</row>
    <row r="97" spans="1:15" ht="13.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</row>
    <row r="98" spans="1:15" ht="13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pans="1:15" ht="13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  <row r="100" spans="1:15" ht="13.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15" ht="13.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</row>
    <row r="102" spans="1:15" ht="13.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</row>
    <row r="103" spans="1:15" ht="13.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</row>
    <row r="104" spans="1:15" ht="13.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ht="13.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ht="13.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</row>
    <row r="107" spans="1:15" ht="13.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</row>
    <row r="108" spans="1:15" ht="13.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</row>
    <row r="109" spans="1:15" ht="13.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</row>
    <row r="110" spans="1:15" ht="13.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</row>
    <row r="111" spans="1:15" ht="13.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</row>
    <row r="112" spans="1:15" ht="13.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</row>
    <row r="113" spans="1:15" ht="13.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</row>
    <row r="114" spans="1:15" ht="13.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</row>
    <row r="115" spans="1:15" ht="13.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</row>
    <row r="116" spans="1:15" ht="13.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</row>
    <row r="117" spans="1:15" ht="13.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</row>
    <row r="118" spans="1:15" ht="13.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</row>
    <row r="119" spans="1:15" ht="13.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</row>
    <row r="120" spans="1:15" ht="13.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</row>
    <row r="121" spans="1:15" ht="13.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</row>
    <row r="122" spans="1:15" ht="13.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</row>
    <row r="123" spans="1:15" ht="13.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</row>
    <row r="124" spans="1:15" ht="13.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</row>
    <row r="125" spans="1:15" ht="13.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</row>
    <row r="126" spans="1:15" ht="13.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</row>
    <row r="127" spans="1:15" ht="13.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ht="13.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</row>
    <row r="129" spans="1:15" ht="13.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spans="1:15" ht="13.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</row>
    <row r="131" spans="1:15" ht="13.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</row>
    <row r="132" spans="1:15" ht="13.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</row>
    <row r="133" spans="1:15" ht="13.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</row>
    <row r="134" spans="1:15" ht="13.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</row>
    <row r="135" spans="1:15" ht="13.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</row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sheetProtection/>
  <mergeCells count="5">
    <mergeCell ref="E2:G2"/>
    <mergeCell ref="D28:E28"/>
    <mergeCell ref="D4:E4"/>
    <mergeCell ref="D47:E47"/>
    <mergeCell ref="D39:E39"/>
  </mergeCells>
  <conditionalFormatting sqref="C8:C11 F9:F11 I10:I11 L8:L11 L23:L26 C32:C37 F32:F37 L32:L37 O32:O37 C43:C45 F44:F45 I44:I45 L43:L45 O43:O45 C51:C70 F54:F70 I55:I57 L55:L57 L69:L70 O51:O70 O8:O26 B12:B15 E8:E14 H8:H12 K8:K12 K21:K22 K65:K67 K32 N32:N34 E43 H43 N43 B51 E51:E53 H51:H58 N51:N60 H32:H33 I34:I37 N8:N20 C13:C14 C16:C26 F13:F14 F16:F26 I13:I26 L13:L18 I59:I70 L60:L61 K52:K59">
    <cfRule type="cellIs" priority="26" dxfId="100" operator="greaterThan" stopIfTrue="1">
      <formula>A8</formula>
    </cfRule>
  </conditionalFormatting>
  <conditionalFormatting sqref="C12">
    <cfRule type="cellIs" priority="25" dxfId="100" operator="greaterThan" stopIfTrue="1">
      <formula>B12</formula>
    </cfRule>
  </conditionalFormatting>
  <conditionalFormatting sqref="C15">
    <cfRule type="cellIs" priority="24" dxfId="100" operator="greaterThan" stopIfTrue="1">
      <formula>B15</formula>
    </cfRule>
  </conditionalFormatting>
  <conditionalFormatting sqref="F8">
    <cfRule type="cellIs" priority="23" dxfId="100" operator="greaterThan" stopIfTrue="1">
      <formula>E8</formula>
    </cfRule>
  </conditionalFormatting>
  <conditionalFormatting sqref="F12">
    <cfRule type="cellIs" priority="22" dxfId="100" operator="greaterThan" stopIfTrue="1">
      <formula>E12</formula>
    </cfRule>
  </conditionalFormatting>
  <conditionalFormatting sqref="F15">
    <cfRule type="cellIs" priority="21" dxfId="100" operator="greaterThan" stopIfTrue="1">
      <formula>E15</formula>
    </cfRule>
  </conditionalFormatting>
  <conditionalFormatting sqref="I8:I9">
    <cfRule type="cellIs" priority="20" dxfId="100" operator="greaterThan" stopIfTrue="1">
      <formula>H8</formula>
    </cfRule>
  </conditionalFormatting>
  <conditionalFormatting sqref="I12">
    <cfRule type="cellIs" priority="19" dxfId="100" operator="greaterThan" stopIfTrue="1">
      <formula>H12</formula>
    </cfRule>
  </conditionalFormatting>
  <conditionalFormatting sqref="L12">
    <cfRule type="cellIs" priority="18" dxfId="100" operator="greaterThan" stopIfTrue="1">
      <formula>K12</formula>
    </cfRule>
  </conditionalFormatting>
  <conditionalFormatting sqref="L21:L22">
    <cfRule type="cellIs" priority="17" dxfId="100" operator="greaterThan" stopIfTrue="1">
      <formula>K21</formula>
    </cfRule>
  </conditionalFormatting>
  <conditionalFormatting sqref="I32:I33">
    <cfRule type="cellIs" priority="16" dxfId="100" operator="greaterThan" stopIfTrue="1">
      <formula>H32</formula>
    </cfRule>
  </conditionalFormatting>
  <conditionalFormatting sqref="F43">
    <cfRule type="cellIs" priority="15" dxfId="100" operator="greaterThan" stopIfTrue="1">
      <formula>E43</formula>
    </cfRule>
  </conditionalFormatting>
  <conditionalFormatting sqref="I43">
    <cfRule type="cellIs" priority="14" dxfId="100" operator="greaterThan" stopIfTrue="1">
      <formula>H43</formula>
    </cfRule>
  </conditionalFormatting>
  <conditionalFormatting sqref="F51:F53">
    <cfRule type="cellIs" priority="13" dxfId="100" operator="greaterThan" stopIfTrue="1">
      <formula>E51</formula>
    </cfRule>
  </conditionalFormatting>
  <conditionalFormatting sqref="I51:I54">
    <cfRule type="cellIs" priority="12" dxfId="100" operator="greaterThan" stopIfTrue="1">
      <formula>H51</formula>
    </cfRule>
  </conditionalFormatting>
  <conditionalFormatting sqref="I58">
    <cfRule type="cellIs" priority="11" dxfId="100" operator="greaterThan" stopIfTrue="1">
      <formula>H58</formula>
    </cfRule>
  </conditionalFormatting>
  <conditionalFormatting sqref="L51:L54">
    <cfRule type="cellIs" priority="10" dxfId="100" operator="greaterThan" stopIfTrue="1">
      <formula>K51</formula>
    </cfRule>
  </conditionalFormatting>
  <conditionalFormatting sqref="L58:L59">
    <cfRule type="cellIs" priority="9" dxfId="100" operator="greaterThan" stopIfTrue="1">
      <formula>K58</formula>
    </cfRule>
  </conditionalFormatting>
  <conditionalFormatting sqref="L64:L68">
    <cfRule type="cellIs" priority="8" dxfId="100" operator="greaterThan" stopIfTrue="1">
      <formula>K64</formula>
    </cfRule>
  </conditionalFormatting>
  <conditionalFormatting sqref="E15">
    <cfRule type="cellIs" priority="7" dxfId="100" operator="greaterThan" stopIfTrue="1">
      <formula>D15</formula>
    </cfRule>
  </conditionalFormatting>
  <conditionalFormatting sqref="K53">
    <cfRule type="cellIs" priority="4" dxfId="100" operator="greaterThan" stopIfTrue="1">
      <formula>J53</formula>
    </cfRule>
  </conditionalFormatting>
  <conditionalFormatting sqref="K64">
    <cfRule type="cellIs" priority="3" dxfId="100" operator="greaterThan" stopIfTrue="1">
      <formula>J64</formula>
    </cfRule>
  </conditionalFormatting>
  <conditionalFormatting sqref="K68">
    <cfRule type="cellIs" priority="2" dxfId="100" operator="greaterThan" stopIfTrue="1">
      <formula>J68</formula>
    </cfRule>
  </conditionalFormatting>
  <conditionalFormatting sqref="K51">
    <cfRule type="cellIs" priority="1" dxfId="100" operator="greaterThan" stopIfTrue="1">
      <formula>J51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3"/>
  <sheetViews>
    <sheetView showGridLines="0" zoomScale="90" zoomScaleNormal="90" zoomScalePageLayoutView="0" workbookViewId="0" topLeftCell="A1">
      <pane ySplit="2" topLeftCell="A3" activePane="bottomLeft" state="frozen"/>
      <selection pane="topLeft" activeCell="F76" sqref="F76"/>
      <selection pane="bottomLeft" activeCell="A52" sqref="A52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24" width="9.125" style="40" customWidth="1"/>
    <col min="25" max="16384" width="9.00390625" style="40" customWidth="1"/>
  </cols>
  <sheetData>
    <row r="1" spans="1:15" s="56" customFormat="1" ht="16.5" customHeight="1">
      <c r="A1" s="47" t="s">
        <v>149</v>
      </c>
      <c r="B1" s="48"/>
      <c r="C1" s="48"/>
      <c r="D1" s="49"/>
      <c r="E1" s="48" t="s">
        <v>164</v>
      </c>
      <c r="F1" s="48"/>
      <c r="G1" s="49"/>
      <c r="H1" s="50" t="s">
        <v>1</v>
      </c>
      <c r="I1" s="48" t="s">
        <v>169</v>
      </c>
      <c r="J1" s="49"/>
      <c r="K1" s="51" t="s">
        <v>150</v>
      </c>
      <c r="L1" s="52"/>
      <c r="M1" s="53"/>
      <c r="N1" s="54"/>
      <c r="O1" s="55"/>
    </row>
    <row r="2" spans="1:15" ht="34.5" customHeight="1" thickBot="1">
      <c r="A2" s="29">
        <f>'熊本市・荒尾市'!A2</f>
        <v>0</v>
      </c>
      <c r="B2" s="57"/>
      <c r="C2" s="58"/>
      <c r="D2" s="59"/>
      <c r="E2" s="237" t="str">
        <f>'熊本市・荒尾市'!E2</f>
        <v>令和　　年　　月　　日</v>
      </c>
      <c r="F2" s="238"/>
      <c r="G2" s="239"/>
      <c r="H2" s="60">
        <f>'熊本市・荒尾市'!H2</f>
        <v>0</v>
      </c>
      <c r="I2" s="61">
        <f>'熊本市・荒尾市'!I2</f>
        <v>0</v>
      </c>
      <c r="J2" s="62"/>
      <c r="K2" s="63"/>
      <c r="L2" s="64"/>
      <c r="M2" s="214"/>
      <c r="N2" s="65"/>
      <c r="O2" s="55"/>
    </row>
    <row r="3" spans="13:15" ht="15" customHeight="1" thickBot="1">
      <c r="M3" s="66"/>
      <c r="N3" s="56"/>
      <c r="O3" s="196" t="s">
        <v>387</v>
      </c>
    </row>
    <row r="4" spans="1:15" ht="18" customHeight="1" thickBot="1">
      <c r="A4" s="67" t="s">
        <v>400</v>
      </c>
      <c r="B4" s="68"/>
      <c r="C4" s="69" t="s">
        <v>238</v>
      </c>
      <c r="D4" s="235" t="s">
        <v>126</v>
      </c>
      <c r="E4" s="236"/>
      <c r="F4" s="70" t="s">
        <v>185</v>
      </c>
      <c r="G4" s="71">
        <f>B11+E11+H11+K11+N11</f>
        <v>1910</v>
      </c>
      <c r="H4" s="72" t="s">
        <v>2</v>
      </c>
      <c r="I4" s="73">
        <f>C11+F11+I11+L11+O11</f>
        <v>0</v>
      </c>
      <c r="J4" s="1"/>
      <c r="K4" s="74" t="s">
        <v>151</v>
      </c>
      <c r="L4" s="75">
        <f>I13+I25+I35+I52+I4</f>
        <v>0</v>
      </c>
      <c r="M4" s="28"/>
      <c r="N4" s="56"/>
      <c r="O4" s="197" t="s">
        <v>388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47</v>
      </c>
      <c r="N6" s="48"/>
      <c r="O6" s="52"/>
    </row>
    <row r="7" spans="1:15" s="56" customFormat="1" ht="15" customHeight="1">
      <c r="A7" s="76" t="s">
        <v>7</v>
      </c>
      <c r="B7" s="77" t="s">
        <v>8</v>
      </c>
      <c r="C7" s="178" t="s">
        <v>360</v>
      </c>
      <c r="D7" s="76" t="s">
        <v>7</v>
      </c>
      <c r="E7" s="77" t="s">
        <v>8</v>
      </c>
      <c r="F7" s="178" t="s">
        <v>360</v>
      </c>
      <c r="G7" s="76" t="s">
        <v>7</v>
      </c>
      <c r="H7" s="77" t="s">
        <v>8</v>
      </c>
      <c r="I7" s="178" t="s">
        <v>360</v>
      </c>
      <c r="J7" s="76" t="s">
        <v>7</v>
      </c>
      <c r="K7" s="77" t="s">
        <v>8</v>
      </c>
      <c r="L7" s="178" t="s">
        <v>360</v>
      </c>
      <c r="M7" s="76" t="s">
        <v>7</v>
      </c>
      <c r="N7" s="77" t="s">
        <v>8</v>
      </c>
      <c r="O7" s="178" t="s">
        <v>360</v>
      </c>
    </row>
    <row r="8" spans="1:18" ht="18" customHeight="1">
      <c r="A8" s="79"/>
      <c r="B8" s="80"/>
      <c r="C8" s="81"/>
      <c r="D8" s="79"/>
      <c r="E8" s="83"/>
      <c r="F8" s="81"/>
      <c r="G8" s="79"/>
      <c r="H8" s="83"/>
      <c r="I8" s="81"/>
      <c r="J8" s="79"/>
      <c r="K8" s="83"/>
      <c r="L8" s="81"/>
      <c r="M8" s="79" t="s">
        <v>128</v>
      </c>
      <c r="N8" s="84">
        <v>1910</v>
      </c>
      <c r="O8" s="81"/>
      <c r="P8" s="56"/>
      <c r="Q8" s="56"/>
      <c r="R8" s="56"/>
    </row>
    <row r="9" spans="1:18" ht="18" customHeight="1">
      <c r="A9" s="82"/>
      <c r="B9" s="80"/>
      <c r="C9" s="81"/>
      <c r="D9" s="79"/>
      <c r="E9" s="83"/>
      <c r="F9" s="81"/>
      <c r="G9" s="79"/>
      <c r="H9" s="83"/>
      <c r="I9" s="81"/>
      <c r="J9" s="79"/>
      <c r="K9" s="83"/>
      <c r="L9" s="81"/>
      <c r="M9" s="79"/>
      <c r="N9" s="83"/>
      <c r="O9" s="81"/>
      <c r="P9" s="56"/>
      <c r="Q9" s="56"/>
      <c r="R9" s="56"/>
    </row>
    <row r="10" spans="1:18" ht="18" customHeight="1">
      <c r="A10" s="85"/>
      <c r="B10" s="86"/>
      <c r="C10" s="87"/>
      <c r="D10" s="172"/>
      <c r="E10" s="88"/>
      <c r="F10" s="87"/>
      <c r="G10" s="172"/>
      <c r="H10" s="88"/>
      <c r="I10" s="87"/>
      <c r="J10" s="172"/>
      <c r="K10" s="88"/>
      <c r="L10" s="87"/>
      <c r="M10" s="172"/>
      <c r="N10" s="88"/>
      <c r="O10" s="87"/>
      <c r="P10" s="56"/>
      <c r="Q10" s="56"/>
      <c r="R10" s="56"/>
    </row>
    <row r="11" spans="1:18" ht="18" customHeight="1" thickBot="1">
      <c r="A11" s="89" t="s">
        <v>46</v>
      </c>
      <c r="B11" s="90">
        <f>SUM(B8:B10)</f>
        <v>0</v>
      </c>
      <c r="C11" s="91">
        <f>SUM(C8:C10)</f>
        <v>0</v>
      </c>
      <c r="D11" s="173" t="s">
        <v>46</v>
      </c>
      <c r="E11" s="90">
        <f>SUM(E8:E10)</f>
        <v>0</v>
      </c>
      <c r="F11" s="91">
        <f>SUM(F8:F10)</f>
        <v>0</v>
      </c>
      <c r="G11" s="173" t="s">
        <v>46</v>
      </c>
      <c r="H11" s="90">
        <f>SUM(H8:H10)</f>
        <v>0</v>
      </c>
      <c r="I11" s="91">
        <f>SUM(I8:I10)</f>
        <v>0</v>
      </c>
      <c r="J11" s="173" t="s">
        <v>46</v>
      </c>
      <c r="K11" s="90">
        <f>SUM(K8:K10)</f>
        <v>0</v>
      </c>
      <c r="L11" s="91">
        <f>SUM(L8:L10)</f>
        <v>0</v>
      </c>
      <c r="M11" s="173" t="s">
        <v>46</v>
      </c>
      <c r="N11" s="92">
        <f>SUM(N8:N10)</f>
        <v>1910</v>
      </c>
      <c r="O11" s="91">
        <f>SUM(O8:O10)</f>
        <v>0</v>
      </c>
      <c r="P11" s="56"/>
      <c r="Q11" s="56"/>
      <c r="R11" s="56"/>
    </row>
    <row r="12" spans="2:18" ht="15" customHeight="1" thickBo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66"/>
      <c r="N12" s="56"/>
      <c r="O12" s="56"/>
      <c r="P12" s="56"/>
      <c r="Q12" s="56"/>
      <c r="R12" s="56"/>
    </row>
    <row r="13" spans="1:18" ht="18" customHeight="1" thickBot="1">
      <c r="A13" s="67" t="s">
        <v>400</v>
      </c>
      <c r="B13" s="68"/>
      <c r="C13" s="69" t="s">
        <v>239</v>
      </c>
      <c r="D13" s="235" t="s">
        <v>132</v>
      </c>
      <c r="E13" s="236"/>
      <c r="F13" s="70" t="s">
        <v>240</v>
      </c>
      <c r="G13" s="71">
        <f>B23+E23+H23+K23+N23</f>
        <v>4540</v>
      </c>
      <c r="H13" s="72" t="s">
        <v>2</v>
      </c>
      <c r="I13" s="73">
        <f>C23+F23+I23+L23+O23</f>
        <v>0</v>
      </c>
      <c r="J13" s="1"/>
      <c r="K13" s="56"/>
      <c r="L13" s="56"/>
      <c r="M13" s="28"/>
      <c r="N13" s="56"/>
      <c r="O13" s="56"/>
      <c r="P13" s="56"/>
      <c r="Q13" s="56"/>
      <c r="R13" s="56"/>
    </row>
    <row r="14" spans="2:18" ht="5.25" customHeight="1" thickBot="1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5" s="56" customFormat="1" ht="18" customHeight="1">
      <c r="A15" s="47" t="s">
        <v>3</v>
      </c>
      <c r="B15" s="48"/>
      <c r="C15" s="52"/>
      <c r="D15" s="48" t="s">
        <v>4</v>
      </c>
      <c r="E15" s="48"/>
      <c r="F15" s="52"/>
      <c r="G15" s="48" t="s">
        <v>5</v>
      </c>
      <c r="H15" s="48"/>
      <c r="I15" s="52"/>
      <c r="J15" s="48" t="s">
        <v>6</v>
      </c>
      <c r="K15" s="48"/>
      <c r="L15" s="52"/>
      <c r="M15" s="48" t="s">
        <v>47</v>
      </c>
      <c r="N15" s="48"/>
      <c r="O15" s="52"/>
    </row>
    <row r="16" spans="1:15" s="56" customFormat="1" ht="15" customHeight="1">
      <c r="A16" s="76" t="s">
        <v>7</v>
      </c>
      <c r="B16" s="77" t="s">
        <v>8</v>
      </c>
      <c r="C16" s="178" t="s">
        <v>360</v>
      </c>
      <c r="D16" s="76" t="s">
        <v>7</v>
      </c>
      <c r="E16" s="77" t="s">
        <v>8</v>
      </c>
      <c r="F16" s="178" t="s">
        <v>360</v>
      </c>
      <c r="G16" s="76" t="s">
        <v>7</v>
      </c>
      <c r="H16" s="77" t="s">
        <v>8</v>
      </c>
      <c r="I16" s="178" t="s">
        <v>360</v>
      </c>
      <c r="J16" s="76" t="s">
        <v>7</v>
      </c>
      <c r="K16" s="77" t="s">
        <v>8</v>
      </c>
      <c r="L16" s="178" t="s">
        <v>360</v>
      </c>
      <c r="M16" s="76" t="s">
        <v>7</v>
      </c>
      <c r="N16" s="77" t="s">
        <v>8</v>
      </c>
      <c r="O16" s="178" t="s">
        <v>360</v>
      </c>
    </row>
    <row r="17" spans="1:18" ht="18" customHeight="1">
      <c r="A17" s="79"/>
      <c r="B17" s="80"/>
      <c r="C17" s="81"/>
      <c r="D17" s="79" t="s">
        <v>133</v>
      </c>
      <c r="E17" s="198">
        <v>270</v>
      </c>
      <c r="F17" s="81"/>
      <c r="G17" s="194" t="s">
        <v>341</v>
      </c>
      <c r="H17" s="84">
        <v>610</v>
      </c>
      <c r="I17" s="81"/>
      <c r="J17" s="79"/>
      <c r="K17" s="83"/>
      <c r="L17" s="81"/>
      <c r="M17" s="79" t="s">
        <v>134</v>
      </c>
      <c r="N17" s="93">
        <v>960</v>
      </c>
      <c r="O17" s="81"/>
      <c r="P17" s="56"/>
      <c r="Q17" s="56"/>
      <c r="R17" s="56"/>
    </row>
    <row r="18" spans="1:18" ht="18" customHeight="1">
      <c r="A18" s="82"/>
      <c r="B18" s="80"/>
      <c r="C18" s="81"/>
      <c r="D18" s="79"/>
      <c r="E18" s="83"/>
      <c r="F18" s="81"/>
      <c r="G18" s="79"/>
      <c r="H18" s="84"/>
      <c r="I18" s="81"/>
      <c r="J18" s="79"/>
      <c r="K18" s="83"/>
      <c r="L18" s="81"/>
      <c r="M18" s="79" t="s">
        <v>133</v>
      </c>
      <c r="N18" s="94">
        <v>1090</v>
      </c>
      <c r="O18" s="81"/>
      <c r="P18" s="56"/>
      <c r="Q18" s="56"/>
      <c r="R18" s="56"/>
    </row>
    <row r="19" spans="1:18" ht="18" customHeight="1">
      <c r="A19" s="82"/>
      <c r="B19" s="80"/>
      <c r="C19" s="81"/>
      <c r="D19" s="79"/>
      <c r="E19" s="83"/>
      <c r="F19" s="81"/>
      <c r="G19" s="79"/>
      <c r="H19" s="84">
        <v>0</v>
      </c>
      <c r="I19" s="81"/>
      <c r="J19" s="79"/>
      <c r="K19" s="83"/>
      <c r="L19" s="81"/>
      <c r="M19" s="79" t="s">
        <v>135</v>
      </c>
      <c r="N19" s="94">
        <v>1020</v>
      </c>
      <c r="O19" s="81"/>
      <c r="P19" s="56"/>
      <c r="Q19" s="56"/>
      <c r="R19" s="56"/>
    </row>
    <row r="20" spans="1:18" ht="18" customHeight="1">
      <c r="A20" s="82"/>
      <c r="B20" s="80"/>
      <c r="C20" s="81"/>
      <c r="D20" s="79"/>
      <c r="E20" s="83"/>
      <c r="F20" s="81"/>
      <c r="G20" s="79"/>
      <c r="H20" s="83"/>
      <c r="I20" s="81"/>
      <c r="J20" s="79"/>
      <c r="K20" s="83"/>
      <c r="L20" s="81"/>
      <c r="M20" s="79" t="s">
        <v>136</v>
      </c>
      <c r="N20" s="94"/>
      <c r="O20" s="81"/>
      <c r="P20" s="56"/>
      <c r="Q20" s="56"/>
      <c r="R20" s="56"/>
    </row>
    <row r="21" spans="1:18" ht="18" customHeight="1">
      <c r="A21" s="82"/>
      <c r="B21" s="80"/>
      <c r="C21" s="81"/>
      <c r="D21" s="157"/>
      <c r="E21" s="127"/>
      <c r="F21" s="81"/>
      <c r="G21" s="95"/>
      <c r="H21" s="83"/>
      <c r="I21" s="81"/>
      <c r="J21" s="79"/>
      <c r="K21" s="83"/>
      <c r="L21" s="81"/>
      <c r="M21" s="79" t="s">
        <v>137</v>
      </c>
      <c r="N21" s="94">
        <v>590</v>
      </c>
      <c r="O21" s="81"/>
      <c r="P21" s="56"/>
      <c r="Q21" s="56"/>
      <c r="R21" s="56"/>
    </row>
    <row r="22" spans="1:18" ht="18" customHeight="1">
      <c r="A22" s="85"/>
      <c r="B22" s="155"/>
      <c r="C22" s="191"/>
      <c r="D22" s="155"/>
      <c r="E22" s="156"/>
      <c r="F22" s="87"/>
      <c r="G22" s="172"/>
      <c r="H22" s="88"/>
      <c r="I22" s="87"/>
      <c r="J22" s="172"/>
      <c r="K22" s="88"/>
      <c r="L22" s="87"/>
      <c r="M22" s="172"/>
      <c r="N22" s="88"/>
      <c r="O22" s="87"/>
      <c r="P22" s="56"/>
      <c r="Q22" s="56"/>
      <c r="R22" s="56"/>
    </row>
    <row r="23" spans="1:18" ht="18" customHeight="1" thickBot="1">
      <c r="A23" s="89" t="s">
        <v>46</v>
      </c>
      <c r="B23" s="90">
        <f>SUM(B17:B22)</f>
        <v>0</v>
      </c>
      <c r="C23" s="91">
        <f>SUM(C17:C22)</f>
        <v>0</v>
      </c>
      <c r="D23" s="173" t="s">
        <v>46</v>
      </c>
      <c r="E23" s="90">
        <f>SUM(E17:E22)</f>
        <v>270</v>
      </c>
      <c r="F23" s="91">
        <f>SUM(F17:F22)</f>
        <v>0</v>
      </c>
      <c r="G23" s="173" t="s">
        <v>46</v>
      </c>
      <c r="H23" s="90">
        <f>SUM(H17:H22)</f>
        <v>610</v>
      </c>
      <c r="I23" s="91">
        <f>SUM(I17:I22)</f>
        <v>0</v>
      </c>
      <c r="J23" s="173" t="s">
        <v>46</v>
      </c>
      <c r="K23" s="90">
        <f>SUM(K17:K22)</f>
        <v>0</v>
      </c>
      <c r="L23" s="91">
        <f>SUM(L17:L22)</f>
        <v>0</v>
      </c>
      <c r="M23" s="173" t="s">
        <v>46</v>
      </c>
      <c r="N23" s="90">
        <f>SUM(N17:N22)</f>
        <v>3660</v>
      </c>
      <c r="O23" s="91">
        <f>SUM(O17:O22)</f>
        <v>0</v>
      </c>
      <c r="P23" s="56"/>
      <c r="Q23" s="56"/>
      <c r="R23" s="56"/>
    </row>
    <row r="24" spans="2:18" ht="15" customHeight="1" thickBot="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0" s="56" customFormat="1" ht="18" customHeight="1" thickBot="1">
      <c r="A25" s="67" t="s">
        <v>400</v>
      </c>
      <c r="B25" s="68"/>
      <c r="C25" s="69" t="s">
        <v>241</v>
      </c>
      <c r="D25" s="235" t="s">
        <v>138</v>
      </c>
      <c r="E25" s="236"/>
      <c r="F25" s="70" t="s">
        <v>240</v>
      </c>
      <c r="G25" s="71">
        <f>B33+E33+H33+K33+N33</f>
        <v>7050</v>
      </c>
      <c r="H25" s="72" t="s">
        <v>2</v>
      </c>
      <c r="I25" s="73">
        <f>C33+F33+I33+L33+O33</f>
        <v>0</v>
      </c>
      <c r="J25" s="1"/>
    </row>
    <row r="26" s="56" customFormat="1" ht="5.25" customHeight="1" thickBot="1"/>
    <row r="27" spans="1:15" s="56" customFormat="1" ht="18" customHeight="1">
      <c r="A27" s="47" t="s">
        <v>3</v>
      </c>
      <c r="B27" s="48"/>
      <c r="C27" s="52"/>
      <c r="D27" s="48" t="s">
        <v>4</v>
      </c>
      <c r="E27" s="48"/>
      <c r="F27" s="52"/>
      <c r="G27" s="48" t="s">
        <v>5</v>
      </c>
      <c r="H27" s="48"/>
      <c r="I27" s="52"/>
      <c r="J27" s="48" t="s">
        <v>6</v>
      </c>
      <c r="K27" s="48"/>
      <c r="L27" s="52"/>
      <c r="M27" s="48" t="s">
        <v>47</v>
      </c>
      <c r="N27" s="48"/>
      <c r="O27" s="52"/>
    </row>
    <row r="28" spans="1:15" s="56" customFormat="1" ht="15" customHeight="1">
      <c r="A28" s="76" t="s">
        <v>7</v>
      </c>
      <c r="B28" s="77" t="s">
        <v>8</v>
      </c>
      <c r="C28" s="178" t="s">
        <v>360</v>
      </c>
      <c r="D28" s="76" t="s">
        <v>7</v>
      </c>
      <c r="E28" s="77" t="s">
        <v>8</v>
      </c>
      <c r="F28" s="178" t="s">
        <v>360</v>
      </c>
      <c r="G28" s="76" t="s">
        <v>7</v>
      </c>
      <c r="H28" s="77" t="s">
        <v>8</v>
      </c>
      <c r="I28" s="178" t="s">
        <v>360</v>
      </c>
      <c r="J28" s="76" t="s">
        <v>7</v>
      </c>
      <c r="K28" s="77" t="s">
        <v>8</v>
      </c>
      <c r="L28" s="178" t="s">
        <v>360</v>
      </c>
      <c r="M28" s="76" t="s">
        <v>7</v>
      </c>
      <c r="N28" s="77" t="s">
        <v>8</v>
      </c>
      <c r="O28" s="178" t="s">
        <v>360</v>
      </c>
    </row>
    <row r="29" spans="1:18" ht="18" customHeight="1">
      <c r="A29" s="79"/>
      <c r="B29" s="80"/>
      <c r="C29" s="81"/>
      <c r="D29" s="154"/>
      <c r="E29" s="84"/>
      <c r="F29" s="81"/>
      <c r="G29" s="184" t="s">
        <v>351</v>
      </c>
      <c r="H29" s="84">
        <v>1250</v>
      </c>
      <c r="I29" s="81"/>
      <c r="J29" s="154" t="s">
        <v>242</v>
      </c>
      <c r="K29" s="84">
        <v>1130</v>
      </c>
      <c r="L29" s="81"/>
      <c r="M29" s="153" t="s">
        <v>386</v>
      </c>
      <c r="N29" s="213">
        <v>2640</v>
      </c>
      <c r="O29" s="81"/>
      <c r="P29" s="56"/>
      <c r="Q29" s="56"/>
      <c r="R29" s="56"/>
    </row>
    <row r="30" spans="1:18" ht="18" customHeight="1">
      <c r="A30" s="120"/>
      <c r="B30" s="80"/>
      <c r="C30" s="81"/>
      <c r="D30" s="79"/>
      <c r="E30" s="83"/>
      <c r="F30" s="81"/>
      <c r="G30" s="79"/>
      <c r="H30" s="83"/>
      <c r="I30" s="81"/>
      <c r="J30" s="154" t="s">
        <v>243</v>
      </c>
      <c r="K30" s="84">
        <v>690</v>
      </c>
      <c r="L30" s="81"/>
      <c r="M30" s="153" t="s">
        <v>385</v>
      </c>
      <c r="N30" s="84">
        <v>1340</v>
      </c>
      <c r="O30" s="81"/>
      <c r="P30" s="56"/>
      <c r="Q30" s="56"/>
      <c r="R30" s="56"/>
    </row>
    <row r="31" spans="1:18" ht="18" customHeight="1">
      <c r="A31" s="211"/>
      <c r="B31" s="209"/>
      <c r="C31" s="105"/>
      <c r="D31" s="169"/>
      <c r="E31" s="104"/>
      <c r="F31" s="105"/>
      <c r="G31" s="169"/>
      <c r="H31" s="104"/>
      <c r="I31" s="105"/>
      <c r="J31" s="212"/>
      <c r="K31" s="213"/>
      <c r="L31" s="105"/>
      <c r="M31" s="153"/>
      <c r="N31" s="84"/>
      <c r="O31" s="105"/>
      <c r="P31" s="56"/>
      <c r="Q31" s="56"/>
      <c r="R31" s="56"/>
    </row>
    <row r="32" spans="1:18" ht="18" customHeight="1">
      <c r="A32" s="172"/>
      <c r="B32" s="86"/>
      <c r="C32" s="87"/>
      <c r="D32" s="172"/>
      <c r="E32" s="86"/>
      <c r="F32" s="87"/>
      <c r="G32" s="172"/>
      <c r="H32" s="88"/>
      <c r="I32" s="87"/>
      <c r="J32" s="172"/>
      <c r="K32" s="88"/>
      <c r="L32" s="87"/>
      <c r="M32" s="79" t="s">
        <v>242</v>
      </c>
      <c r="N32" s="88"/>
      <c r="O32" s="87"/>
      <c r="P32" s="56"/>
      <c r="Q32" s="56"/>
      <c r="R32" s="56"/>
    </row>
    <row r="33" spans="1:18" ht="18" customHeight="1" thickBot="1">
      <c r="A33" s="89" t="s">
        <v>46</v>
      </c>
      <c r="B33" s="90">
        <f>SUM(B29:B32)</f>
        <v>0</v>
      </c>
      <c r="C33" s="91">
        <f>SUM(C29:C32)</f>
        <v>0</v>
      </c>
      <c r="D33" s="173" t="s">
        <v>46</v>
      </c>
      <c r="E33" s="90">
        <f>SUM(E29:E32)</f>
        <v>0</v>
      </c>
      <c r="F33" s="91">
        <f>SUM(F29:F32)</f>
        <v>0</v>
      </c>
      <c r="G33" s="173" t="s">
        <v>46</v>
      </c>
      <c r="H33" s="90">
        <f>SUM(H29:H32)</f>
        <v>1250</v>
      </c>
      <c r="I33" s="91">
        <f>SUM(I29:I32)</f>
        <v>0</v>
      </c>
      <c r="J33" s="173" t="s">
        <v>46</v>
      </c>
      <c r="K33" s="90">
        <f>SUM(K29:K32)</f>
        <v>1820</v>
      </c>
      <c r="L33" s="91">
        <f>SUM(L29:L32)</f>
        <v>0</v>
      </c>
      <c r="M33" s="173" t="s">
        <v>46</v>
      </c>
      <c r="N33" s="90">
        <f>SUM(N29:N32)</f>
        <v>3980</v>
      </c>
      <c r="O33" s="91">
        <f>SUM(O29:O32)</f>
        <v>0</v>
      </c>
      <c r="P33" s="56"/>
      <c r="Q33" s="56"/>
      <c r="R33" s="56"/>
    </row>
    <row r="34" spans="2:18" ht="15" customHeight="1" thickBot="1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0" s="56" customFormat="1" ht="18" customHeight="1" thickBot="1">
      <c r="A35" s="67" t="s">
        <v>400</v>
      </c>
      <c r="B35" s="68"/>
      <c r="C35" s="69" t="s">
        <v>244</v>
      </c>
      <c r="D35" s="235" t="s">
        <v>139</v>
      </c>
      <c r="E35" s="236"/>
      <c r="F35" s="70" t="s">
        <v>240</v>
      </c>
      <c r="G35" s="71">
        <f>B50+E50+H50+K50+N50+K42</f>
        <v>8340</v>
      </c>
      <c r="H35" s="72" t="s">
        <v>2</v>
      </c>
      <c r="I35" s="73">
        <f>C50+F50+I50+L50+O50+L42</f>
        <v>0</v>
      </c>
      <c r="J35" s="1"/>
    </row>
    <row r="36" s="56" customFormat="1" ht="5.25" customHeight="1" thickBot="1"/>
    <row r="37" spans="1:15" s="56" customFormat="1" ht="18" customHeight="1">
      <c r="A37" s="47" t="s">
        <v>3</v>
      </c>
      <c r="B37" s="48"/>
      <c r="C37" s="52"/>
      <c r="D37" s="48" t="s">
        <v>4</v>
      </c>
      <c r="E37" s="48"/>
      <c r="F37" s="52"/>
      <c r="G37" s="48" t="s">
        <v>5</v>
      </c>
      <c r="H37" s="48"/>
      <c r="I37" s="52"/>
      <c r="J37" s="48" t="s">
        <v>6</v>
      </c>
      <c r="K37" s="48"/>
      <c r="L37" s="52"/>
      <c r="M37" s="48" t="s">
        <v>47</v>
      </c>
      <c r="N37" s="48"/>
      <c r="O37" s="52"/>
    </row>
    <row r="38" spans="1:15" s="56" customFormat="1" ht="15" customHeight="1">
      <c r="A38" s="76" t="s">
        <v>7</v>
      </c>
      <c r="B38" s="77" t="s">
        <v>8</v>
      </c>
      <c r="C38" s="178" t="s">
        <v>360</v>
      </c>
      <c r="D38" s="76" t="s">
        <v>7</v>
      </c>
      <c r="E38" s="77" t="s">
        <v>8</v>
      </c>
      <c r="F38" s="178" t="s">
        <v>360</v>
      </c>
      <c r="G38" s="76" t="s">
        <v>7</v>
      </c>
      <c r="H38" s="77" t="s">
        <v>8</v>
      </c>
      <c r="I38" s="178" t="s">
        <v>360</v>
      </c>
      <c r="J38" s="76" t="s">
        <v>7</v>
      </c>
      <c r="K38" s="77" t="s">
        <v>8</v>
      </c>
      <c r="L38" s="178" t="s">
        <v>360</v>
      </c>
      <c r="M38" s="76" t="s">
        <v>7</v>
      </c>
      <c r="N38" s="77" t="s">
        <v>8</v>
      </c>
      <c r="O38" s="178" t="s">
        <v>360</v>
      </c>
    </row>
    <row r="39" spans="1:18" ht="18" customHeight="1">
      <c r="A39" s="79"/>
      <c r="B39" s="80"/>
      <c r="C39" s="81"/>
      <c r="D39" s="79" t="s">
        <v>301</v>
      </c>
      <c r="E39" s="84">
        <v>1100</v>
      </c>
      <c r="F39" s="81"/>
      <c r="G39" s="79" t="s">
        <v>140</v>
      </c>
      <c r="H39" s="84">
        <v>1660</v>
      </c>
      <c r="I39" s="81"/>
      <c r="J39" s="79"/>
      <c r="K39" s="83"/>
      <c r="L39" s="81"/>
      <c r="M39" s="79" t="s">
        <v>374</v>
      </c>
      <c r="N39" s="84">
        <v>2450</v>
      </c>
      <c r="O39" s="81"/>
      <c r="P39" s="56"/>
      <c r="Q39" s="56"/>
      <c r="R39" s="56"/>
    </row>
    <row r="40" spans="1:18" ht="18" customHeight="1">
      <c r="A40" s="82"/>
      <c r="B40" s="80"/>
      <c r="C40" s="81"/>
      <c r="D40" s="79"/>
      <c r="E40" s="83"/>
      <c r="F40" s="81"/>
      <c r="G40" s="79"/>
      <c r="H40" s="84"/>
      <c r="I40" s="81"/>
      <c r="J40" s="95"/>
      <c r="K40" s="83"/>
      <c r="L40" s="81"/>
      <c r="M40" s="79" t="s">
        <v>375</v>
      </c>
      <c r="N40" s="84">
        <v>1910</v>
      </c>
      <c r="O40" s="81"/>
      <c r="P40" s="56"/>
      <c r="Q40" s="56"/>
      <c r="R40" s="56"/>
    </row>
    <row r="41" spans="1:18" ht="18" customHeight="1">
      <c r="A41" s="82"/>
      <c r="B41" s="80"/>
      <c r="C41" s="81"/>
      <c r="D41" s="79"/>
      <c r="E41" s="83"/>
      <c r="F41" s="81"/>
      <c r="G41" s="79"/>
      <c r="H41" s="83"/>
      <c r="I41" s="81"/>
      <c r="J41" s="79"/>
      <c r="K41" s="83"/>
      <c r="L41" s="81"/>
      <c r="M41" s="79" t="s">
        <v>376</v>
      </c>
      <c r="N41" s="84">
        <v>1010</v>
      </c>
      <c r="O41" s="81"/>
      <c r="P41" s="56"/>
      <c r="Q41" s="56"/>
      <c r="R41" s="56"/>
    </row>
    <row r="42" spans="1:18" ht="18" customHeight="1" thickBot="1">
      <c r="A42" s="82"/>
      <c r="B42" s="80"/>
      <c r="C42" s="81"/>
      <c r="D42" s="79"/>
      <c r="E42" s="83"/>
      <c r="F42" s="81"/>
      <c r="G42" s="79"/>
      <c r="H42" s="83"/>
      <c r="I42" s="81"/>
      <c r="J42" s="168" t="s">
        <v>46</v>
      </c>
      <c r="K42" s="100">
        <f>SUM(K39:K41)</f>
        <v>0</v>
      </c>
      <c r="L42" s="81">
        <f>SUM(L39:L41)</f>
        <v>0</v>
      </c>
      <c r="M42" s="79"/>
      <c r="N42" s="83"/>
      <c r="O42" s="81"/>
      <c r="P42" s="56"/>
      <c r="Q42" s="56"/>
      <c r="R42" s="56"/>
    </row>
    <row r="43" spans="1:18" ht="18" customHeight="1">
      <c r="A43" s="82"/>
      <c r="B43" s="80"/>
      <c r="C43" s="81"/>
      <c r="D43" s="79"/>
      <c r="E43" s="83"/>
      <c r="F43" s="81"/>
      <c r="G43" s="79"/>
      <c r="H43" s="83"/>
      <c r="I43" s="81"/>
      <c r="J43" s="48" t="s">
        <v>165</v>
      </c>
      <c r="K43" s="48"/>
      <c r="L43" s="52"/>
      <c r="M43" s="79"/>
      <c r="N43" s="83"/>
      <c r="O43" s="81"/>
      <c r="P43" s="56"/>
      <c r="Q43" s="56"/>
      <c r="R43" s="56"/>
    </row>
    <row r="44" spans="1:18" ht="18" customHeight="1">
      <c r="A44" s="82"/>
      <c r="B44" s="80"/>
      <c r="C44" s="81"/>
      <c r="D44" s="119"/>
      <c r="E44" s="83"/>
      <c r="F44" s="81"/>
      <c r="G44" s="79"/>
      <c r="H44" s="83"/>
      <c r="I44" s="81"/>
      <c r="J44" s="76" t="s">
        <v>7</v>
      </c>
      <c r="K44" s="77" t="s">
        <v>8</v>
      </c>
      <c r="L44" s="178" t="s">
        <v>360</v>
      </c>
      <c r="M44" s="79"/>
      <c r="N44" s="83"/>
      <c r="O44" s="81"/>
      <c r="P44" s="56"/>
      <c r="Q44" s="56"/>
      <c r="R44" s="56"/>
    </row>
    <row r="45" spans="1:18" ht="18" customHeight="1">
      <c r="A45" s="97"/>
      <c r="B45" s="80"/>
      <c r="C45" s="81"/>
      <c r="D45" s="192"/>
      <c r="E45" s="83"/>
      <c r="F45" s="81"/>
      <c r="G45" s="79"/>
      <c r="H45" s="83"/>
      <c r="I45" s="81"/>
      <c r="J45" s="79" t="s">
        <v>245</v>
      </c>
      <c r="K45" s="84">
        <v>110</v>
      </c>
      <c r="L45" s="81"/>
      <c r="M45" s="79"/>
      <c r="N45" s="83"/>
      <c r="O45" s="81"/>
      <c r="P45" s="56"/>
      <c r="Q45" s="56"/>
      <c r="R45" s="56"/>
    </row>
    <row r="46" spans="1:18" ht="18" customHeight="1">
      <c r="A46" s="101"/>
      <c r="B46" s="80"/>
      <c r="C46" s="81"/>
      <c r="D46" s="79"/>
      <c r="E46" s="83"/>
      <c r="F46" s="81"/>
      <c r="G46" s="79"/>
      <c r="H46" s="83"/>
      <c r="I46" s="81"/>
      <c r="J46" s="79" t="s">
        <v>246</v>
      </c>
      <c r="K46" s="84">
        <v>80</v>
      </c>
      <c r="L46" s="81"/>
      <c r="M46" s="79"/>
      <c r="N46" s="83"/>
      <c r="O46" s="81"/>
      <c r="P46" s="56"/>
      <c r="Q46" s="56"/>
      <c r="R46" s="56"/>
    </row>
    <row r="47" spans="1:18" ht="18" customHeight="1">
      <c r="A47" s="82"/>
      <c r="B47" s="80"/>
      <c r="C47" s="81"/>
      <c r="D47" s="79"/>
      <c r="E47" s="83"/>
      <c r="F47" s="81"/>
      <c r="G47" s="79"/>
      <c r="H47" s="83"/>
      <c r="I47" s="81"/>
      <c r="J47" s="79" t="s">
        <v>247</v>
      </c>
      <c r="K47" s="84">
        <v>20</v>
      </c>
      <c r="L47" s="81"/>
      <c r="M47" s="79"/>
      <c r="N47" s="83"/>
      <c r="O47" s="81"/>
      <c r="P47" s="56"/>
      <c r="Q47" s="56"/>
      <c r="R47" s="56"/>
    </row>
    <row r="48" spans="1:18" ht="18" customHeight="1">
      <c r="A48" s="82"/>
      <c r="B48" s="80"/>
      <c r="C48" s="81"/>
      <c r="D48" s="79"/>
      <c r="E48" s="83"/>
      <c r="F48" s="81"/>
      <c r="G48" s="95"/>
      <c r="H48" s="83"/>
      <c r="I48" s="81"/>
      <c r="J48" s="79"/>
      <c r="K48" s="83"/>
      <c r="L48" s="81"/>
      <c r="M48" s="79"/>
      <c r="N48" s="83"/>
      <c r="O48" s="81"/>
      <c r="P48" s="56"/>
      <c r="Q48" s="56"/>
      <c r="R48" s="56"/>
    </row>
    <row r="49" spans="1:18" ht="18" customHeight="1">
      <c r="A49" s="85"/>
      <c r="B49" s="86"/>
      <c r="C49" s="87"/>
      <c r="D49" s="172"/>
      <c r="E49" s="88"/>
      <c r="F49" s="87"/>
      <c r="G49" s="172"/>
      <c r="H49" s="88"/>
      <c r="I49" s="87"/>
      <c r="J49" s="172"/>
      <c r="K49" s="88"/>
      <c r="L49" s="87"/>
      <c r="M49" s="172"/>
      <c r="N49" s="88"/>
      <c r="O49" s="87"/>
      <c r="P49" s="56"/>
      <c r="Q49" s="56"/>
      <c r="R49" s="56"/>
    </row>
    <row r="50" spans="1:18" ht="18" customHeight="1" thickBot="1">
      <c r="A50" s="89" t="s">
        <v>46</v>
      </c>
      <c r="B50" s="90">
        <f>SUM(B39:B49)</f>
        <v>0</v>
      </c>
      <c r="C50" s="91">
        <f>SUM(C39:C49)</f>
        <v>0</v>
      </c>
      <c r="D50" s="173" t="s">
        <v>46</v>
      </c>
      <c r="E50" s="90">
        <f>SUM(E39:E49)</f>
        <v>1100</v>
      </c>
      <c r="F50" s="91">
        <f>SUM(F39:F49)</f>
        <v>0</v>
      </c>
      <c r="G50" s="173" t="s">
        <v>46</v>
      </c>
      <c r="H50" s="90">
        <f>SUM(H39:H49)</f>
        <v>1660</v>
      </c>
      <c r="I50" s="91">
        <f>SUM(I39:I49)</f>
        <v>0</v>
      </c>
      <c r="J50" s="173" t="s">
        <v>46</v>
      </c>
      <c r="K50" s="90">
        <f>SUM(K45:K49)</f>
        <v>210</v>
      </c>
      <c r="L50" s="91">
        <f>SUM(L45:L49)</f>
        <v>0</v>
      </c>
      <c r="M50" s="173" t="s">
        <v>46</v>
      </c>
      <c r="N50" s="90">
        <f>SUM(N39:N49)</f>
        <v>5370</v>
      </c>
      <c r="O50" s="91">
        <f>SUM(O39:O49)</f>
        <v>0</v>
      </c>
      <c r="P50" s="56"/>
      <c r="Q50" s="56"/>
      <c r="R50" s="56"/>
    </row>
    <row r="51" spans="2:18" ht="15" customHeight="1" thickBo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0" s="56" customFormat="1" ht="18" customHeight="1" thickBot="1">
      <c r="A52" s="67" t="s">
        <v>400</v>
      </c>
      <c r="B52" s="68"/>
      <c r="C52" s="69" t="s">
        <v>248</v>
      </c>
      <c r="D52" s="235" t="s">
        <v>141</v>
      </c>
      <c r="E52" s="236"/>
      <c r="F52" s="70" t="s">
        <v>240</v>
      </c>
      <c r="G52" s="71">
        <f>B63+E63+H63+K63+N63</f>
        <v>8880</v>
      </c>
      <c r="H52" s="72" t="s">
        <v>2</v>
      </c>
      <c r="I52" s="73">
        <f>C63+F63+I63+L63+O63</f>
        <v>0</v>
      </c>
      <c r="J52" s="1"/>
    </row>
    <row r="53" s="56" customFormat="1" ht="5.25" customHeight="1" thickBot="1"/>
    <row r="54" spans="1:15" s="56" customFormat="1" ht="18" customHeight="1">
      <c r="A54" s="47" t="s">
        <v>3</v>
      </c>
      <c r="B54" s="48"/>
      <c r="C54" s="52"/>
      <c r="D54" s="48" t="s">
        <v>4</v>
      </c>
      <c r="E54" s="48"/>
      <c r="F54" s="52"/>
      <c r="G54" s="48" t="s">
        <v>5</v>
      </c>
      <c r="H54" s="48"/>
      <c r="I54" s="52"/>
      <c r="J54" s="48" t="s">
        <v>6</v>
      </c>
      <c r="K54" s="48"/>
      <c r="L54" s="52"/>
      <c r="M54" s="48" t="s">
        <v>47</v>
      </c>
      <c r="N54" s="48"/>
      <c r="O54" s="52"/>
    </row>
    <row r="55" spans="1:15" s="56" customFormat="1" ht="15" customHeight="1">
      <c r="A55" s="76" t="s">
        <v>7</v>
      </c>
      <c r="B55" s="77" t="s">
        <v>8</v>
      </c>
      <c r="C55" s="178" t="s">
        <v>360</v>
      </c>
      <c r="D55" s="76" t="s">
        <v>7</v>
      </c>
      <c r="E55" s="77" t="s">
        <v>8</v>
      </c>
      <c r="F55" s="178" t="s">
        <v>360</v>
      </c>
      <c r="G55" s="76" t="s">
        <v>7</v>
      </c>
      <c r="H55" s="77" t="s">
        <v>8</v>
      </c>
      <c r="I55" s="178" t="s">
        <v>360</v>
      </c>
      <c r="J55" s="76" t="s">
        <v>7</v>
      </c>
      <c r="K55" s="77" t="s">
        <v>8</v>
      </c>
      <c r="L55" s="178" t="s">
        <v>360</v>
      </c>
      <c r="M55" s="76" t="s">
        <v>7</v>
      </c>
      <c r="N55" s="77" t="s">
        <v>8</v>
      </c>
      <c r="O55" s="178" t="s">
        <v>360</v>
      </c>
    </row>
    <row r="56" spans="1:18" ht="18" customHeight="1">
      <c r="A56" s="82"/>
      <c r="B56" s="208"/>
      <c r="C56" s="81"/>
      <c r="D56" s="79" t="s">
        <v>143</v>
      </c>
      <c r="E56" s="84">
        <v>180</v>
      </c>
      <c r="F56" s="81"/>
      <c r="G56" s="194" t="s">
        <v>342</v>
      </c>
      <c r="H56" s="84">
        <v>1380</v>
      </c>
      <c r="I56" s="81"/>
      <c r="J56" s="153" t="s">
        <v>378</v>
      </c>
      <c r="K56" s="84">
        <v>150</v>
      </c>
      <c r="L56" s="81"/>
      <c r="M56" s="204" t="s">
        <v>293</v>
      </c>
      <c r="N56" s="84">
        <v>720</v>
      </c>
      <c r="O56" s="81"/>
      <c r="P56" s="56"/>
      <c r="Q56" s="56"/>
      <c r="R56" s="56"/>
    </row>
    <row r="57" spans="1:18" ht="18" customHeight="1">
      <c r="A57" s="82"/>
      <c r="B57" s="80"/>
      <c r="C57" s="81"/>
      <c r="D57" s="79" t="s">
        <v>142</v>
      </c>
      <c r="E57" s="84">
        <v>240</v>
      </c>
      <c r="F57" s="81"/>
      <c r="G57" s="79" t="s">
        <v>144</v>
      </c>
      <c r="H57" s="84">
        <v>520</v>
      </c>
      <c r="I57" s="81"/>
      <c r="J57" s="153"/>
      <c r="K57" s="84"/>
      <c r="L57" s="81"/>
      <c r="M57" s="79" t="s">
        <v>145</v>
      </c>
      <c r="N57" s="84">
        <v>1450</v>
      </c>
      <c r="O57" s="81"/>
      <c r="P57" s="56"/>
      <c r="Q57" s="56"/>
      <c r="R57" s="56"/>
    </row>
    <row r="58" spans="1:18" ht="18" customHeight="1">
      <c r="A58" s="82"/>
      <c r="B58" s="80"/>
      <c r="C58" s="81"/>
      <c r="D58" s="79" t="s">
        <v>295</v>
      </c>
      <c r="E58" s="84">
        <v>100</v>
      </c>
      <c r="F58" s="81"/>
      <c r="G58" s="79"/>
      <c r="H58" s="83"/>
      <c r="I58" s="81"/>
      <c r="J58" s="79"/>
      <c r="K58" s="83"/>
      <c r="L58" s="81"/>
      <c r="M58" s="79" t="s">
        <v>146</v>
      </c>
      <c r="N58" s="84">
        <v>2030</v>
      </c>
      <c r="O58" s="81"/>
      <c r="P58" s="56"/>
      <c r="Q58" s="56"/>
      <c r="R58" s="56"/>
    </row>
    <row r="59" spans="1:18" ht="18" customHeight="1">
      <c r="A59" s="82"/>
      <c r="B59" s="80"/>
      <c r="C59" s="81"/>
      <c r="D59" s="79"/>
      <c r="E59" s="84"/>
      <c r="F59" s="81"/>
      <c r="G59" s="79"/>
      <c r="H59" s="83"/>
      <c r="I59" s="81"/>
      <c r="J59" s="79"/>
      <c r="K59" s="83"/>
      <c r="L59" s="81"/>
      <c r="M59" s="79" t="s">
        <v>147</v>
      </c>
      <c r="N59" s="84">
        <v>840</v>
      </c>
      <c r="O59" s="81"/>
      <c r="P59" s="56"/>
      <c r="Q59" s="56"/>
      <c r="R59" s="56"/>
    </row>
    <row r="60" spans="1:18" ht="18" customHeight="1">
      <c r="A60" s="95"/>
      <c r="B60" s="80"/>
      <c r="C60" s="81"/>
      <c r="D60" s="79"/>
      <c r="E60" s="83"/>
      <c r="F60" s="81"/>
      <c r="G60" s="79"/>
      <c r="H60" s="83"/>
      <c r="I60" s="81"/>
      <c r="J60" s="79"/>
      <c r="K60" s="83"/>
      <c r="L60" s="81"/>
      <c r="M60" s="79" t="s">
        <v>148</v>
      </c>
      <c r="N60" s="84">
        <v>1270</v>
      </c>
      <c r="O60" s="81"/>
      <c r="P60" s="56"/>
      <c r="Q60" s="56"/>
      <c r="R60" s="56"/>
    </row>
    <row r="61" spans="1:18" ht="18" customHeight="1">
      <c r="A61" s="96"/>
      <c r="B61" s="80"/>
      <c r="C61" s="81"/>
      <c r="D61" s="95"/>
      <c r="E61" s="83"/>
      <c r="F61" s="81"/>
      <c r="G61" s="95"/>
      <c r="H61" s="83"/>
      <c r="I61" s="81"/>
      <c r="J61" s="95"/>
      <c r="K61" s="83"/>
      <c r="L61" s="81"/>
      <c r="M61" s="79"/>
      <c r="N61" s="83"/>
      <c r="O61" s="81"/>
      <c r="P61" s="56"/>
      <c r="Q61" s="56"/>
      <c r="R61" s="56"/>
    </row>
    <row r="62" spans="1:18" ht="18" customHeight="1">
      <c r="A62" s="85"/>
      <c r="B62" s="86"/>
      <c r="C62" s="87"/>
      <c r="D62" s="151"/>
      <c r="E62" s="88"/>
      <c r="F62" s="87"/>
      <c r="G62" s="150"/>
      <c r="H62" s="88"/>
      <c r="I62" s="87"/>
      <c r="J62" s="149"/>
      <c r="K62" s="88"/>
      <c r="L62" s="87"/>
      <c r="M62" s="172"/>
      <c r="N62" s="88"/>
      <c r="O62" s="87"/>
      <c r="P62" s="56"/>
      <c r="Q62" s="56"/>
      <c r="R62" s="56"/>
    </row>
    <row r="63" spans="1:18" ht="18" customHeight="1" thickBot="1">
      <c r="A63" s="89" t="s">
        <v>46</v>
      </c>
      <c r="B63" s="90">
        <f>SUM(B56:B62)</f>
        <v>0</v>
      </c>
      <c r="C63" s="91">
        <f>SUM(C56:C62)</f>
        <v>0</v>
      </c>
      <c r="D63" s="173" t="s">
        <v>46</v>
      </c>
      <c r="E63" s="90">
        <f>SUM(E56:E62)</f>
        <v>520</v>
      </c>
      <c r="F63" s="91">
        <f>SUM(F56:F62)</f>
        <v>0</v>
      </c>
      <c r="G63" s="173" t="s">
        <v>46</v>
      </c>
      <c r="H63" s="90">
        <f>SUM(H56:H62)</f>
        <v>1900</v>
      </c>
      <c r="I63" s="91">
        <f>SUM(I56:I62)</f>
        <v>0</v>
      </c>
      <c r="J63" s="173" t="s">
        <v>46</v>
      </c>
      <c r="K63" s="90">
        <f>SUM(K56:K62)</f>
        <v>150</v>
      </c>
      <c r="L63" s="91">
        <f>SUM(L56:L62)</f>
        <v>0</v>
      </c>
      <c r="M63" s="173" t="s">
        <v>46</v>
      </c>
      <c r="N63" s="90">
        <f>SUM(N56:N62)</f>
        <v>6310</v>
      </c>
      <c r="O63" s="91">
        <f>SUM(O56:O62)</f>
        <v>0</v>
      </c>
      <c r="P63" s="56"/>
      <c r="Q63" s="56"/>
      <c r="R63" s="56"/>
    </row>
    <row r="64" spans="2:18" ht="13.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2:18" ht="13.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2:18" ht="13.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2:18" ht="13.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2:18" ht="13.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2:18" ht="13.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2:18" ht="13.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3.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2:18" ht="13.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2:18" ht="13.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2:18" ht="13.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2:18" ht="13.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2:18" ht="13.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2:18" ht="13.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2:18" ht="13.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2:18" ht="13.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2:18" ht="13.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2:18" ht="13.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2:18" ht="13.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2:18" ht="13.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2:18" ht="13.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2:18" ht="13.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2:18" ht="13.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2:18" ht="13.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2:18" ht="13.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2:18" ht="13.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2:18" ht="13.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2:18" ht="13.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2:18" ht="13.5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2:18" ht="13.5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2:18" ht="13.5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2:18" ht="13.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2:18" ht="13.5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2:18" ht="13.5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2:18" ht="13.5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2:18" ht="13.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2:18" ht="13.5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2:18" ht="13.5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2:18" ht="13.5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2:18" ht="13.5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</sheetData>
  <sheetProtection/>
  <mergeCells count="6">
    <mergeCell ref="E2:G2"/>
    <mergeCell ref="D52:E52"/>
    <mergeCell ref="D13:E13"/>
    <mergeCell ref="D25:E25"/>
    <mergeCell ref="D35:E35"/>
    <mergeCell ref="D4:E4"/>
  </mergeCells>
  <conditionalFormatting sqref="C8:C11 F8:F11 I8:I11 L8:L11 O8:O11 C17:C21 F18:F23 I18:I23 L17:L23 O17:O23 C29:C33 F29:F33 I30:I33 L32:L33 O32:O33 C39:C50 F40:F50 I40:I50 L39:L42 L48:L50 O42:O50 C57:C63 L58:L63 O61:O63 N8 N17:N21 H17:H19 E29 H29 K29:K31 N29 E39 H39:H40 N39:N41 K45:K47 N56:N60 I58:I63 E56:E59 F59:F63 H56:H57 K56:K57 C23">
    <cfRule type="cellIs" priority="30" dxfId="100" operator="greaterThan" stopIfTrue="1">
      <formula>B8</formula>
    </cfRule>
  </conditionalFormatting>
  <conditionalFormatting sqref="F17">
    <cfRule type="cellIs" priority="29" dxfId="100" operator="greaterThan" stopIfTrue="1">
      <formula>E17</formula>
    </cfRule>
  </conditionalFormatting>
  <conditionalFormatting sqref="I17">
    <cfRule type="cellIs" priority="28" dxfId="100" operator="greaterThan" stopIfTrue="1">
      <formula>H17</formula>
    </cfRule>
  </conditionalFormatting>
  <conditionalFormatting sqref="F39">
    <cfRule type="cellIs" priority="15" dxfId="100" operator="greaterThan" stopIfTrue="1">
      <formula>E39</formula>
    </cfRule>
  </conditionalFormatting>
  <conditionalFormatting sqref="O29:O31">
    <cfRule type="cellIs" priority="16" dxfId="100" operator="greaterThan" stopIfTrue="1">
      <formula>N29</formula>
    </cfRule>
  </conditionalFormatting>
  <conditionalFormatting sqref="L29:L31">
    <cfRule type="cellIs" priority="17" dxfId="100" operator="greaterThan" stopIfTrue="1">
      <formula>K29</formula>
    </cfRule>
  </conditionalFormatting>
  <conditionalFormatting sqref="I29">
    <cfRule type="cellIs" priority="18" dxfId="100" operator="greaterThan" stopIfTrue="1">
      <formula>H29</formula>
    </cfRule>
  </conditionalFormatting>
  <conditionalFormatting sqref="O56:O60">
    <cfRule type="cellIs" priority="7" dxfId="100" operator="greaterThan" stopIfTrue="1">
      <formula>N56</formula>
    </cfRule>
  </conditionalFormatting>
  <conditionalFormatting sqref="I39">
    <cfRule type="cellIs" priority="14" dxfId="100" operator="greaterThan" stopIfTrue="1">
      <formula>H39</formula>
    </cfRule>
  </conditionalFormatting>
  <conditionalFormatting sqref="O39:O41">
    <cfRule type="cellIs" priority="13" dxfId="100" operator="greaterThan" stopIfTrue="1">
      <formula>N39</formula>
    </cfRule>
  </conditionalFormatting>
  <conditionalFormatting sqref="L45:L47">
    <cfRule type="cellIs" priority="12" dxfId="100" operator="greaterThan" stopIfTrue="1">
      <formula>K45</formula>
    </cfRule>
  </conditionalFormatting>
  <conditionalFormatting sqref="C56">
    <cfRule type="cellIs" priority="11" dxfId="100" operator="greaterThan" stopIfTrue="1">
      <formula>B56</formula>
    </cfRule>
  </conditionalFormatting>
  <conditionalFormatting sqref="F56:F58">
    <cfRule type="cellIs" priority="10" dxfId="100" operator="greaterThan" stopIfTrue="1">
      <formula>E56</formula>
    </cfRule>
  </conditionalFormatting>
  <conditionalFormatting sqref="I56:I57">
    <cfRule type="cellIs" priority="9" dxfId="100" operator="greaterThan" stopIfTrue="1">
      <formula>H56</formula>
    </cfRule>
  </conditionalFormatting>
  <conditionalFormatting sqref="L56:L57">
    <cfRule type="cellIs" priority="8" dxfId="100" operator="greaterThan" stopIfTrue="1">
      <formula>K56</formula>
    </cfRule>
  </conditionalFormatting>
  <conditionalFormatting sqref="B56">
    <cfRule type="cellIs" priority="6" dxfId="100" operator="greaterThan" stopIfTrue="1">
      <formula>A56</formula>
    </cfRule>
  </conditionalFormatting>
  <conditionalFormatting sqref="N30">
    <cfRule type="cellIs" priority="4" dxfId="100" operator="greaterThan" stopIfTrue="1">
      <formula>M30</formula>
    </cfRule>
  </conditionalFormatting>
  <conditionalFormatting sqref="N31">
    <cfRule type="cellIs" priority="3" dxfId="100" operator="greaterThan" stopIfTrue="1">
      <formula>M31</formula>
    </cfRule>
  </conditionalFormatting>
  <conditionalFormatting sqref="N29">
    <cfRule type="cellIs" priority="2" dxfId="100" operator="greaterThan" stopIfTrue="1">
      <formula>M29</formula>
    </cfRule>
  </conditionalFormatting>
  <conditionalFormatting sqref="N30">
    <cfRule type="cellIs" priority="1" dxfId="100" operator="greaterThan" stopIfTrue="1">
      <formula>M30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No.5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="70" zoomScaleNormal="70" workbookViewId="0" topLeftCell="A1">
      <selection activeCell="H1" sqref="H1"/>
    </sheetView>
  </sheetViews>
  <sheetFormatPr defaultColWidth="9.00390625" defaultRowHeight="13.5"/>
  <cols>
    <col min="1" max="1" width="20.875" style="1" customWidth="1"/>
    <col min="2" max="15" width="12.1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0" t="s">
        <v>153</v>
      </c>
      <c r="B1" s="31"/>
      <c r="C1" s="31"/>
      <c r="D1" s="32" t="s">
        <v>249</v>
      </c>
      <c r="E1" s="33"/>
      <c r="F1" s="34"/>
      <c r="G1" s="32" t="s">
        <v>1</v>
      </c>
      <c r="H1" s="34"/>
      <c r="I1" s="32" t="s">
        <v>154</v>
      </c>
      <c r="J1" s="31"/>
      <c r="K1" s="32" t="s">
        <v>155</v>
      </c>
      <c r="L1" s="35"/>
      <c r="M1" s="53"/>
      <c r="N1" s="54"/>
      <c r="O1" s="55"/>
    </row>
    <row r="2" spans="1:16" s="41" customFormat="1" ht="36.75" customHeight="1" thickBot="1">
      <c r="A2" s="29">
        <f>'熊本市・荒尾市'!A2</f>
        <v>0</v>
      </c>
      <c r="B2" s="36"/>
      <c r="C2" s="37"/>
      <c r="D2" s="248" t="str">
        <f>'熊本市・荒尾市'!E2</f>
        <v>令和　　年　　月　　日</v>
      </c>
      <c r="E2" s="249"/>
      <c r="F2" s="250"/>
      <c r="G2" s="253">
        <f>'熊本市・荒尾市'!H2</f>
        <v>0</v>
      </c>
      <c r="H2" s="254"/>
      <c r="I2" s="251">
        <f>'熊本市・荒尾市'!I2</f>
        <v>0</v>
      </c>
      <c r="J2" s="252"/>
      <c r="K2" s="38"/>
      <c r="L2" s="39"/>
      <c r="M2" s="214"/>
      <c r="N2" s="65"/>
      <c r="O2" s="55"/>
      <c r="P2" s="40"/>
    </row>
    <row r="3" spans="1:16" s="41" customFormat="1" ht="16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66"/>
      <c r="N3" s="56"/>
      <c r="O3" s="196" t="s">
        <v>387</v>
      </c>
      <c r="P3" s="40"/>
    </row>
    <row r="4" spans="1:16" s="41" customFormat="1" ht="16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28"/>
      <c r="N4" s="56"/>
      <c r="O4" s="197" t="s">
        <v>388</v>
      </c>
      <c r="P4" s="40"/>
    </row>
    <row r="5" spans="1:16" s="41" customFormat="1" ht="3" customHeight="1" thickBot="1">
      <c r="A5" s="42"/>
      <c r="B5" s="19"/>
      <c r="C5" s="19"/>
      <c r="D5" s="19"/>
      <c r="E5" s="19"/>
      <c r="F5" s="19"/>
      <c r="G5" s="19"/>
      <c r="H5" s="19"/>
      <c r="I5" s="19"/>
      <c r="J5" s="19"/>
      <c r="K5" s="19"/>
      <c r="L5" s="44"/>
      <c r="M5" s="43"/>
      <c r="N5" s="45"/>
      <c r="O5" s="3"/>
      <c r="P5" s="40"/>
    </row>
    <row r="6" spans="1:15" s="46" customFormat="1" ht="25.5" customHeight="1">
      <c r="A6" s="25" t="s">
        <v>156</v>
      </c>
      <c r="B6" s="26" t="s">
        <v>3</v>
      </c>
      <c r="C6" s="20"/>
      <c r="D6" s="21" t="s">
        <v>4</v>
      </c>
      <c r="E6" s="20"/>
      <c r="F6" s="21" t="s">
        <v>5</v>
      </c>
      <c r="G6" s="20"/>
      <c r="H6" s="246" t="s">
        <v>6</v>
      </c>
      <c r="I6" s="247"/>
      <c r="J6" s="246" t="s">
        <v>47</v>
      </c>
      <c r="K6" s="247"/>
      <c r="L6" s="27" t="s">
        <v>165</v>
      </c>
      <c r="M6" s="23"/>
      <c r="N6" s="22" t="s">
        <v>157</v>
      </c>
      <c r="O6" s="24"/>
    </row>
    <row r="7" spans="1:15" s="46" customFormat="1" ht="25.5" customHeight="1">
      <c r="A7" s="200"/>
      <c r="B7" s="202" t="s">
        <v>361</v>
      </c>
      <c r="C7" s="201" t="s">
        <v>362</v>
      </c>
      <c r="D7" s="202" t="s">
        <v>361</v>
      </c>
      <c r="E7" s="201" t="s">
        <v>362</v>
      </c>
      <c r="F7" s="202" t="s">
        <v>361</v>
      </c>
      <c r="G7" s="201" t="s">
        <v>362</v>
      </c>
      <c r="H7" s="202" t="s">
        <v>361</v>
      </c>
      <c r="I7" s="201" t="s">
        <v>362</v>
      </c>
      <c r="J7" s="202" t="s">
        <v>361</v>
      </c>
      <c r="K7" s="201" t="s">
        <v>362</v>
      </c>
      <c r="L7" s="202" t="s">
        <v>361</v>
      </c>
      <c r="M7" s="201" t="s">
        <v>362</v>
      </c>
      <c r="N7" s="202" t="s">
        <v>361</v>
      </c>
      <c r="O7" s="203" t="s">
        <v>362</v>
      </c>
    </row>
    <row r="8" spans="1:15" s="41" customFormat="1" ht="25.5" customHeight="1">
      <c r="A8" s="12" t="s">
        <v>250</v>
      </c>
      <c r="B8" s="15">
        <f>'熊本市・荒尾市'!B60</f>
        <v>1170</v>
      </c>
      <c r="C8" s="6">
        <f>'熊本市・荒尾市'!C60</f>
        <v>0</v>
      </c>
      <c r="D8" s="18">
        <f>'熊本市・荒尾市'!E60</f>
        <v>15150</v>
      </c>
      <c r="E8" s="6">
        <f>'熊本市・荒尾市'!F60</f>
        <v>0</v>
      </c>
      <c r="F8" s="18">
        <f>'熊本市・荒尾市'!H60</f>
        <v>18340</v>
      </c>
      <c r="G8" s="6">
        <f>'熊本市・荒尾市'!I60</f>
        <v>0</v>
      </c>
      <c r="H8" s="18">
        <f>'熊本市・荒尾市'!K38</f>
        <v>2560</v>
      </c>
      <c r="I8" s="6">
        <f>'熊本市・荒尾市'!L38</f>
        <v>0</v>
      </c>
      <c r="J8" s="18">
        <f>'熊本市・荒尾市'!N60</f>
        <v>121410</v>
      </c>
      <c r="K8" s="6">
        <f>'熊本市・荒尾市'!O60</f>
        <v>0</v>
      </c>
      <c r="L8" s="18">
        <f>'熊本市・荒尾市'!K60</f>
        <v>5690</v>
      </c>
      <c r="M8" s="6">
        <f>'熊本市・荒尾市'!L60</f>
        <v>0</v>
      </c>
      <c r="N8" s="18">
        <f>SUM(B8+D8+F8+H8+J8+L8)</f>
        <v>164320</v>
      </c>
      <c r="O8" s="199">
        <f>SUM(C8+E8+G8+I8+K8+M8)</f>
        <v>0</v>
      </c>
    </row>
    <row r="9" spans="1:15" s="41" customFormat="1" ht="25.5" customHeight="1">
      <c r="A9" s="10" t="s">
        <v>251</v>
      </c>
      <c r="B9" s="14">
        <f>'熊本市・荒尾市'!B70</f>
        <v>1800</v>
      </c>
      <c r="C9" s="4">
        <f>'熊本市・荒尾市'!C70</f>
        <v>0</v>
      </c>
      <c r="D9" s="17">
        <f>'熊本市・荒尾市'!E70</f>
        <v>1200</v>
      </c>
      <c r="E9" s="4">
        <f>'熊本市・荒尾市'!F70</f>
        <v>0</v>
      </c>
      <c r="F9" s="17">
        <f>'熊本市・荒尾市'!H70</f>
        <v>4040</v>
      </c>
      <c r="G9" s="4">
        <f>'熊本市・荒尾市'!I70</f>
        <v>0</v>
      </c>
      <c r="H9" s="17">
        <f>'熊本市・荒尾市'!K70</f>
        <v>3810</v>
      </c>
      <c r="I9" s="4">
        <f>'熊本市・荒尾市'!L70</f>
        <v>0</v>
      </c>
      <c r="J9" s="17">
        <f>'熊本市・荒尾市'!N70</f>
        <v>2510</v>
      </c>
      <c r="K9" s="4">
        <f>'熊本市・荒尾市'!O70</f>
        <v>0</v>
      </c>
      <c r="L9" s="17"/>
      <c r="M9" s="4"/>
      <c r="N9" s="17">
        <f aca="true" t="shared" si="0" ref="N9:O31">SUM(B9+D9+F9+H9+J9+L9)</f>
        <v>13360</v>
      </c>
      <c r="O9" s="5">
        <f t="shared" si="0"/>
        <v>0</v>
      </c>
    </row>
    <row r="10" spans="1:15" s="41" customFormat="1" ht="25.5" customHeight="1">
      <c r="A10" s="10" t="s">
        <v>252</v>
      </c>
      <c r="B10" s="14">
        <f>'玉名市郡・山鹿市・鹿本郡・菊池市郡'!B17</f>
        <v>0</v>
      </c>
      <c r="C10" s="4">
        <f>'玉名市郡・山鹿市・鹿本郡・菊池市郡'!C17</f>
        <v>0</v>
      </c>
      <c r="D10" s="17">
        <f>'玉名市郡・山鹿市・鹿本郡・菊池市郡'!E17</f>
        <v>0</v>
      </c>
      <c r="E10" s="4">
        <f>'玉名市郡・山鹿市・鹿本郡・菊池市郡'!F17</f>
        <v>0</v>
      </c>
      <c r="F10" s="17">
        <f>'玉名市郡・山鹿市・鹿本郡・菊池市郡'!H17</f>
        <v>2530</v>
      </c>
      <c r="G10" s="4">
        <f>'玉名市郡・山鹿市・鹿本郡・菊池市郡'!I17</f>
        <v>0</v>
      </c>
      <c r="H10" s="17">
        <f>'玉名市郡・山鹿市・鹿本郡・菊池市郡'!K11</f>
        <v>0</v>
      </c>
      <c r="I10" s="4">
        <f>'玉名市郡・山鹿市・鹿本郡・菊池市郡'!L11</f>
        <v>0</v>
      </c>
      <c r="J10" s="17">
        <f>'玉名市郡・山鹿市・鹿本郡・菊池市郡'!N17</f>
        <v>11750</v>
      </c>
      <c r="K10" s="4">
        <f>'玉名市郡・山鹿市・鹿本郡・菊池市郡'!O17</f>
        <v>0</v>
      </c>
      <c r="L10" s="17">
        <f>'玉名市郡・山鹿市・鹿本郡・菊池市郡'!K17</f>
        <v>0</v>
      </c>
      <c r="M10" s="4">
        <f>'玉名市郡・山鹿市・鹿本郡・菊池市郡'!L17</f>
        <v>0</v>
      </c>
      <c r="N10" s="17">
        <f t="shared" si="0"/>
        <v>14280</v>
      </c>
      <c r="O10" s="5">
        <f t="shared" si="0"/>
        <v>0</v>
      </c>
    </row>
    <row r="11" spans="1:15" s="41" customFormat="1" ht="25.5" customHeight="1">
      <c r="A11" s="11" t="s">
        <v>253</v>
      </c>
      <c r="B11" s="14">
        <f>'玉名市郡・山鹿市・鹿本郡・菊池市郡'!B29</f>
        <v>180</v>
      </c>
      <c r="C11" s="4">
        <f>'玉名市郡・山鹿市・鹿本郡・菊池市郡'!C29</f>
        <v>0</v>
      </c>
      <c r="D11" s="17">
        <f>'玉名市郡・山鹿市・鹿本郡・菊池市郡'!E29</f>
        <v>170</v>
      </c>
      <c r="E11" s="4">
        <f>'玉名市郡・山鹿市・鹿本郡・菊池市郡'!F29</f>
        <v>0</v>
      </c>
      <c r="F11" s="17">
        <f>'玉名市郡・山鹿市・鹿本郡・菊池市郡'!H29</f>
        <v>650</v>
      </c>
      <c r="G11" s="4">
        <f>'玉名市郡・山鹿市・鹿本郡・菊池市郡'!I29</f>
        <v>0</v>
      </c>
      <c r="H11" s="17">
        <f>'玉名市郡・山鹿市・鹿本郡・菊池市郡'!K29</f>
        <v>1100</v>
      </c>
      <c r="I11" s="4">
        <f>'玉名市郡・山鹿市・鹿本郡・菊池市郡'!L29</f>
        <v>0</v>
      </c>
      <c r="J11" s="17">
        <f>'玉名市郡・山鹿市・鹿本郡・菊池市郡'!N29</f>
        <v>7640</v>
      </c>
      <c r="K11" s="4">
        <f>'玉名市郡・山鹿市・鹿本郡・菊池市郡'!O29</f>
        <v>0</v>
      </c>
      <c r="L11" s="17"/>
      <c r="M11" s="4"/>
      <c r="N11" s="17">
        <f t="shared" si="0"/>
        <v>9740</v>
      </c>
      <c r="O11" s="5">
        <f t="shared" si="0"/>
        <v>0</v>
      </c>
    </row>
    <row r="12" spans="1:15" s="41" customFormat="1" ht="25.5" customHeight="1">
      <c r="A12" s="10" t="s">
        <v>254</v>
      </c>
      <c r="B12" s="14">
        <f>'玉名市郡・山鹿市・鹿本郡・菊池市郡'!B41</f>
        <v>0</v>
      </c>
      <c r="C12" s="4">
        <f>'玉名市郡・山鹿市・鹿本郡・菊池市郡'!C41</f>
        <v>0</v>
      </c>
      <c r="D12" s="17">
        <f>'玉名市郡・山鹿市・鹿本郡・菊池市郡'!E41</f>
        <v>0</v>
      </c>
      <c r="E12" s="4">
        <f>'玉名市郡・山鹿市・鹿本郡・菊池市郡'!F41</f>
        <v>0</v>
      </c>
      <c r="F12" s="17">
        <f>'玉名市郡・山鹿市・鹿本郡・菊池市郡'!H41</f>
        <v>1220</v>
      </c>
      <c r="G12" s="4">
        <f>'玉名市郡・山鹿市・鹿本郡・菊池市郡'!I41</f>
        <v>0</v>
      </c>
      <c r="H12" s="17">
        <f>'玉名市郡・山鹿市・鹿本郡・菊池市郡'!K41</f>
        <v>0</v>
      </c>
      <c r="I12" s="4">
        <f>'玉名市郡・山鹿市・鹿本郡・菊池市郡'!L41</f>
        <v>0</v>
      </c>
      <c r="J12" s="17">
        <f>'玉名市郡・山鹿市・鹿本郡・菊池市郡'!N41</f>
        <v>9450</v>
      </c>
      <c r="K12" s="4">
        <f>'玉名市郡・山鹿市・鹿本郡・菊池市郡'!O41</f>
        <v>0</v>
      </c>
      <c r="L12" s="17"/>
      <c r="M12" s="4"/>
      <c r="N12" s="17">
        <f t="shared" si="0"/>
        <v>10670</v>
      </c>
      <c r="O12" s="5">
        <f t="shared" si="0"/>
        <v>0</v>
      </c>
    </row>
    <row r="13" spans="1:15" s="41" customFormat="1" ht="25.5" customHeight="1">
      <c r="A13" s="10" t="s">
        <v>255</v>
      </c>
      <c r="B13" s="14">
        <f>'玉名市郡・山鹿市・鹿本郡・菊池市郡'!B51</f>
        <v>0</v>
      </c>
      <c r="C13" s="4">
        <f>'玉名市郡・山鹿市・鹿本郡・菊池市郡'!C51</f>
        <v>0</v>
      </c>
      <c r="D13" s="17">
        <f>'玉名市郡・山鹿市・鹿本郡・菊池市郡'!E51</f>
        <v>0</v>
      </c>
      <c r="E13" s="4">
        <f>'玉名市郡・山鹿市・鹿本郡・菊池市郡'!F51</f>
        <v>0</v>
      </c>
      <c r="F13" s="17">
        <f>'玉名市郡・山鹿市・鹿本郡・菊池市郡'!H51</f>
        <v>0</v>
      </c>
      <c r="G13" s="4">
        <f>'玉名市郡・山鹿市・鹿本郡・菊池市郡'!I51</f>
        <v>0</v>
      </c>
      <c r="H13" s="17">
        <f>'玉名市郡・山鹿市・鹿本郡・菊池市郡'!K51</f>
        <v>0</v>
      </c>
      <c r="I13" s="4">
        <f>'玉名市郡・山鹿市・鹿本郡・菊池市郡'!L51</f>
        <v>0</v>
      </c>
      <c r="J13" s="17">
        <f>'玉名市郡・山鹿市・鹿本郡・菊池市郡'!N51</f>
        <v>6110</v>
      </c>
      <c r="K13" s="4">
        <f>'玉名市郡・山鹿市・鹿本郡・菊池市郡'!O51</f>
        <v>0</v>
      </c>
      <c r="L13" s="17"/>
      <c r="M13" s="4"/>
      <c r="N13" s="17">
        <f t="shared" si="0"/>
        <v>6110</v>
      </c>
      <c r="O13" s="5">
        <f t="shared" si="0"/>
        <v>0</v>
      </c>
    </row>
    <row r="14" spans="1:15" s="41" customFormat="1" ht="25.5" customHeight="1">
      <c r="A14" s="10" t="s">
        <v>256</v>
      </c>
      <c r="B14" s="14">
        <f>'玉名市郡・山鹿市・鹿本郡・菊池市郡'!B63</f>
        <v>120</v>
      </c>
      <c r="C14" s="4">
        <f>'玉名市郡・山鹿市・鹿本郡・菊池市郡'!C63</f>
        <v>0</v>
      </c>
      <c r="D14" s="17">
        <f>'玉名市郡・山鹿市・鹿本郡・菊池市郡'!E63</f>
        <v>0</v>
      </c>
      <c r="E14" s="4">
        <f>'玉名市郡・山鹿市・鹿本郡・菊池市郡'!F63</f>
        <v>0</v>
      </c>
      <c r="F14" s="17">
        <f>'玉名市郡・山鹿市・鹿本郡・菊池市郡'!H63</f>
        <v>700</v>
      </c>
      <c r="G14" s="4">
        <f>'玉名市郡・山鹿市・鹿本郡・菊池市郡'!I63</f>
        <v>0</v>
      </c>
      <c r="H14" s="17">
        <f>'玉名市郡・山鹿市・鹿本郡・菊池市郡'!K63</f>
        <v>0</v>
      </c>
      <c r="I14" s="4">
        <f>'玉名市郡・山鹿市・鹿本郡・菊池市郡'!L63</f>
        <v>0</v>
      </c>
      <c r="J14" s="17">
        <f>'玉名市郡・山鹿市・鹿本郡・菊池市郡'!N63</f>
        <v>9300</v>
      </c>
      <c r="K14" s="4">
        <f>'玉名市郡・山鹿市・鹿本郡・菊池市郡'!O63</f>
        <v>0</v>
      </c>
      <c r="L14" s="17"/>
      <c r="M14" s="4"/>
      <c r="N14" s="17">
        <f t="shared" si="0"/>
        <v>10120</v>
      </c>
      <c r="O14" s="5">
        <f t="shared" si="0"/>
        <v>0</v>
      </c>
    </row>
    <row r="15" spans="1:15" s="41" customFormat="1" ht="25.5" customHeight="1">
      <c r="A15" s="12" t="s">
        <v>257</v>
      </c>
      <c r="B15" s="15">
        <f>'玉名市郡・山鹿市・鹿本郡・菊池市郡'!B72</f>
        <v>0</v>
      </c>
      <c r="C15" s="6">
        <f>'玉名市郡・山鹿市・鹿本郡・菊池市郡'!C72</f>
        <v>0</v>
      </c>
      <c r="D15" s="18">
        <f>'玉名市郡・山鹿市・鹿本郡・菊池市郡'!E72</f>
        <v>1120</v>
      </c>
      <c r="E15" s="6">
        <f>'玉名市郡・山鹿市・鹿本郡・菊池市郡'!F72</f>
        <v>0</v>
      </c>
      <c r="F15" s="18">
        <f>'玉名市郡・山鹿市・鹿本郡・菊池市郡'!H72</f>
        <v>590</v>
      </c>
      <c r="G15" s="6">
        <f>'玉名市郡・山鹿市・鹿本郡・菊池市郡'!I72</f>
        <v>0</v>
      </c>
      <c r="H15" s="18">
        <f>'玉名市郡・山鹿市・鹿本郡・菊池市郡'!K72</f>
        <v>0</v>
      </c>
      <c r="I15" s="6">
        <f>'玉名市郡・山鹿市・鹿本郡・菊池市郡'!L72</f>
        <v>0</v>
      </c>
      <c r="J15" s="18">
        <f>'玉名市郡・山鹿市・鹿本郡・菊池市郡'!N72</f>
        <v>6430</v>
      </c>
      <c r="K15" s="6">
        <f>'玉名市郡・山鹿市・鹿本郡・菊池市郡'!O72</f>
        <v>0</v>
      </c>
      <c r="L15" s="18"/>
      <c r="M15" s="6"/>
      <c r="N15" s="17">
        <f t="shared" si="0"/>
        <v>8140</v>
      </c>
      <c r="O15" s="5">
        <f t="shared" si="0"/>
        <v>0</v>
      </c>
    </row>
    <row r="16" spans="1:15" s="41" customFormat="1" ht="25.5" customHeight="1">
      <c r="A16" s="12" t="s">
        <v>271</v>
      </c>
      <c r="B16" s="14">
        <f>'阿蘇市郡・上益城・下益城・宇土市・宇城市'!B13</f>
        <v>0</v>
      </c>
      <c r="C16" s="4">
        <f>'阿蘇市郡・上益城・下益城・宇土市・宇城市'!C13</f>
        <v>0</v>
      </c>
      <c r="D16" s="17">
        <f>'阿蘇市郡・上益城・下益城・宇土市・宇城市'!E13</f>
        <v>0</v>
      </c>
      <c r="E16" s="4">
        <f>'阿蘇市郡・上益城・下益城・宇土市・宇城市'!F13</f>
        <v>0</v>
      </c>
      <c r="F16" s="17">
        <f>'阿蘇市郡・上益城・下益城・宇土市・宇城市'!H13</f>
        <v>300</v>
      </c>
      <c r="G16" s="4">
        <f>'阿蘇市郡・上益城・下益城・宇土市・宇城市'!I13</f>
        <v>0</v>
      </c>
      <c r="H16" s="17">
        <f>'阿蘇市郡・上益城・下益城・宇土市・宇城市'!K13</f>
        <v>0</v>
      </c>
      <c r="I16" s="4">
        <f>'阿蘇市郡・上益城・下益城・宇土市・宇城市'!L13</f>
        <v>0</v>
      </c>
      <c r="J16" s="17">
        <f>'阿蘇市郡・上益城・下益城・宇土市・宇城市'!N13</f>
        <v>6280</v>
      </c>
      <c r="K16" s="4">
        <f>'阿蘇市郡・上益城・下益城・宇土市・宇城市'!O13</f>
        <v>0</v>
      </c>
      <c r="L16" s="17"/>
      <c r="M16" s="4"/>
      <c r="N16" s="17">
        <f>SUM(B16+D16+F16+H16+J16+L16)</f>
        <v>6580</v>
      </c>
      <c r="O16" s="5">
        <f>SUM(C16+E16+G16+I16+K16+M16)</f>
        <v>0</v>
      </c>
    </row>
    <row r="17" spans="1:15" s="41" customFormat="1" ht="25.5" customHeight="1">
      <c r="A17" s="10" t="s">
        <v>258</v>
      </c>
      <c r="B17" s="14">
        <f>'阿蘇市郡・上益城・下益城・宇土市・宇城市'!B26</f>
        <v>0</v>
      </c>
      <c r="C17" s="4">
        <f>'阿蘇市郡・上益城・下益城・宇土市・宇城市'!C26</f>
        <v>0</v>
      </c>
      <c r="D17" s="17">
        <f>'阿蘇市郡・上益城・下益城・宇土市・宇城市'!E26</f>
        <v>0</v>
      </c>
      <c r="E17" s="4">
        <f>'阿蘇市郡・上益城・下益城・宇土市・宇城市'!F26</f>
        <v>0</v>
      </c>
      <c r="F17" s="17">
        <f>'阿蘇市郡・上益城・下益城・宇土市・宇城市'!H26</f>
        <v>70</v>
      </c>
      <c r="G17" s="4">
        <f>'阿蘇市郡・上益城・下益城・宇土市・宇城市'!I26</f>
        <v>0</v>
      </c>
      <c r="H17" s="17">
        <f>'阿蘇市郡・上益城・下益城・宇土市・宇城市'!K26</f>
        <v>0</v>
      </c>
      <c r="I17" s="4">
        <f>'阿蘇市郡・上益城・下益城・宇土市・宇城市'!L26</f>
        <v>0</v>
      </c>
      <c r="J17" s="17">
        <f>'阿蘇市郡・上益城・下益城・宇土市・宇城市'!N26</f>
        <v>5780</v>
      </c>
      <c r="K17" s="4">
        <f>'阿蘇市郡・上益城・下益城・宇土市・宇城市'!O26</f>
        <v>0</v>
      </c>
      <c r="L17" s="17"/>
      <c r="M17" s="4"/>
      <c r="N17" s="17">
        <f t="shared" si="0"/>
        <v>5850</v>
      </c>
      <c r="O17" s="5">
        <f t="shared" si="0"/>
        <v>0</v>
      </c>
    </row>
    <row r="18" spans="1:15" s="41" customFormat="1" ht="25.5" customHeight="1">
      <c r="A18" s="12" t="s">
        <v>259</v>
      </c>
      <c r="B18" s="15">
        <f>'阿蘇市郡・上益城・下益城・宇土市・宇城市'!B38</f>
        <v>0</v>
      </c>
      <c r="C18" s="6">
        <f>'阿蘇市郡・上益城・下益城・宇土市・宇城市'!C38</f>
        <v>0</v>
      </c>
      <c r="D18" s="18">
        <f>'阿蘇市郡・上益城・下益城・宇土市・宇城市'!E38</f>
        <v>140</v>
      </c>
      <c r="E18" s="6">
        <f>'阿蘇市郡・上益城・下益城・宇土市・宇城市'!F38</f>
        <v>0</v>
      </c>
      <c r="F18" s="18">
        <f>'阿蘇市郡・上益城・下益城・宇土市・宇城市'!H38</f>
        <v>1190</v>
      </c>
      <c r="G18" s="6">
        <f>'阿蘇市郡・上益城・下益城・宇土市・宇城市'!I38</f>
        <v>0</v>
      </c>
      <c r="H18" s="18">
        <f>'阿蘇市郡・上益城・下益城・宇土市・宇城市'!K38</f>
        <v>0</v>
      </c>
      <c r="I18" s="6">
        <f>'阿蘇市郡・上益城・下益城・宇土市・宇城市'!L38</f>
        <v>0</v>
      </c>
      <c r="J18" s="18">
        <f>'阿蘇市郡・上益城・下益城・宇土市・宇城市'!N38</f>
        <v>8820</v>
      </c>
      <c r="K18" s="6">
        <f>'阿蘇市郡・上益城・下益城・宇土市・宇城市'!O38</f>
        <v>0</v>
      </c>
      <c r="L18" s="18"/>
      <c r="M18" s="6"/>
      <c r="N18" s="17">
        <f t="shared" si="0"/>
        <v>10150</v>
      </c>
      <c r="O18" s="5">
        <f t="shared" si="0"/>
        <v>0</v>
      </c>
    </row>
    <row r="19" spans="1:15" s="41" customFormat="1" ht="25.5" customHeight="1">
      <c r="A19" s="10" t="s">
        <v>260</v>
      </c>
      <c r="B19" s="14">
        <f>'阿蘇市郡・上益城・下益城・宇土市・宇城市'!B48</f>
        <v>0</v>
      </c>
      <c r="C19" s="4">
        <f>'阿蘇市郡・上益城・下益城・宇土市・宇城市'!C48</f>
        <v>0</v>
      </c>
      <c r="D19" s="17">
        <f>'阿蘇市郡・上益城・下益城・宇土市・宇城市'!E48</f>
        <v>340</v>
      </c>
      <c r="E19" s="4">
        <f>'阿蘇市郡・上益城・下益城・宇土市・宇城市'!F48</f>
        <v>0</v>
      </c>
      <c r="F19" s="17">
        <f>'阿蘇市郡・上益城・下益城・宇土市・宇城市'!H48</f>
        <v>490</v>
      </c>
      <c r="G19" s="4">
        <f>'阿蘇市郡・上益城・下益城・宇土市・宇城市'!I48</f>
        <v>0</v>
      </c>
      <c r="H19" s="17">
        <f>'阿蘇市郡・上益城・下益城・宇土市・宇城市'!K48</f>
        <v>0</v>
      </c>
      <c r="I19" s="4">
        <f>'阿蘇市郡・上益城・下益城・宇土市・宇城市'!L48</f>
        <v>0</v>
      </c>
      <c r="J19" s="17">
        <f>'阿蘇市郡・上益城・下益城・宇土市・宇城市'!N48</f>
        <v>4790</v>
      </c>
      <c r="K19" s="4">
        <f>'阿蘇市郡・上益城・下益城・宇土市・宇城市'!O48</f>
        <v>0</v>
      </c>
      <c r="L19" s="17"/>
      <c r="M19" s="4"/>
      <c r="N19" s="17">
        <f t="shared" si="0"/>
        <v>5620</v>
      </c>
      <c r="O19" s="5">
        <f t="shared" si="0"/>
        <v>0</v>
      </c>
    </row>
    <row r="20" spans="1:15" s="41" customFormat="1" ht="25.5" customHeight="1">
      <c r="A20" s="10" t="s">
        <v>261</v>
      </c>
      <c r="B20" s="14">
        <f>'阿蘇市郡・上益城・下益城・宇土市・宇城市'!B59</f>
        <v>0</v>
      </c>
      <c r="C20" s="4">
        <f>'阿蘇市郡・上益城・下益城・宇土市・宇城市'!C59</f>
        <v>0</v>
      </c>
      <c r="D20" s="17">
        <f>'阿蘇市郡・上益城・下益城・宇土市・宇城市'!E59</f>
        <v>390</v>
      </c>
      <c r="E20" s="4">
        <f>'阿蘇市郡・上益城・下益城・宇土市・宇城市'!F59</f>
        <v>0</v>
      </c>
      <c r="F20" s="17">
        <f>'阿蘇市郡・上益城・下益城・宇土市・宇城市'!H59</f>
        <v>560</v>
      </c>
      <c r="G20" s="4">
        <f>'阿蘇市郡・上益城・下益城・宇土市・宇城市'!I59</f>
        <v>0</v>
      </c>
      <c r="H20" s="17">
        <f>'阿蘇市郡・上益城・下益城・宇土市・宇城市'!K59</f>
        <v>0</v>
      </c>
      <c r="I20" s="4">
        <f>'阿蘇市郡・上益城・下益城・宇土市・宇城市'!L59</f>
        <v>0</v>
      </c>
      <c r="J20" s="17">
        <f>'阿蘇市郡・上益城・下益城・宇土市・宇城市'!N59</f>
        <v>6700</v>
      </c>
      <c r="K20" s="4">
        <f>'阿蘇市郡・上益城・下益城・宇土市・宇城市'!O59</f>
        <v>0</v>
      </c>
      <c r="L20" s="17"/>
      <c r="M20" s="4"/>
      <c r="N20" s="17">
        <f t="shared" si="0"/>
        <v>7650</v>
      </c>
      <c r="O20" s="5">
        <f t="shared" si="0"/>
        <v>0</v>
      </c>
    </row>
    <row r="21" spans="1:15" s="41" customFormat="1" ht="25.5" customHeight="1">
      <c r="A21" s="10" t="s">
        <v>289</v>
      </c>
      <c r="B21" s="14">
        <f>'阿蘇市郡・上益城・下益城・宇土市・宇城市'!B74</f>
        <v>0</v>
      </c>
      <c r="C21" s="4">
        <f>'阿蘇市郡・上益城・下益城・宇土市・宇城市'!C74</f>
        <v>0</v>
      </c>
      <c r="D21" s="17">
        <f>'阿蘇市郡・上益城・下益城・宇土市・宇城市'!E74</f>
        <v>0</v>
      </c>
      <c r="E21" s="4">
        <f>'阿蘇市郡・上益城・下益城・宇土市・宇城市'!F74</f>
        <v>0</v>
      </c>
      <c r="F21" s="17">
        <f>'阿蘇市郡・上益城・下益城・宇土市・宇城市'!H74</f>
        <v>1070</v>
      </c>
      <c r="G21" s="4">
        <f>'阿蘇市郡・上益城・下益城・宇土市・宇城市'!I74</f>
        <v>0</v>
      </c>
      <c r="H21" s="17">
        <f>'阿蘇市郡・上益城・下益城・宇土市・宇城市'!K74</f>
        <v>0</v>
      </c>
      <c r="I21" s="4">
        <f>'阿蘇市郡・上益城・下益城・宇土市・宇城市'!L74</f>
        <v>0</v>
      </c>
      <c r="J21" s="17">
        <f>'阿蘇市郡・上益城・下益城・宇土市・宇城市'!N74</f>
        <v>12320</v>
      </c>
      <c r="K21" s="4">
        <f>'阿蘇市郡・上益城・下益城・宇土市・宇城市'!O74</f>
        <v>0</v>
      </c>
      <c r="L21" s="17"/>
      <c r="M21" s="4"/>
      <c r="N21" s="17">
        <f t="shared" si="0"/>
        <v>13390</v>
      </c>
      <c r="O21" s="5">
        <f t="shared" si="0"/>
        <v>0</v>
      </c>
    </row>
    <row r="22" spans="1:15" s="41" customFormat="1" ht="25.5" customHeight="1">
      <c r="A22" s="10" t="s">
        <v>277</v>
      </c>
      <c r="B22" s="14">
        <f>'天草市・上天草・天草郡・八代市'!B26</f>
        <v>90</v>
      </c>
      <c r="C22" s="4">
        <f>'天草市・上天草・天草郡・八代市'!C26</f>
        <v>0</v>
      </c>
      <c r="D22" s="17">
        <f>'天草市・上天草・天草郡・八代市'!E26</f>
        <v>980</v>
      </c>
      <c r="E22" s="4">
        <f>'天草市・上天草・天草郡・八代市'!F26</f>
        <v>0</v>
      </c>
      <c r="F22" s="17">
        <f>'天草市・上天草・天草郡・八代市'!H26</f>
        <v>2070</v>
      </c>
      <c r="G22" s="4">
        <f>'天草市・上天草・天草郡・八代市'!I26</f>
        <v>0</v>
      </c>
      <c r="H22" s="17">
        <f>'天草市・上天草・天草郡・八代市'!K18</f>
        <v>50</v>
      </c>
      <c r="I22" s="4">
        <f>'天草市・上天草・天草郡・八代市'!L18</f>
        <v>0</v>
      </c>
      <c r="J22" s="17">
        <f>'天草市・上天草・天草郡・八代市'!N26</f>
        <v>13180</v>
      </c>
      <c r="K22" s="4">
        <f>'天草市・上天草・天草郡・八代市'!O26</f>
        <v>0</v>
      </c>
      <c r="L22" s="17">
        <f>'天草市・上天草・天草郡・八代市'!K26</f>
        <v>190</v>
      </c>
      <c r="M22" s="4">
        <f>'天草市・上天草・天草郡・八代市'!L26</f>
        <v>0</v>
      </c>
      <c r="N22" s="17">
        <f t="shared" si="0"/>
        <v>16560</v>
      </c>
      <c r="O22" s="5">
        <f t="shared" si="0"/>
        <v>0</v>
      </c>
    </row>
    <row r="23" spans="1:15" s="41" customFormat="1" ht="25.5" customHeight="1">
      <c r="A23" s="10" t="s">
        <v>278</v>
      </c>
      <c r="B23" s="14">
        <f>'天草市・上天草・天草郡・八代市'!B37</f>
        <v>0</v>
      </c>
      <c r="C23" s="4">
        <f>'天草市・上天草・天草郡・八代市'!C37</f>
        <v>0</v>
      </c>
      <c r="D23" s="17">
        <f>'天草市・上天草・天草郡・八代市'!E37</f>
        <v>0</v>
      </c>
      <c r="E23" s="4">
        <f>'天草市・上天草・天草郡・八代市'!F37</f>
        <v>0</v>
      </c>
      <c r="F23" s="17">
        <f>'天草市・上天草・天草郡・八代市'!H37</f>
        <v>460</v>
      </c>
      <c r="G23" s="4">
        <f>'天草市・上天草・天草郡・八代市'!I37</f>
        <v>0</v>
      </c>
      <c r="H23" s="17">
        <f>'天草市・上天草・天草郡・八代市'!K37</f>
        <v>0</v>
      </c>
      <c r="I23" s="4">
        <f>'天草市・上天草・天草郡・八代市'!L37</f>
        <v>0</v>
      </c>
      <c r="J23" s="17">
        <f>'天草市・上天草・天草郡・八代市'!N37</f>
        <v>5070</v>
      </c>
      <c r="K23" s="4">
        <f>'天草市・上天草・天草郡・八代市'!O37</f>
        <v>0</v>
      </c>
      <c r="L23" s="17"/>
      <c r="M23" s="4"/>
      <c r="N23" s="17">
        <f t="shared" si="0"/>
        <v>5530</v>
      </c>
      <c r="O23" s="5">
        <f t="shared" si="0"/>
        <v>0</v>
      </c>
    </row>
    <row r="24" spans="1:15" s="41" customFormat="1" ht="25.5" customHeight="1">
      <c r="A24" s="10" t="s">
        <v>262</v>
      </c>
      <c r="B24" s="14">
        <f>'天草市・上天草・天草郡・八代市'!B45</f>
        <v>0</v>
      </c>
      <c r="C24" s="4">
        <f>'天草市・上天草・天草郡・八代市'!C45</f>
        <v>0</v>
      </c>
      <c r="D24" s="17">
        <f>'天草市・上天草・天草郡・八代市'!E45</f>
        <v>170</v>
      </c>
      <c r="E24" s="4">
        <f>'天草市・上天草・天草郡・八代市'!F45</f>
        <v>0</v>
      </c>
      <c r="F24" s="17">
        <f>'天草市・上天草・天草郡・八代市'!H45</f>
        <v>220</v>
      </c>
      <c r="G24" s="4">
        <f>'天草市・上天草・天草郡・八代市'!I45</f>
        <v>0</v>
      </c>
      <c r="H24" s="17">
        <f>'天草市・上天草・天草郡・八代市'!K45</f>
        <v>0</v>
      </c>
      <c r="I24" s="4">
        <f>'天草市・上天草・天草郡・八代市'!L45</f>
        <v>0</v>
      </c>
      <c r="J24" s="17">
        <f>'天草市・上天草・天草郡・八代市'!N45</f>
        <v>1920</v>
      </c>
      <c r="K24" s="4">
        <f>'天草市・上天草・天草郡・八代市'!O45</f>
        <v>0</v>
      </c>
      <c r="L24" s="17"/>
      <c r="M24" s="4"/>
      <c r="N24" s="17">
        <f t="shared" si="0"/>
        <v>2310</v>
      </c>
      <c r="O24" s="5">
        <f t="shared" si="0"/>
        <v>0</v>
      </c>
    </row>
    <row r="25" spans="1:15" s="41" customFormat="1" ht="25.5" customHeight="1">
      <c r="A25" s="10" t="s">
        <v>263</v>
      </c>
      <c r="B25" s="14">
        <f>'天草市・上天草・天草郡・八代市'!B70</f>
        <v>0</v>
      </c>
      <c r="C25" s="4">
        <f>'天草市・上天草・天草郡・八代市'!C70</f>
        <v>0</v>
      </c>
      <c r="D25" s="17">
        <f>'天草市・上天草・天草郡・八代市'!E70</f>
        <v>1760</v>
      </c>
      <c r="E25" s="4">
        <f>'天草市・上天草・天草郡・八代市'!F70</f>
        <v>0</v>
      </c>
      <c r="F25" s="17">
        <f>'天草市・上天草・天草郡・八代市'!H70</f>
        <v>4370</v>
      </c>
      <c r="G25" s="4">
        <f>'天草市・上天草・天草郡・八代市'!I70</f>
        <v>0</v>
      </c>
      <c r="H25" s="17">
        <f>'天草市・上天草・天草郡・八代市'!K61</f>
        <v>1940</v>
      </c>
      <c r="I25" s="4">
        <f>'天草市・上天草・天草郡・八代市'!L61</f>
        <v>0</v>
      </c>
      <c r="J25" s="17">
        <f>'天草市・上天草・天草郡・八代市'!N70</f>
        <v>18380</v>
      </c>
      <c r="K25" s="4">
        <f>'天草市・上天草・天草郡・八代市'!O70</f>
        <v>0</v>
      </c>
      <c r="L25" s="17">
        <f>'天草市・上天草・天草郡・八代市'!K70</f>
        <v>500</v>
      </c>
      <c r="M25" s="4">
        <f>'天草市・上天草・天草郡・八代市'!L70</f>
        <v>0</v>
      </c>
      <c r="N25" s="17">
        <f t="shared" si="0"/>
        <v>26950</v>
      </c>
      <c r="O25" s="5">
        <f t="shared" si="0"/>
        <v>0</v>
      </c>
    </row>
    <row r="26" spans="1:15" s="41" customFormat="1" ht="25.5" customHeight="1">
      <c r="A26" s="10" t="s">
        <v>264</v>
      </c>
      <c r="B26" s="14">
        <f>'八代郡・芦北郡・水俣・人吉・球磨郡'!B11</f>
        <v>0</v>
      </c>
      <c r="C26" s="4">
        <f>'八代郡・芦北郡・水俣・人吉・球磨郡'!C11</f>
        <v>0</v>
      </c>
      <c r="D26" s="17">
        <f>'八代郡・芦北郡・水俣・人吉・球磨郡'!E11</f>
        <v>0</v>
      </c>
      <c r="E26" s="4">
        <f>'八代郡・芦北郡・水俣・人吉・球磨郡'!F11</f>
        <v>0</v>
      </c>
      <c r="F26" s="17">
        <f>'八代郡・芦北郡・水俣・人吉・球磨郡'!H11</f>
        <v>0</v>
      </c>
      <c r="G26" s="4">
        <f>'八代郡・芦北郡・水俣・人吉・球磨郡'!I11</f>
        <v>0</v>
      </c>
      <c r="H26" s="17">
        <f>'八代郡・芦北郡・水俣・人吉・球磨郡'!K11</f>
        <v>0</v>
      </c>
      <c r="I26" s="4">
        <f>'八代郡・芦北郡・水俣・人吉・球磨郡'!L11</f>
        <v>0</v>
      </c>
      <c r="J26" s="17">
        <f>'八代郡・芦北郡・水俣・人吉・球磨郡'!N11</f>
        <v>1910</v>
      </c>
      <c r="K26" s="4">
        <f>'八代郡・芦北郡・水俣・人吉・球磨郡'!O11</f>
        <v>0</v>
      </c>
      <c r="L26" s="17"/>
      <c r="M26" s="4"/>
      <c r="N26" s="17">
        <f t="shared" si="0"/>
        <v>1910</v>
      </c>
      <c r="O26" s="5">
        <f t="shared" si="0"/>
        <v>0</v>
      </c>
    </row>
    <row r="27" spans="1:15" s="41" customFormat="1" ht="25.5" customHeight="1">
      <c r="A27" s="10" t="s">
        <v>265</v>
      </c>
      <c r="B27" s="14">
        <f>'八代郡・芦北郡・水俣・人吉・球磨郡'!B23</f>
        <v>0</v>
      </c>
      <c r="C27" s="4">
        <f>'八代郡・芦北郡・水俣・人吉・球磨郡'!C23</f>
        <v>0</v>
      </c>
      <c r="D27" s="17">
        <f>'八代郡・芦北郡・水俣・人吉・球磨郡'!E23</f>
        <v>270</v>
      </c>
      <c r="E27" s="4">
        <f>'八代郡・芦北郡・水俣・人吉・球磨郡'!F23</f>
        <v>0</v>
      </c>
      <c r="F27" s="17">
        <f>'八代郡・芦北郡・水俣・人吉・球磨郡'!H23</f>
        <v>610</v>
      </c>
      <c r="G27" s="4">
        <f>'八代郡・芦北郡・水俣・人吉・球磨郡'!I23</f>
        <v>0</v>
      </c>
      <c r="H27" s="17">
        <f>'八代郡・芦北郡・水俣・人吉・球磨郡'!K23</f>
        <v>0</v>
      </c>
      <c r="I27" s="4">
        <f>'八代郡・芦北郡・水俣・人吉・球磨郡'!L23</f>
        <v>0</v>
      </c>
      <c r="J27" s="17">
        <f>'八代郡・芦北郡・水俣・人吉・球磨郡'!N23</f>
        <v>3660</v>
      </c>
      <c r="K27" s="4">
        <f>'八代郡・芦北郡・水俣・人吉・球磨郡'!O23</f>
        <v>0</v>
      </c>
      <c r="L27" s="17"/>
      <c r="M27" s="4"/>
      <c r="N27" s="17">
        <f t="shared" si="0"/>
        <v>4540</v>
      </c>
      <c r="O27" s="5">
        <f t="shared" si="0"/>
        <v>0</v>
      </c>
    </row>
    <row r="28" spans="1:15" s="41" customFormat="1" ht="25.5" customHeight="1">
      <c r="A28" s="10" t="s">
        <v>266</v>
      </c>
      <c r="B28" s="14">
        <f>'八代郡・芦北郡・水俣・人吉・球磨郡'!B33</f>
        <v>0</v>
      </c>
      <c r="C28" s="4">
        <f>'八代郡・芦北郡・水俣・人吉・球磨郡'!C33</f>
        <v>0</v>
      </c>
      <c r="D28" s="17">
        <f>'八代郡・芦北郡・水俣・人吉・球磨郡'!E33</f>
        <v>0</v>
      </c>
      <c r="E28" s="4">
        <f>'八代郡・芦北郡・水俣・人吉・球磨郡'!F33</f>
        <v>0</v>
      </c>
      <c r="F28" s="17">
        <f>'八代郡・芦北郡・水俣・人吉・球磨郡'!H33</f>
        <v>1250</v>
      </c>
      <c r="G28" s="4">
        <f>'八代郡・芦北郡・水俣・人吉・球磨郡'!I33</f>
        <v>0</v>
      </c>
      <c r="H28" s="17">
        <f>'八代郡・芦北郡・水俣・人吉・球磨郡'!K33</f>
        <v>1820</v>
      </c>
      <c r="I28" s="4">
        <f>'八代郡・芦北郡・水俣・人吉・球磨郡'!L33</f>
        <v>0</v>
      </c>
      <c r="J28" s="17">
        <f>'八代郡・芦北郡・水俣・人吉・球磨郡'!N33</f>
        <v>3980</v>
      </c>
      <c r="K28" s="4">
        <f>'八代郡・芦北郡・水俣・人吉・球磨郡'!O33</f>
        <v>0</v>
      </c>
      <c r="L28" s="17"/>
      <c r="M28" s="4"/>
      <c r="N28" s="17">
        <f t="shared" si="0"/>
        <v>7050</v>
      </c>
      <c r="O28" s="5">
        <f t="shared" si="0"/>
        <v>0</v>
      </c>
    </row>
    <row r="29" spans="1:15" s="41" customFormat="1" ht="25.5" customHeight="1">
      <c r="A29" s="10" t="s">
        <v>267</v>
      </c>
      <c r="B29" s="14">
        <f>'八代郡・芦北郡・水俣・人吉・球磨郡'!B50</f>
        <v>0</v>
      </c>
      <c r="C29" s="4">
        <f>'八代郡・芦北郡・水俣・人吉・球磨郡'!C50</f>
        <v>0</v>
      </c>
      <c r="D29" s="17">
        <f>'八代郡・芦北郡・水俣・人吉・球磨郡'!E50</f>
        <v>1100</v>
      </c>
      <c r="E29" s="4">
        <f>'八代郡・芦北郡・水俣・人吉・球磨郡'!F50</f>
        <v>0</v>
      </c>
      <c r="F29" s="17">
        <f>'八代郡・芦北郡・水俣・人吉・球磨郡'!H50</f>
        <v>1660</v>
      </c>
      <c r="G29" s="4">
        <f>'八代郡・芦北郡・水俣・人吉・球磨郡'!I50</f>
        <v>0</v>
      </c>
      <c r="H29" s="17">
        <f>'八代郡・芦北郡・水俣・人吉・球磨郡'!K42</f>
        <v>0</v>
      </c>
      <c r="I29" s="4">
        <f>'八代郡・芦北郡・水俣・人吉・球磨郡'!L42</f>
        <v>0</v>
      </c>
      <c r="J29" s="17">
        <f>'八代郡・芦北郡・水俣・人吉・球磨郡'!N50</f>
        <v>5370</v>
      </c>
      <c r="K29" s="4">
        <f>'八代郡・芦北郡・水俣・人吉・球磨郡'!O50</f>
        <v>0</v>
      </c>
      <c r="L29" s="17">
        <f>'八代郡・芦北郡・水俣・人吉・球磨郡'!K50</f>
        <v>210</v>
      </c>
      <c r="M29" s="4">
        <f>'八代郡・芦北郡・水俣・人吉・球磨郡'!L50</f>
        <v>0</v>
      </c>
      <c r="N29" s="17">
        <f t="shared" si="0"/>
        <v>8340</v>
      </c>
      <c r="O29" s="5">
        <f t="shared" si="0"/>
        <v>0</v>
      </c>
    </row>
    <row r="30" spans="1:15" s="41" customFormat="1" ht="25.5" customHeight="1">
      <c r="A30" s="10" t="s">
        <v>268</v>
      </c>
      <c r="B30" s="14">
        <f>'八代郡・芦北郡・水俣・人吉・球磨郡'!B63</f>
        <v>0</v>
      </c>
      <c r="C30" s="4">
        <f>'八代郡・芦北郡・水俣・人吉・球磨郡'!C63</f>
        <v>0</v>
      </c>
      <c r="D30" s="17">
        <f>'八代郡・芦北郡・水俣・人吉・球磨郡'!E63</f>
        <v>520</v>
      </c>
      <c r="E30" s="4">
        <f>'八代郡・芦北郡・水俣・人吉・球磨郡'!F63</f>
        <v>0</v>
      </c>
      <c r="F30" s="17">
        <f>'八代郡・芦北郡・水俣・人吉・球磨郡'!H63</f>
        <v>1900</v>
      </c>
      <c r="G30" s="4">
        <f>'八代郡・芦北郡・水俣・人吉・球磨郡'!I63</f>
        <v>0</v>
      </c>
      <c r="H30" s="17">
        <f>'八代郡・芦北郡・水俣・人吉・球磨郡'!K63</f>
        <v>150</v>
      </c>
      <c r="I30" s="4">
        <f>'八代郡・芦北郡・水俣・人吉・球磨郡'!L63</f>
        <v>0</v>
      </c>
      <c r="J30" s="17">
        <f>'八代郡・芦北郡・水俣・人吉・球磨郡'!N63</f>
        <v>6310</v>
      </c>
      <c r="K30" s="4">
        <f>'八代郡・芦北郡・水俣・人吉・球磨郡'!O63</f>
        <v>0</v>
      </c>
      <c r="L30" s="17"/>
      <c r="M30" s="4"/>
      <c r="N30" s="17">
        <f t="shared" si="0"/>
        <v>8880</v>
      </c>
      <c r="O30" s="5">
        <f t="shared" si="0"/>
        <v>0</v>
      </c>
    </row>
    <row r="31" spans="1:15" s="41" customFormat="1" ht="25.5" customHeight="1">
      <c r="A31" s="10"/>
      <c r="B31" s="14"/>
      <c r="C31" s="4"/>
      <c r="D31" s="17"/>
      <c r="E31" s="4"/>
      <c r="F31" s="17"/>
      <c r="G31" s="4"/>
      <c r="H31" s="17"/>
      <c r="I31" s="4"/>
      <c r="J31" s="17"/>
      <c r="K31" s="4"/>
      <c r="L31" s="17"/>
      <c r="M31" s="4"/>
      <c r="N31" s="17">
        <f t="shared" si="0"/>
        <v>0</v>
      </c>
      <c r="O31" s="5">
        <f t="shared" si="0"/>
        <v>0</v>
      </c>
    </row>
    <row r="32" spans="1:15" s="41" customFormat="1" ht="25.5" customHeight="1" thickBot="1">
      <c r="A32" s="13" t="s">
        <v>158</v>
      </c>
      <c r="B32" s="16">
        <f aca="true" t="shared" si="1" ref="B32:O32">SUM(B8:B31)</f>
        <v>3360</v>
      </c>
      <c r="C32" s="8">
        <f t="shared" si="1"/>
        <v>0</v>
      </c>
      <c r="D32" s="16">
        <f t="shared" si="1"/>
        <v>23310</v>
      </c>
      <c r="E32" s="8">
        <f t="shared" si="1"/>
        <v>0</v>
      </c>
      <c r="F32" s="16">
        <f t="shared" si="1"/>
        <v>44290</v>
      </c>
      <c r="G32" s="8">
        <f t="shared" si="1"/>
        <v>0</v>
      </c>
      <c r="H32" s="16">
        <f t="shared" si="1"/>
        <v>11430</v>
      </c>
      <c r="I32" s="8">
        <f t="shared" si="1"/>
        <v>0</v>
      </c>
      <c r="J32" s="16">
        <f t="shared" si="1"/>
        <v>279070</v>
      </c>
      <c r="K32" s="8">
        <f t="shared" si="1"/>
        <v>0</v>
      </c>
      <c r="L32" s="16">
        <f t="shared" si="1"/>
        <v>6590</v>
      </c>
      <c r="M32" s="8">
        <f t="shared" si="1"/>
        <v>0</v>
      </c>
      <c r="N32" s="16">
        <f t="shared" si="1"/>
        <v>368050</v>
      </c>
      <c r="O32" s="9">
        <f t="shared" si="1"/>
        <v>0</v>
      </c>
    </row>
    <row r="33" spans="1:10" ht="13.5">
      <c r="A33" s="41"/>
      <c r="B33" s="41"/>
      <c r="C33" s="41"/>
      <c r="D33" s="41"/>
      <c r="E33" s="41"/>
      <c r="F33" s="41"/>
      <c r="G33" s="41"/>
      <c r="H33" s="41"/>
      <c r="I33" s="42"/>
      <c r="J33" s="7"/>
    </row>
    <row r="36" ht="13.5">
      <c r="G36" s="7"/>
    </row>
  </sheetData>
  <sheetProtection/>
  <mergeCells count="5">
    <mergeCell ref="J6:K6"/>
    <mergeCell ref="H6:I6"/>
    <mergeCell ref="D2:F2"/>
    <mergeCell ref="I2:J2"/>
    <mergeCell ref="G2:H2"/>
  </mergeCells>
  <printOptions horizontalCentered="1"/>
  <pageMargins left="0.5905511811023623" right="0.5905511811023623" top="0.984251968503937" bottom="0.2755905511811024" header="0.5905511811023623" footer="0.15748031496062992"/>
  <pageSetup horizontalDpi="600" verticalDpi="600" orientation="landscape" paperSize="12" scale="85" r:id="rId2"/>
  <headerFooter alignWithMargins="0">
    <oddHeader>&amp;L&amp;"ＭＳ Ｐ明朝,太字"&amp;18　　熊本県　市郡別集計表（02.04）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2020-03-22T01:20:32Z</cp:lastPrinted>
  <dcterms:created xsi:type="dcterms:W3CDTF">1997-07-09T10:05:02Z</dcterms:created>
  <dcterms:modified xsi:type="dcterms:W3CDTF">2020-03-23T00:04:34Z</dcterms:modified>
  <cp:category/>
  <cp:version/>
  <cp:contentType/>
  <cp:contentStatus/>
</cp:coreProperties>
</file>