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40" windowWidth="19230" windowHeight="5985" tabRatio="974" activeTab="0"/>
  </bookViews>
  <sheets>
    <sheet name="熊本市・荒尾市" sheetId="1" r:id="rId1"/>
    <sheet name="玉名市郡・山鹿市・鹿本郡・菊池市郡" sheetId="2" r:id="rId2"/>
    <sheet name="阿蘇市郡・上益城郡・下益城郡・宇土市・宇城市" sheetId="3" r:id="rId3"/>
    <sheet name="天草市・上天草市・天草郡・八代市" sheetId="4" r:id="rId4"/>
    <sheet name="八代郡・芦北郡・水俣市・人吉市・球磨郡" sheetId="5" r:id="rId5"/>
    <sheet name="市郡集計表" sheetId="6" r:id="rId6"/>
  </sheets>
  <definedNames>
    <definedName name="_xlnm.Print_Area" localSheetId="2">'阿蘇市郡・上益城郡・下益城郡・宇土市・宇城市'!$A$1:$O$77</definedName>
    <definedName name="_xlnm.Print_Area" localSheetId="1">'玉名市郡・山鹿市・鹿本郡・菊池市郡'!$A$1:$O$74</definedName>
    <definedName name="_xlnm.Print_Area" localSheetId="0">'熊本市・荒尾市'!$A$1:$O$72</definedName>
    <definedName name="_xlnm.Print_Area" localSheetId="5">'市郡集計表'!$A$1:$O$32</definedName>
    <definedName name="_xlnm.Print_Area" localSheetId="3">'天草市・上天草市・天草郡・八代市'!$A$1:$O$69</definedName>
    <definedName name="_xlnm.Print_Area" localSheetId="4">'八代郡・芦北郡・水俣市・人吉市・球磨郡'!$A$1:$O$62</definedName>
  </definedNames>
  <calcPr fullCalcOnLoad="1"/>
</workbook>
</file>

<file path=xl/comments1.xml><?xml version="1.0" encoding="utf-8"?>
<comments xmlns="http://schemas.openxmlformats.org/spreadsheetml/2006/main">
  <authors>
    <author>株式会社　毎日メディアサービス</author>
    <author>佐藤</author>
    <author>MNOC_USER</author>
    <author>PC-222_k-fujisao</author>
    <author>荒尾日出夫</author>
  </authors>
  <commentList>
    <comment ref="D68" authorId="0">
      <text>
        <r>
          <rPr>
            <sz val="9"/>
            <color indexed="10"/>
            <rFont val="ＭＳ Ｐゴシック"/>
            <family val="3"/>
          </rPr>
          <t>日経　１５０枚含む</t>
        </r>
      </text>
    </comment>
    <comment ref="M12" authorId="0">
      <text>
        <r>
          <rPr>
            <sz val="10"/>
            <color indexed="10"/>
            <rFont val="ＭＳ Ｐゴシック"/>
            <family val="3"/>
          </rPr>
          <t>日経   ５０枚含む</t>
        </r>
      </text>
    </comment>
    <comment ref="M30" authorId="0">
      <text>
        <r>
          <rPr>
            <sz val="10"/>
            <color indexed="10"/>
            <rFont val="ＭＳ Ｐゴシック"/>
            <family val="3"/>
          </rPr>
          <t>毎日　  ２０枚含む
西日本 １０枚含む
日経　  ５０枚含む</t>
        </r>
      </text>
    </comment>
    <comment ref="M29" authorId="0">
      <text>
        <r>
          <rPr>
            <sz val="10"/>
            <color indexed="10"/>
            <rFont val="ＭＳ Ｐゴシック"/>
            <family val="3"/>
          </rPr>
          <t>毎日　    ６０枚含む
朝日      ３０枚含む
西日本   ７０枚含む
日経　 ２５０枚含む</t>
        </r>
      </text>
    </comment>
    <comment ref="M28" authorId="0">
      <text>
        <r>
          <rPr>
            <sz val="10"/>
            <color indexed="10"/>
            <rFont val="ＭＳ Ｐゴシック"/>
            <family val="3"/>
          </rPr>
          <t>毎日　１０枚含む
日経　３０枚含む</t>
        </r>
      </text>
    </comment>
    <comment ref="M27" authorId="0">
      <text>
        <r>
          <rPr>
            <sz val="10"/>
            <color indexed="10"/>
            <rFont val="ＭＳ Ｐゴシック"/>
            <family val="3"/>
          </rPr>
          <t>日経　４０枚含む</t>
        </r>
      </text>
    </comment>
    <comment ref="M26" authorId="1">
      <text>
        <r>
          <rPr>
            <sz val="10"/>
            <color indexed="10"/>
            <rFont val="ＭＳ Ｐゴシック"/>
            <family val="3"/>
          </rPr>
          <t>毎日  １０枚含む
日経  ２０枚含む</t>
        </r>
      </text>
    </comment>
    <comment ref="M25" authorId="0">
      <text>
        <r>
          <rPr>
            <sz val="10"/>
            <color indexed="10"/>
            <rFont val="ＭＳ Ｐゴシック"/>
            <family val="3"/>
          </rPr>
          <t>毎日　  ２０枚含む
西日本 ２０枚含む
日経　  ９０枚含む</t>
        </r>
      </text>
    </comment>
    <comment ref="M24" authorId="2">
      <text>
        <r>
          <rPr>
            <sz val="10"/>
            <color indexed="10"/>
            <rFont val="ＭＳ Ｐゴシック"/>
            <family val="3"/>
          </rPr>
          <t>毎日　  ６０枚含む</t>
        </r>
      </text>
    </comment>
    <comment ref="M23" authorId="2">
      <text>
        <r>
          <rPr>
            <sz val="10"/>
            <color indexed="10"/>
            <rFont val="ＭＳ Ｐゴシック"/>
            <family val="3"/>
          </rPr>
          <t>毎日　  ４０枚含む</t>
        </r>
      </text>
    </comment>
    <comment ref="M19" authorId="2">
      <text>
        <r>
          <rPr>
            <sz val="10"/>
            <color indexed="10"/>
            <rFont val="ＭＳ Ｐゴシック"/>
            <family val="3"/>
          </rPr>
          <t>Ｈ29.11～
毎日   ８０枚含む
（70部＋10部）</t>
        </r>
      </text>
    </comment>
    <comment ref="A14" authorId="3">
      <text>
        <r>
          <rPr>
            <sz val="9"/>
            <rFont val="ＭＳ Ｐゴシック"/>
            <family val="3"/>
          </rPr>
          <t>Ｈ28.12.1～
熊本東部の一部を吸収</t>
        </r>
      </text>
    </comment>
    <comment ref="M15" authorId="0">
      <text>
        <r>
          <rPr>
            <sz val="10"/>
            <color indexed="10"/>
            <rFont val="ＭＳ Ｐゴシック"/>
            <family val="3"/>
          </rPr>
          <t>毎日　  ７０枚含む</t>
        </r>
      </text>
    </comment>
    <comment ref="M16" authorId="0">
      <text>
        <r>
          <rPr>
            <sz val="10"/>
            <color indexed="10"/>
            <rFont val="ＭＳ Ｐゴシック"/>
            <family val="3"/>
          </rPr>
          <t>毎日　  ９０枚含む
日経　  ９０枚含む</t>
        </r>
      </text>
    </comment>
    <comment ref="M17" authorId="0">
      <text>
        <r>
          <rPr>
            <sz val="10"/>
            <color indexed="10"/>
            <rFont val="ＭＳ Ｐゴシック"/>
            <family val="3"/>
          </rPr>
          <t>毎日　  ３０枚含む</t>
        </r>
      </text>
    </comment>
    <comment ref="G68" authorId="2">
      <text>
        <r>
          <rPr>
            <sz val="9"/>
            <rFont val="ＭＳ Ｐゴシック"/>
            <family val="3"/>
          </rPr>
          <t xml:space="preserve">Ｈ２９年１０月から
荒尾南を吸収
</t>
        </r>
      </text>
    </comment>
    <comment ref="D11" authorId="0">
      <text>
        <r>
          <rPr>
            <sz val="9"/>
            <rFont val="ＭＳ Ｐゴシック"/>
            <family val="3"/>
          </rPr>
          <t>日経-秋津合売部数除く</t>
        </r>
      </text>
    </comment>
    <comment ref="D12" authorId="0">
      <text>
        <r>
          <rPr>
            <sz val="9"/>
            <rFont val="ＭＳ Ｐゴシック"/>
            <family val="3"/>
          </rPr>
          <t>日経-健軍西部合売部数除く</t>
        </r>
      </text>
    </comment>
    <comment ref="D24" authorId="0">
      <text>
        <r>
          <rPr>
            <sz val="9"/>
            <color indexed="10"/>
            <rFont val="ＭＳ Ｐゴシック"/>
            <family val="3"/>
          </rPr>
          <t>西日本   ４０枚含む</t>
        </r>
      </text>
    </comment>
    <comment ref="D26" authorId="3">
      <text>
        <r>
          <rPr>
            <sz val="10"/>
            <color indexed="10"/>
            <rFont val="ＭＳ Ｐゴシック"/>
            <family val="3"/>
          </rPr>
          <t>毎日     ５０枚含む</t>
        </r>
      </text>
    </comment>
    <comment ref="D27" authorId="3">
      <text>
        <r>
          <rPr>
            <sz val="10"/>
            <color indexed="10"/>
            <rFont val="ＭＳ Ｐゴシック"/>
            <family val="3"/>
          </rPr>
          <t>毎日     ６０枚含む</t>
        </r>
      </text>
    </comment>
    <comment ref="D29" authorId="3">
      <text>
        <r>
          <rPr>
            <sz val="10"/>
            <color indexed="10"/>
            <rFont val="ＭＳ Ｐゴシック"/>
            <family val="3"/>
          </rPr>
          <t>毎日     ２０枚含む</t>
        </r>
      </text>
    </comment>
    <comment ref="D30" authorId="3">
      <text>
        <r>
          <rPr>
            <sz val="10"/>
            <color indexed="10"/>
            <rFont val="ＭＳ Ｐゴシック"/>
            <family val="3"/>
          </rPr>
          <t>毎日     ４０枚含む</t>
        </r>
      </text>
    </comment>
    <comment ref="D31" authorId="0">
      <text>
        <r>
          <rPr>
            <sz val="9"/>
            <color indexed="10"/>
            <rFont val="ＭＳ Ｐゴシック"/>
            <family val="3"/>
          </rPr>
          <t>毎日  　４０枚含む
西日本 ３０枚含む</t>
        </r>
      </text>
    </comment>
    <comment ref="G13" authorId="2">
      <text>
        <r>
          <rPr>
            <sz val="9"/>
            <color indexed="14"/>
            <rFont val="ＭＳ Ｐゴシック"/>
            <family val="3"/>
          </rPr>
          <t>旧　菊南</t>
        </r>
        <r>
          <rPr>
            <sz val="9"/>
            <rFont val="ＭＳ Ｐゴシック"/>
            <family val="3"/>
          </rPr>
          <t xml:space="preserve">
Ｈ２７．４より
清水北より店名変更</t>
        </r>
      </text>
    </comment>
    <comment ref="G22" authorId="4">
      <text>
        <r>
          <rPr>
            <sz val="9"/>
            <rFont val="ＭＳ Ｐゴシック"/>
            <family val="3"/>
          </rPr>
          <t xml:space="preserve">Ｈ２７．１０.１より
熊本東部から店名変更
</t>
        </r>
      </text>
    </comment>
    <comment ref="G23" authorId="2">
      <text>
        <r>
          <rPr>
            <sz val="9"/>
            <rFont val="ＭＳ Ｐゴシック"/>
            <family val="3"/>
          </rPr>
          <t>旧　東稜</t>
        </r>
      </text>
    </comment>
    <comment ref="J10" authorId="3">
      <text>
        <r>
          <rPr>
            <sz val="9"/>
            <rFont val="ＭＳ Ｐゴシック"/>
            <family val="3"/>
          </rPr>
          <t>Ｈ28.10より
京町から分割</t>
        </r>
      </text>
    </comment>
    <comment ref="J11" authorId="3">
      <text>
        <r>
          <rPr>
            <sz val="9"/>
            <rFont val="ＭＳ Ｐゴシック"/>
            <family val="3"/>
          </rPr>
          <t>Ｈ28.10より
京町から分割</t>
        </r>
      </text>
    </comment>
    <comment ref="J12" authorId="3">
      <text>
        <r>
          <rPr>
            <sz val="9"/>
            <rFont val="ＭＳ Ｐゴシック"/>
            <family val="3"/>
          </rPr>
          <t>Ｈ28.10より
京町から分割</t>
        </r>
      </text>
    </comment>
    <comment ref="J13" authorId="3">
      <text>
        <r>
          <rPr>
            <sz val="9"/>
            <rFont val="ＭＳ Ｐゴシック"/>
            <family val="3"/>
          </rPr>
          <t>Ｈ28.10より
京町から分割</t>
        </r>
      </text>
    </comment>
    <comment ref="J14" authorId="3">
      <text>
        <r>
          <rPr>
            <sz val="9"/>
            <rFont val="ＭＳ Ｐゴシック"/>
            <family val="3"/>
          </rPr>
          <t>Ｈ28.10より
京町から分割</t>
        </r>
      </text>
    </comment>
    <comment ref="J15" authorId="3">
      <text>
        <r>
          <rPr>
            <sz val="9"/>
            <rFont val="ＭＳ Ｐゴシック"/>
            <family val="3"/>
          </rPr>
          <t>Ｈ28.10より
京町から４０部吸収</t>
        </r>
      </text>
    </comment>
    <comment ref="M32" authorId="0">
      <text>
        <r>
          <rPr>
            <sz val="10"/>
            <color indexed="10"/>
            <rFont val="ＭＳ Ｐゴシック"/>
            <family val="3"/>
          </rPr>
          <t>日経　１４０枚含む</t>
        </r>
      </text>
    </comment>
    <comment ref="M33" authorId="2">
      <text>
        <r>
          <rPr>
            <sz val="9"/>
            <rFont val="ＭＳ Ｐゴシック"/>
            <family val="3"/>
          </rPr>
          <t>Ｈ28.12.1～
毎日-熊本東部から
一部吸収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毎日   ６０枚含む</t>
        </r>
      </text>
    </comment>
    <comment ref="M34" authorId="2">
      <text>
        <r>
          <rPr>
            <sz val="9"/>
            <rFont val="ＭＳ Ｐゴシック"/>
            <family val="3"/>
          </rPr>
          <t>Ｈ28.12.1～
毎日-熊本東部から
一部吸収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毎日   １１０枚含む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  <comment ref="M36" authorId="2">
      <text>
        <r>
          <rPr>
            <sz val="10"/>
            <color indexed="10"/>
            <rFont val="ＭＳ Ｐゴシック"/>
            <family val="3"/>
          </rPr>
          <t>日経　１１０枚含む</t>
        </r>
      </text>
    </comment>
    <comment ref="M37" authorId="3">
      <text>
        <r>
          <rPr>
            <sz val="9"/>
            <rFont val="ＭＳ Ｐゴシック"/>
            <family val="3"/>
          </rPr>
          <t>Ｈ28.12.1～
毎日-熊本東部から
一部吸収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毎日　７０枚含む</t>
        </r>
      </text>
    </comment>
    <comment ref="M39" authorId="2">
      <text>
        <r>
          <rPr>
            <sz val="10"/>
            <color indexed="10"/>
            <rFont val="ＭＳ Ｐゴシック"/>
            <family val="3"/>
          </rPr>
          <t>毎日   ３０枚含む</t>
        </r>
      </text>
    </comment>
    <comment ref="M43" authorId="2">
      <text>
        <r>
          <rPr>
            <sz val="10"/>
            <color indexed="10"/>
            <rFont val="ＭＳ Ｐゴシック"/>
            <family val="3"/>
          </rPr>
          <t>Ｈ29.11～
毎日   ８０枚含む
（50部＋30部）</t>
        </r>
      </text>
    </comment>
    <comment ref="M44" authorId="2">
      <text>
        <r>
          <rPr>
            <sz val="10"/>
            <color indexed="10"/>
            <rFont val="ＭＳ Ｐゴシック"/>
            <family val="3"/>
          </rPr>
          <t>日経　１３０枚含む
H29.11～
毎日　 ４０枚含む</t>
        </r>
      </text>
    </comment>
    <comment ref="M45" authorId="2">
      <text>
        <r>
          <rPr>
            <sz val="10"/>
            <color indexed="10"/>
            <rFont val="ＭＳ Ｐゴシック"/>
            <family val="3"/>
          </rPr>
          <t>日経　１００枚含む
Ｈ29.11～
毎日　 ７０枚含む</t>
        </r>
      </text>
    </comment>
    <comment ref="M46" authorId="2">
      <text>
        <r>
          <rPr>
            <sz val="10"/>
            <color indexed="10"/>
            <rFont val="ＭＳ Ｐゴシック"/>
            <family val="3"/>
          </rPr>
          <t>毎日   ４０枚含む</t>
        </r>
      </text>
    </comment>
    <comment ref="M47" authorId="2">
      <text>
        <r>
          <rPr>
            <sz val="10"/>
            <color indexed="10"/>
            <rFont val="ＭＳ Ｐゴシック"/>
            <family val="3"/>
          </rPr>
          <t>日経   ８０枚含む
Ｈ29.11～
毎日   ９０枚含む</t>
        </r>
      </text>
    </comment>
    <comment ref="M49" authorId="0">
      <text>
        <r>
          <rPr>
            <sz val="9"/>
            <rFont val="ＭＳ Ｐゴシック"/>
            <family val="3"/>
          </rPr>
          <t>Ｈ28.12.1～
毎日-熊本東部から
一部吸収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毎日   １１０枚含む</t>
        </r>
      </text>
    </comment>
    <comment ref="M51" authorId="2">
      <text>
        <r>
          <rPr>
            <sz val="10"/>
            <color indexed="10"/>
            <rFont val="ＭＳ Ｐゴシック"/>
            <family val="3"/>
          </rPr>
          <t>毎日　  ４０枚含む（泗水分）
日経　１００枚含む</t>
        </r>
      </text>
    </comment>
    <comment ref="J53" authorId="0">
      <text>
        <r>
          <rPr>
            <sz val="9"/>
            <rFont val="ＭＳ Ｐゴシック"/>
            <family val="3"/>
          </rPr>
          <t>朝日と合売</t>
        </r>
      </text>
    </comment>
    <comment ref="J54" authorId="0">
      <text>
        <r>
          <rPr>
            <sz val="9"/>
            <rFont val="ＭＳ Ｐゴシック"/>
            <family val="3"/>
          </rPr>
          <t>朝日と合売</t>
        </r>
      </text>
    </comment>
    <comment ref="J68" authorId="0">
      <text>
        <r>
          <rPr>
            <sz val="9"/>
            <color indexed="10"/>
            <rFont val="ＭＳ Ｐゴシック"/>
            <family val="3"/>
          </rPr>
          <t>日経　２０枚含む</t>
        </r>
      </text>
    </comment>
    <comment ref="J69" authorId="0">
      <text>
        <r>
          <rPr>
            <sz val="9"/>
            <color indexed="10"/>
            <rFont val="ＭＳ Ｐゴシック"/>
            <family val="3"/>
          </rPr>
          <t>日経　４０枚含む</t>
        </r>
      </text>
    </comment>
    <comment ref="J70" authorId="0">
      <text>
        <r>
          <rPr>
            <sz val="9"/>
            <color indexed="10"/>
            <rFont val="ＭＳ Ｐゴシック"/>
            <family val="3"/>
          </rPr>
          <t>日経　８０枚含む</t>
        </r>
      </text>
    </comment>
    <comment ref="M42" authorId="2">
      <text>
        <r>
          <rPr>
            <sz val="10"/>
            <color indexed="10"/>
            <rFont val="ＭＳ Ｐゴシック"/>
            <family val="3"/>
          </rPr>
          <t>H29.11～
毎日　 ６０枚含む</t>
        </r>
      </text>
    </comment>
    <comment ref="A15" authorId="3">
      <text>
        <r>
          <rPr>
            <b/>
            <sz val="10"/>
            <color indexed="10"/>
            <rFont val="ＭＳ Ｐゴシック"/>
            <family val="3"/>
          </rPr>
          <t>Ｈ29.11～
MM  田迎と熊本南部は
自廃により熊日へ統合
MM 田迎      （200→0）
MM 熊本南部 （100→0）
・KN 田迎・御幸
・KN 江津
・KN 出水南
・KN 水前寺
・KN 九品寺
・KN 平成南熊本</t>
        </r>
      </text>
    </comment>
    <comment ref="A16" authorId="3">
      <text>
        <r>
          <rPr>
            <b/>
            <sz val="10"/>
            <color indexed="10"/>
            <rFont val="ＭＳ Ｐゴシック"/>
            <family val="3"/>
          </rPr>
          <t>Ｈ29.11～
MM  田迎と熊本南部は
自廃により熊日へ統合
MM 田迎      （200→0）
MM 熊本南部 （100→0）
・KN 田迎・御幸
・KN 江津
・KN 出水南
・KN 水前寺
・KN 九品寺
・KN 平成南熊本</t>
        </r>
      </text>
    </comment>
  </commentList>
</comments>
</file>

<file path=xl/comments2.xml><?xml version="1.0" encoding="utf-8"?>
<comments xmlns="http://schemas.openxmlformats.org/spreadsheetml/2006/main">
  <authors>
    <author>株式会社　毎日メディアサービス</author>
    <author>MNOC_USER</author>
    <author>荒尾日出夫</author>
    <author>佐藤</author>
  </authors>
  <commentList>
    <comment ref="A35" authorId="0">
      <text>
        <r>
          <rPr>
            <sz val="9"/>
            <color indexed="10"/>
            <rFont val="ＭＳ Ｐゴシック"/>
            <family val="3"/>
          </rPr>
          <t>日経　１６０枚含む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D8" authorId="1">
      <text>
        <r>
          <rPr>
            <sz val="9"/>
            <color indexed="10"/>
            <rFont val="ＭＳ Ｐゴシック"/>
            <family val="3"/>
          </rPr>
          <t>西日本　２０枚含む</t>
        </r>
      </text>
    </comment>
    <comment ref="J8" authorId="0">
      <text>
        <r>
          <rPr>
            <sz val="9"/>
            <color indexed="10"/>
            <rFont val="ＭＳ Ｐゴシック"/>
            <family val="3"/>
          </rPr>
          <t>日経玉名部数除く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0">
      <text>
        <r>
          <rPr>
            <sz val="9"/>
            <color indexed="10"/>
            <rFont val="ＭＳ Ｐゴシック"/>
            <family val="3"/>
          </rPr>
          <t>毎日　　３０枚
朝日　  ７０枚
西日本 １０枚</t>
        </r>
        <r>
          <rPr>
            <sz val="9"/>
            <color indexed="14"/>
            <rFont val="ＭＳ Ｐゴシック"/>
            <family val="3"/>
          </rPr>
          <t xml:space="preserve">
　</t>
        </r>
      </text>
    </comment>
    <comment ref="M11" authorId="1">
      <text>
        <r>
          <rPr>
            <sz val="9"/>
            <color indexed="10"/>
            <rFont val="ＭＳ Ｐゴシック"/>
            <family val="3"/>
          </rPr>
          <t>日経　４０枚含む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J14" authorId="0">
      <text>
        <r>
          <rPr>
            <sz val="9"/>
            <rFont val="ＭＳ Ｐゴシック"/>
            <family val="3"/>
          </rPr>
          <t>西日本 玉名と合売</t>
        </r>
      </text>
    </comment>
    <comment ref="M14" authorId="0">
      <text>
        <r>
          <rPr>
            <sz val="9"/>
            <color indexed="10"/>
            <rFont val="ＭＳ Ｐゴシック"/>
            <family val="3"/>
          </rPr>
          <t>毎日　３０枚含む
朝日　８０枚含む
日経　２０枚含む</t>
        </r>
      </text>
    </comment>
    <comment ref="M15" authorId="1">
      <text>
        <r>
          <rPr>
            <sz val="9"/>
            <color indexed="10"/>
            <rFont val="ＭＳ Ｐゴシック"/>
            <family val="3"/>
          </rPr>
          <t>日経　３０枚含む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J23" authorId="0">
      <text>
        <r>
          <rPr>
            <sz val="9"/>
            <color indexed="10"/>
            <rFont val="ＭＳ Ｐゴシック"/>
            <family val="3"/>
          </rPr>
          <t>西日本 ６３０枚
毎日　　　４０枚
朝日　　１４０枚
日経　　　４０枚</t>
        </r>
      </text>
    </comment>
    <comment ref="M23" authorId="2">
      <text>
        <r>
          <rPr>
            <sz val="9"/>
            <color indexed="10"/>
            <rFont val="ＭＳ Ｐゴシック"/>
            <family val="3"/>
          </rPr>
          <t>読売　１５０枚含む</t>
        </r>
      </text>
    </comment>
    <comment ref="M24" authorId="2">
      <text>
        <r>
          <rPr>
            <sz val="9"/>
            <color indexed="10"/>
            <rFont val="ＭＳ Ｐゴシック"/>
            <family val="3"/>
          </rPr>
          <t>日経　１４０枚含む</t>
        </r>
      </text>
    </comment>
    <comment ref="M25" authorId="0">
      <text>
        <r>
          <rPr>
            <sz val="10"/>
            <color indexed="10"/>
            <rFont val="ＭＳ Ｐゴシック"/>
            <family val="3"/>
          </rPr>
          <t>毎日     ２０枚含む
朝日     ４０枚含む
西日本  １０枚含む
日経     ３０枚含む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26" authorId="0">
      <text>
        <r>
          <rPr>
            <sz val="9"/>
            <color indexed="10"/>
            <rFont val="ＭＳ Ｐゴシック"/>
            <family val="3"/>
          </rPr>
          <t>毎日  １０枚含む
読売  １０枚含む
日経  ４０枚含む</t>
        </r>
      </text>
    </comment>
    <comment ref="M27" authorId="0">
      <text>
        <r>
          <rPr>
            <sz val="10"/>
            <color indexed="10"/>
            <rFont val="ＭＳ Ｐゴシック"/>
            <family val="3"/>
          </rPr>
          <t>毎日　  ２０枚含む
朝日　  ６０枚含む
西日本 ２０枚含む
日経　  ４０枚含む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35" authorId="0">
      <text>
        <r>
          <rPr>
            <sz val="9"/>
            <color indexed="10"/>
            <rFont val="ＭＳ Ｐゴシック"/>
            <family val="3"/>
          </rPr>
          <t>毎日１１０枚含む
日経　９０枚含む</t>
        </r>
      </text>
    </comment>
    <comment ref="M36" authorId="0">
      <text>
        <r>
          <rPr>
            <sz val="9"/>
            <color indexed="10"/>
            <rFont val="ＭＳ Ｐゴシック"/>
            <family val="3"/>
          </rPr>
          <t>毎日　８０枚含む
日経　９０枚含む</t>
        </r>
      </text>
    </comment>
    <comment ref="M38" authorId="0">
      <text>
        <r>
          <rPr>
            <sz val="10"/>
            <color indexed="10"/>
            <rFont val="ＭＳ Ｐゴシック"/>
            <family val="3"/>
          </rPr>
          <t>毎日     ４０枚含む
朝日   　８０枚含む
西日本  ３０枚含む
日経     ６０枚含む</t>
        </r>
      </text>
    </comment>
    <comment ref="M39" authorId="0">
      <text>
        <r>
          <rPr>
            <sz val="10"/>
            <color indexed="10"/>
            <rFont val="ＭＳ Ｐゴシック"/>
            <family val="3"/>
          </rPr>
          <t>毎日　２０枚含む
日経　２０枚含む</t>
        </r>
      </text>
    </comment>
    <comment ref="M48" authorId="0">
      <text>
        <r>
          <rPr>
            <sz val="9"/>
            <color indexed="10"/>
            <rFont val="ＭＳ Ｐゴシック"/>
            <family val="3"/>
          </rPr>
          <t>日経　８０枚含む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49" authorId="0">
      <text>
        <r>
          <rPr>
            <sz val="10"/>
            <color indexed="10"/>
            <rFont val="ＭＳ Ｐゴシック"/>
            <family val="3"/>
          </rPr>
          <t xml:space="preserve">毎日　  １０枚含む
朝日　  ２０枚含む
日経　  ５０枚含む
</t>
        </r>
      </text>
    </comment>
    <comment ref="M50" authorId="0">
      <text>
        <r>
          <rPr>
            <sz val="10"/>
            <color indexed="10"/>
            <rFont val="ＭＳ Ｐゴシック"/>
            <family val="3"/>
          </rPr>
          <t>毎日　   ２０枚含む
朝日　   ６０枚含む
西日本  １０枚含む
日経　   ６０枚含む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 xml:space="preserve">
</t>
        </r>
      </text>
    </comment>
    <comment ref="A58" authorId="0">
      <text>
        <r>
          <rPr>
            <sz val="9"/>
            <color indexed="10"/>
            <rFont val="ＭＳ Ｐゴシック"/>
            <family val="3"/>
          </rPr>
          <t>毎日　　 ５０枚
西日本　６０枚</t>
        </r>
      </text>
    </comment>
    <comment ref="M58" authorId="0">
      <text>
        <r>
          <rPr>
            <sz val="9"/>
            <color indexed="10"/>
            <rFont val="ＭＳ Ｐゴシック"/>
            <family val="3"/>
          </rPr>
          <t>日経　１６０枚含む</t>
        </r>
      </text>
    </comment>
    <comment ref="M62" authorId="0">
      <text>
        <r>
          <rPr>
            <sz val="9"/>
            <color indexed="10"/>
            <rFont val="ＭＳ Ｐゴシック"/>
            <family val="3"/>
          </rPr>
          <t>日経　５０枚含む</t>
        </r>
      </text>
    </comment>
    <comment ref="M63" authorId="0">
      <text>
        <r>
          <rPr>
            <sz val="9"/>
            <color indexed="10"/>
            <rFont val="ＭＳ Ｐゴシック"/>
            <family val="3"/>
          </rPr>
          <t>日経　１１０枚含む
毎日　   ９０枚含む (泗水分）</t>
        </r>
      </text>
    </comment>
    <comment ref="D71" authorId="0">
      <text>
        <r>
          <rPr>
            <sz val="9"/>
            <color indexed="10"/>
            <rFont val="ＭＳ Ｐゴシック"/>
            <family val="3"/>
          </rPr>
          <t>毎日　　　  ６０枚含む
西日本　　４０枚含む
日経　　 ４５０枚含む</t>
        </r>
      </text>
    </comment>
    <comment ref="G71" authorId="3">
      <text>
        <r>
          <rPr>
            <sz val="9"/>
            <rFont val="ＭＳ Ｐゴシック"/>
            <family val="3"/>
          </rPr>
          <t>Ｈ２３．１０より、
大津北を吸収</t>
        </r>
      </text>
    </comment>
  </commentList>
</comments>
</file>

<file path=xl/comments3.xml><?xml version="1.0" encoding="utf-8"?>
<comments xmlns="http://schemas.openxmlformats.org/spreadsheetml/2006/main">
  <authors>
    <author>株式会社　毎日メディアサービス</author>
    <author>MNOC_USER</author>
  </authors>
  <commentList>
    <comment ref="M8" authorId="0">
      <text>
        <r>
          <rPr>
            <sz val="9"/>
            <color indexed="10"/>
            <rFont val="ＭＳ Ｐゴシック"/>
            <family val="3"/>
          </rPr>
          <t>毎日　   １０枚含む
朝日　   ３０枚含む
西日本  １０枚含む
日経　   ３０枚含む</t>
        </r>
      </text>
    </comment>
    <comment ref="G9" authorId="1">
      <text>
        <r>
          <rPr>
            <sz val="9"/>
            <rFont val="ＭＳ Ｐゴシック"/>
            <family val="3"/>
          </rPr>
          <t>Ｈ２１．５．８より、
４０部を小国へ譲渡
Ｈ２４．４より、
阿蘇から店名変更</t>
        </r>
      </text>
    </comment>
    <comment ref="M9" authorId="0">
      <text>
        <r>
          <rPr>
            <sz val="9"/>
            <color indexed="10"/>
            <rFont val="ＭＳ Ｐゴシック"/>
            <family val="3"/>
          </rPr>
          <t>毎日　  ２０枚含む
朝日　  ４０枚含む
西日本 ２０枚含む
日経　  ５０枚含む</t>
        </r>
      </text>
    </comment>
    <comment ref="M10" authorId="0">
      <text>
        <r>
          <rPr>
            <sz val="9"/>
            <color indexed="10"/>
            <rFont val="ＭＳ Ｐゴシック"/>
            <family val="3"/>
          </rPr>
          <t xml:space="preserve">毎日　  １０枚含む
朝日　  ３０枚含む
西日本 １０枚含む
日経　  ２０枚含む
</t>
        </r>
      </text>
    </comment>
    <comment ref="M11" authorId="0">
      <text>
        <r>
          <rPr>
            <sz val="9"/>
            <color indexed="10"/>
            <rFont val="ＭＳ Ｐゴシック"/>
            <family val="3"/>
          </rPr>
          <t>毎日　  ４０枚含む
朝日　１３０枚含む
西日本 ２０枚含む
日経　  ７０枚含む</t>
        </r>
      </text>
    </comment>
    <comment ref="M19" authorId="0">
      <text>
        <r>
          <rPr>
            <sz val="9"/>
            <color indexed="10"/>
            <rFont val="ＭＳ Ｐゴシック"/>
            <family val="3"/>
          </rPr>
          <t>毎日     ３０枚含む
朝日     ８０枚含む
西日本  ４０枚含む
日経     ８０枚含む</t>
        </r>
      </text>
    </comment>
    <comment ref="M20" authorId="0">
      <text>
        <r>
          <rPr>
            <sz val="9"/>
            <color indexed="10"/>
            <rFont val="ＭＳ Ｐゴシック"/>
            <family val="3"/>
          </rPr>
          <t>毎日　  １０枚含む
朝日　  １０枚含む
西日本 １０枚含む
日経　  １０枚含む</t>
        </r>
      </text>
    </comment>
    <comment ref="M21" authorId="0">
      <text>
        <r>
          <rPr>
            <sz val="10"/>
            <color indexed="10"/>
            <rFont val="ＭＳ Ｐゴシック"/>
            <family val="3"/>
          </rPr>
          <t>毎日     １０枚含む
朝日     ３０枚含む
西日本  １０枚含む
日経     ３０枚含む</t>
        </r>
      </text>
    </comment>
    <comment ref="M22" authorId="0">
      <text>
        <r>
          <rPr>
            <sz val="9"/>
            <color indexed="10"/>
            <rFont val="ＭＳ Ｐゴシック"/>
            <family val="3"/>
          </rPr>
          <t>毎日　１０枚含む
朝日　２０枚含む
日経　２０枚含む</t>
        </r>
      </text>
    </comment>
    <comment ref="M23" authorId="0">
      <text>
        <r>
          <rPr>
            <sz val="10"/>
            <color indexed="10"/>
            <rFont val="ＭＳ Ｐゴシック"/>
            <family val="3"/>
          </rPr>
          <t>毎日     ２０枚含む
朝日     ４０枚含む
西日本  １０枚含む
日経     ４０枚含む</t>
        </r>
      </text>
    </comment>
    <comment ref="M24" authorId="0">
      <text>
        <r>
          <rPr>
            <sz val="9"/>
            <color indexed="10"/>
            <rFont val="ＭＳ Ｐゴシック"/>
            <family val="3"/>
          </rPr>
          <t>毎日　１０枚含む
朝日　１０枚含む
日経　１０枚含む</t>
        </r>
      </text>
    </comment>
    <comment ref="D33" authorId="0">
      <text>
        <r>
          <rPr>
            <sz val="10"/>
            <color indexed="10"/>
            <rFont val="ＭＳ Ｐゴシック"/>
            <family val="3"/>
          </rPr>
          <t>毎日     ４０枚含む
西日本  ２０枚含む
日経     ４０枚含む</t>
        </r>
      </text>
    </comment>
    <comment ref="M33" authorId="0">
      <text>
        <r>
          <rPr>
            <sz val="10"/>
            <color indexed="10"/>
            <rFont val="ＭＳ Ｐゴシック"/>
            <family val="3"/>
          </rPr>
          <t>毎日　    ２０枚含む
朝日　    ６０枚含む
西日本   １０枚含む
日経　  １００枚含む</t>
        </r>
      </text>
    </comment>
    <comment ref="D34" authorId="1">
      <text>
        <r>
          <rPr>
            <sz val="10"/>
            <color indexed="10"/>
            <rFont val="ＭＳ Ｐゴシック"/>
            <family val="3"/>
          </rPr>
          <t>西日本　１０枚含む
日経      ７０枚含む</t>
        </r>
      </text>
    </comment>
    <comment ref="M34" authorId="1">
      <text>
        <r>
          <rPr>
            <sz val="10"/>
            <color indexed="10"/>
            <rFont val="ＭＳ Ｐゴシック"/>
            <family val="3"/>
          </rPr>
          <t>毎日   ３０枚含む</t>
        </r>
      </text>
    </comment>
    <comment ref="M36" authorId="0">
      <text>
        <r>
          <rPr>
            <sz val="10"/>
            <color indexed="10"/>
            <rFont val="ＭＳ Ｐゴシック"/>
            <family val="3"/>
          </rPr>
          <t>毎日　  ２０枚含む
朝日　  ６０枚含む
西日本 １０枚含む
日経　  ４０枚含む</t>
        </r>
      </text>
    </comment>
    <comment ref="M37" authorId="0">
      <text>
        <r>
          <rPr>
            <sz val="10"/>
            <color indexed="10"/>
            <rFont val="ＭＳ Ｐゴシック"/>
            <family val="3"/>
          </rPr>
          <t>毎日　  １０枚含む
朝日　  ２０枚含む
日経　  １０枚含む</t>
        </r>
      </text>
    </comment>
    <comment ref="D45" authorId="0">
      <text>
        <r>
          <rPr>
            <sz val="10"/>
            <color indexed="10"/>
            <rFont val="ＭＳ Ｐゴシック"/>
            <family val="3"/>
          </rPr>
          <t>毎日　 １００枚含む
西日本  ３０枚含む</t>
        </r>
      </text>
    </comment>
    <comment ref="M45" authorId="0">
      <text>
        <r>
          <rPr>
            <sz val="10"/>
            <color indexed="10"/>
            <rFont val="ＭＳ Ｐゴシック"/>
            <family val="3"/>
          </rPr>
          <t>日経　１００枚含む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46" authorId="0">
      <text>
        <r>
          <rPr>
            <sz val="9"/>
            <color indexed="10"/>
            <rFont val="ＭＳ Ｐゴシック"/>
            <family val="3"/>
          </rPr>
          <t>日経　２０枚含む</t>
        </r>
      </text>
    </comment>
    <comment ref="M47" authorId="0">
      <text>
        <r>
          <rPr>
            <sz val="10"/>
            <color indexed="10"/>
            <rFont val="ＭＳ Ｐゴシック"/>
            <family val="3"/>
          </rPr>
          <t>毎日　１０枚含む
朝日　２０枚含む
読売　６０枚含む
日経　１０枚含む</t>
        </r>
      </text>
    </comment>
    <comment ref="G55" authorId="1">
      <text>
        <r>
          <rPr>
            <sz val="9"/>
            <rFont val="ＭＳ Ｐゴシック"/>
            <family val="3"/>
          </rPr>
          <t xml:space="preserve">Ｈ26.4より
宇土西を吸収
</t>
        </r>
      </text>
    </comment>
    <comment ref="M55" authorId="0">
      <text>
        <r>
          <rPr>
            <sz val="10"/>
            <color indexed="10"/>
            <rFont val="ＭＳ Ｐゴシック"/>
            <family val="3"/>
          </rPr>
          <t>毎日     ４０枚含む
西日本  ２０枚含む
日経 　１２０枚含む</t>
        </r>
      </text>
    </comment>
    <comment ref="M56" authorId="0">
      <text>
        <r>
          <rPr>
            <sz val="10"/>
            <color indexed="10"/>
            <rFont val="ＭＳ Ｐゴシック"/>
            <family val="3"/>
          </rPr>
          <t>毎日     ２０枚含む
朝日     ２０枚含む
西日本  １０枚含む
日経     ４０枚含む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57" authorId="0">
      <text>
        <r>
          <rPr>
            <sz val="10"/>
            <color indexed="10"/>
            <rFont val="ＭＳ Ｐゴシック"/>
            <family val="3"/>
          </rPr>
          <t>毎日    １０枚含む
朝日    １０枚含む
西日本 １０枚含む
日経    ２０枚含む</t>
        </r>
      </text>
    </comment>
    <comment ref="M58" authorId="0">
      <text>
        <r>
          <rPr>
            <sz val="10"/>
            <color indexed="10"/>
            <rFont val="ＭＳ Ｐゴシック"/>
            <family val="3"/>
          </rPr>
          <t>毎日    １０枚含む
日経    ３０枚含む</t>
        </r>
      </text>
    </comment>
    <comment ref="D71" authorId="0">
      <text>
        <r>
          <rPr>
            <sz val="10"/>
            <color indexed="10"/>
            <rFont val="ＭＳ Ｐゴシック"/>
            <family val="3"/>
          </rPr>
          <t>毎日　６０枚含む
日経　６０枚含む</t>
        </r>
      </text>
    </comment>
    <comment ref="M67" authorId="0">
      <text>
        <r>
          <rPr>
            <sz val="10"/>
            <color indexed="10"/>
            <rFont val="ＭＳ Ｐゴシック"/>
            <family val="3"/>
          </rPr>
          <t>毎日     ２０枚含む
朝日     ６０枚含む
西日本 １０枚含む
日経     ３０枚含む</t>
        </r>
      </text>
    </comment>
    <comment ref="M68" authorId="0">
      <text>
        <r>
          <rPr>
            <sz val="10"/>
            <color indexed="10"/>
            <rFont val="ＭＳ Ｐゴシック"/>
            <family val="3"/>
          </rPr>
          <t>毎日    １０枚含む
朝日    ２０枚含む
読売　　１０枚含む
西日本 １０枚含む
日経    １０枚含む</t>
        </r>
      </text>
    </comment>
    <comment ref="M69" authorId="0">
      <text>
        <r>
          <rPr>
            <sz val="10"/>
            <color indexed="10"/>
            <rFont val="ＭＳ Ｐゴシック"/>
            <family val="3"/>
          </rPr>
          <t>毎日     １０枚含む
朝日     ３０枚含む
読売     ９０枚含む
西日本  １０枚含む
日経     ３０枚含む</t>
        </r>
      </text>
    </comment>
    <comment ref="M71" authorId="0">
      <text>
        <r>
          <rPr>
            <sz val="10"/>
            <color indexed="10"/>
            <rFont val="ＭＳ Ｐゴシック"/>
            <family val="3"/>
          </rPr>
          <t>毎日    ２０枚含む
朝日    ７０枚含む
西日本 ２０枚含む
日経    ６０枚含む</t>
        </r>
      </text>
    </comment>
    <comment ref="M72" authorId="0">
      <text>
        <r>
          <rPr>
            <sz val="10"/>
            <color indexed="10"/>
            <rFont val="ＭＳ Ｐゴシック"/>
            <family val="3"/>
          </rPr>
          <t>毎日     ３０枚含む
朝日     ８０枚含む
西日本  １０枚含む
日経     ７０枚含む</t>
        </r>
      </text>
    </comment>
    <comment ref="M73" authorId="0">
      <text>
        <r>
          <rPr>
            <sz val="10"/>
            <color indexed="10"/>
            <rFont val="ＭＳ Ｐゴシック"/>
            <family val="3"/>
          </rPr>
          <t>毎日     １０枚含む
朝日     ３０枚含む
読売     １０枚含む
西日本  １０枚含む
日経     ５０枚含む</t>
        </r>
      </text>
    </comment>
    <comment ref="M74" authorId="0">
      <text>
        <r>
          <rPr>
            <sz val="10"/>
            <color indexed="10"/>
            <rFont val="ＭＳ Ｐゴシック"/>
            <family val="3"/>
          </rPr>
          <t>西日本 １０枚含む</t>
        </r>
      </text>
    </comment>
    <comment ref="M75" authorId="0">
      <text>
        <r>
          <rPr>
            <sz val="10"/>
            <color indexed="10"/>
            <rFont val="ＭＳ Ｐゴシック"/>
            <family val="3"/>
          </rPr>
          <t>西日本 １０枚含む</t>
        </r>
      </text>
    </comment>
  </commentList>
</comments>
</file>

<file path=xl/comments4.xml><?xml version="1.0" encoding="utf-8"?>
<comments xmlns="http://schemas.openxmlformats.org/spreadsheetml/2006/main">
  <authors>
    <author>株式会社　毎日メディアサービス</author>
    <author>佐藤</author>
    <author>MNOC_USER</author>
  </authors>
  <commentList>
    <comment ref="D8" authorId="0">
      <text>
        <r>
          <rPr>
            <sz val="9"/>
            <rFont val="ＭＳ Ｐゴシック"/>
            <family val="3"/>
          </rPr>
          <t xml:space="preserve">高浜５０含む
</t>
        </r>
        <r>
          <rPr>
            <sz val="10"/>
            <color indexed="10"/>
            <rFont val="ＭＳ Ｐゴシック"/>
            <family val="3"/>
          </rPr>
          <t xml:space="preserve">
西日本　１８０枚含む</t>
        </r>
      </text>
    </comment>
    <comment ref="M8" authorId="0">
      <text>
        <r>
          <rPr>
            <sz val="10"/>
            <color indexed="10"/>
            <rFont val="ＭＳ Ｐゴシック"/>
            <family val="3"/>
          </rPr>
          <t xml:space="preserve">毎日　９０枚含む
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日経-本渡 部数除く</t>
        </r>
      </text>
    </comment>
    <comment ref="M9" authorId="0">
      <text>
        <r>
          <rPr>
            <sz val="10"/>
            <color indexed="10"/>
            <rFont val="ＭＳ Ｐゴシック"/>
            <family val="3"/>
          </rPr>
          <t>毎日　３０枚含む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日経-本渡東 部数除く</t>
        </r>
      </text>
    </comment>
    <comment ref="M12" authorId="0">
      <text>
        <r>
          <rPr>
            <sz val="10"/>
            <color indexed="10"/>
            <rFont val="ＭＳ Ｐゴシック"/>
            <family val="3"/>
          </rPr>
          <t>朝日１３０枚含む
日経　６０枚含む</t>
        </r>
      </text>
    </comment>
    <comment ref="D15" authorId="0">
      <text>
        <r>
          <rPr>
            <sz val="10"/>
            <color indexed="10"/>
            <rFont val="ＭＳ Ｐゴシック"/>
            <family val="3"/>
          </rPr>
          <t>毎日     ３０枚含む
西日本 ２０枚含む
日経     １０枚含む</t>
        </r>
      </text>
    </comment>
    <comment ref="M15" authorId="0">
      <text>
        <r>
          <rPr>
            <sz val="10"/>
            <color indexed="10"/>
            <rFont val="ＭＳ Ｐゴシック"/>
            <family val="3"/>
          </rPr>
          <t>毎日     ３０枚含む
朝日     ４０枚含む
西日本 １０枚含む
日経     ２０枚含む</t>
        </r>
      </text>
    </comment>
    <comment ref="M16" authorId="0">
      <text>
        <r>
          <rPr>
            <sz val="10"/>
            <color indexed="10"/>
            <rFont val="ＭＳ Ｐゴシック"/>
            <family val="3"/>
          </rPr>
          <t>毎日     １０枚含む
朝日     ９０枚含む
西日本 １０枚含む
日経     ２０枚含む</t>
        </r>
      </text>
    </comment>
    <comment ref="M17" authorId="0">
      <text>
        <r>
          <rPr>
            <sz val="10"/>
            <color indexed="10"/>
            <rFont val="ＭＳ Ｐゴシック"/>
            <family val="3"/>
          </rPr>
          <t>毎日　１０枚含む
日経　１０枚含む</t>
        </r>
      </text>
    </comment>
    <comment ref="M18" authorId="0">
      <text>
        <r>
          <rPr>
            <sz val="10"/>
            <color indexed="10"/>
            <rFont val="ＭＳ Ｐゴシック"/>
            <family val="3"/>
          </rPr>
          <t>毎日　１０枚含む
朝日　１０枚含む
日経　１０枚含む</t>
        </r>
      </text>
    </comment>
    <comment ref="M19" authorId="0">
      <text>
        <r>
          <rPr>
            <sz val="10"/>
            <color indexed="10"/>
            <rFont val="ＭＳ Ｐゴシック"/>
            <family val="3"/>
          </rPr>
          <t>毎日     １０枚含む
朝日     １０枚含む
日経     １０枚含む</t>
        </r>
      </text>
    </comment>
    <comment ref="M20" authorId="0">
      <text>
        <r>
          <rPr>
            <sz val="10"/>
            <color indexed="10"/>
            <rFont val="ＭＳ Ｐゴシック"/>
            <family val="3"/>
          </rPr>
          <t>毎日　１０枚含む
朝日　１０枚含む
日経　１０枚含む</t>
        </r>
      </text>
    </comment>
    <comment ref="J21" authorId="0">
      <text>
        <r>
          <rPr>
            <b/>
            <sz val="9"/>
            <rFont val="ＭＳ Ｐゴシック"/>
            <family val="3"/>
          </rPr>
          <t>熊日-本渡と合売</t>
        </r>
      </text>
    </comment>
    <comment ref="J22" authorId="0">
      <text>
        <r>
          <rPr>
            <b/>
            <sz val="9"/>
            <rFont val="ＭＳ Ｐゴシック"/>
            <family val="3"/>
          </rPr>
          <t>熊日-本渡東と合売</t>
        </r>
      </text>
    </comment>
    <comment ref="G32" authorId="1">
      <text>
        <r>
          <rPr>
            <sz val="9"/>
            <rFont val="ＭＳ Ｐゴシック"/>
            <family val="3"/>
          </rPr>
          <t>Ｈ24.10より、
松島を吸収</t>
        </r>
      </text>
    </comment>
    <comment ref="M32" authorId="0">
      <text>
        <r>
          <rPr>
            <sz val="10"/>
            <color indexed="10"/>
            <rFont val="ＭＳ Ｐゴシック"/>
            <family val="3"/>
          </rPr>
          <t xml:space="preserve">毎日     ２０枚含む
朝日     ５０枚含む
西日本  ２０枚含む
日経     ６０枚含む
</t>
        </r>
        <r>
          <rPr>
            <sz val="10"/>
            <rFont val="ＭＳ Ｐゴシック"/>
            <family val="3"/>
          </rPr>
          <t>維和含む</t>
        </r>
      </text>
    </comment>
    <comment ref="M33" authorId="0">
      <text>
        <r>
          <rPr>
            <sz val="10"/>
            <color indexed="10"/>
            <rFont val="ＭＳ Ｐゴシック"/>
            <family val="3"/>
          </rPr>
          <t>毎日     ２０枚含む
朝日     ３０枚含む
西日本　１０枚含む
日経     ３０枚含む</t>
        </r>
      </text>
    </comment>
    <comment ref="M34" authorId="0">
      <text>
        <r>
          <rPr>
            <sz val="10"/>
            <color indexed="10"/>
            <rFont val="ＭＳ Ｐゴシック"/>
            <family val="3"/>
          </rPr>
          <t>毎日     １０枚含む
朝日     ３０枚含む
西日本  １０枚含む
日経     ３０枚含む</t>
        </r>
      </text>
    </comment>
    <comment ref="M43" authorId="0">
      <text>
        <r>
          <rPr>
            <sz val="10"/>
            <color indexed="10"/>
            <rFont val="ＭＳ Ｐゴシック"/>
            <family val="3"/>
          </rPr>
          <t>毎日     ３０枚含む
西日本　１０枚含む
日経     ４０枚含む</t>
        </r>
      </text>
    </comment>
    <comment ref="J51" authorId="0">
      <text>
        <r>
          <rPr>
            <sz val="9"/>
            <rFont val="ＭＳ Ｐゴシック"/>
            <family val="3"/>
          </rPr>
          <t>日経-八代西部
部数除く</t>
        </r>
      </text>
    </comment>
    <comment ref="M51" authorId="2">
      <text>
        <r>
          <rPr>
            <sz val="10"/>
            <color indexed="10"/>
            <rFont val="ＭＳ Ｐゴシック"/>
            <family val="3"/>
          </rPr>
          <t>毎日　１６０枚含む</t>
        </r>
      </text>
    </comment>
    <comment ref="J52" authorId="0">
      <text>
        <r>
          <rPr>
            <sz val="9"/>
            <rFont val="ＭＳ Ｐゴシック"/>
            <family val="3"/>
          </rPr>
          <t>日経-八代東部
部数除く</t>
        </r>
      </text>
    </comment>
    <comment ref="M52" authorId="2">
      <text>
        <r>
          <rPr>
            <sz val="10"/>
            <color indexed="10"/>
            <rFont val="ＭＳ Ｐゴシック"/>
            <family val="3"/>
          </rPr>
          <t>毎日　６０枚含む</t>
        </r>
      </text>
    </comment>
    <comment ref="J53" authorId="0">
      <text>
        <r>
          <rPr>
            <sz val="9"/>
            <rFont val="ＭＳ Ｐゴシック"/>
            <family val="3"/>
          </rPr>
          <t>日経-八代駅前
部数除く</t>
        </r>
      </text>
    </comment>
    <comment ref="M53" authorId="2">
      <text>
        <r>
          <rPr>
            <sz val="10"/>
            <color indexed="10"/>
            <rFont val="ＭＳ Ｐゴシック"/>
            <family val="3"/>
          </rPr>
          <t>毎日　９０枚含む</t>
        </r>
      </text>
    </comment>
    <comment ref="J54" authorId="0">
      <text>
        <r>
          <rPr>
            <sz val="9"/>
            <rFont val="ＭＳ Ｐゴシック"/>
            <family val="3"/>
          </rPr>
          <t>日経-八代中央
部数除く</t>
        </r>
      </text>
    </comment>
    <comment ref="M54" authorId="0">
      <text>
        <r>
          <rPr>
            <sz val="10"/>
            <color indexed="10"/>
            <rFont val="ＭＳ Ｐゴシック"/>
            <family val="3"/>
          </rPr>
          <t>毎日     ２０枚含む
朝日     ４０枚含む
西日本  １０枚含む
日経     ２０枚含む</t>
        </r>
      </text>
    </comment>
    <comment ref="M55" authorId="2">
      <text>
        <r>
          <rPr>
            <sz val="10"/>
            <color indexed="10"/>
            <rFont val="ＭＳ Ｐゴシック"/>
            <family val="3"/>
          </rPr>
          <t>毎日　４０枚含む</t>
        </r>
      </text>
    </comment>
    <comment ref="M58" authorId="0">
      <text>
        <r>
          <rPr>
            <sz val="10"/>
            <color indexed="10"/>
            <rFont val="ＭＳ Ｐゴシック"/>
            <family val="3"/>
          </rPr>
          <t>毎日     ２０枚含む
朝日     ５０枚含む
西日本  ２０枚含む
日経     ５０枚含む</t>
        </r>
      </text>
    </comment>
    <comment ref="J59" authorId="0">
      <text>
        <r>
          <rPr>
            <sz val="10"/>
            <color indexed="10"/>
            <rFont val="ＭＳ Ｐゴシック"/>
            <family val="3"/>
          </rPr>
          <t>毎日　５０枚含む
朝日　６０枚含む
読売　２０枚含む
日経　１０枚含む</t>
        </r>
      </text>
    </comment>
    <comment ref="M59" authorId="2">
      <text>
        <r>
          <rPr>
            <sz val="10"/>
            <color indexed="10"/>
            <rFont val="ＭＳ Ｐゴシック"/>
            <family val="3"/>
          </rPr>
          <t>毎日　３０枚含む</t>
        </r>
      </text>
    </comment>
    <comment ref="M60" authorId="0">
      <text>
        <r>
          <rPr>
            <sz val="10"/>
            <color indexed="10"/>
            <rFont val="ＭＳ Ｐゴシック"/>
            <family val="3"/>
          </rPr>
          <t>毎日     ２０枚含む
朝日   １００枚含む
日経     ７０枚含む</t>
        </r>
      </text>
    </comment>
    <comment ref="J64" authorId="0">
      <text>
        <r>
          <rPr>
            <sz val="9"/>
            <rFont val="ＭＳ Ｐゴシック"/>
            <family val="3"/>
          </rPr>
          <t>西日本八代中央と合売</t>
        </r>
      </text>
    </comment>
    <comment ref="J65" authorId="0">
      <text>
        <r>
          <rPr>
            <sz val="9"/>
            <rFont val="ＭＳ Ｐゴシック"/>
            <family val="3"/>
          </rPr>
          <t>西日本八代東部と合売</t>
        </r>
      </text>
    </comment>
    <comment ref="J66" authorId="0">
      <text>
        <r>
          <rPr>
            <sz val="9"/>
            <rFont val="ＭＳ Ｐゴシック"/>
            <family val="3"/>
          </rPr>
          <t>西日本八代西部と合売</t>
        </r>
      </text>
    </comment>
    <comment ref="J67" authorId="0">
      <text>
        <r>
          <rPr>
            <sz val="9"/>
            <rFont val="ＭＳ Ｐゴシック"/>
            <family val="3"/>
          </rPr>
          <t>西日本八代駅前と合売</t>
        </r>
      </text>
    </comment>
  </commentList>
</comments>
</file>

<file path=xl/comments5.xml><?xml version="1.0" encoding="utf-8"?>
<comments xmlns="http://schemas.openxmlformats.org/spreadsheetml/2006/main">
  <authors>
    <author>株式会社　毎日メディアサービス</author>
    <author>MNOC_USER</author>
    <author>佐藤</author>
    <author>PC-222_k-fujisao</author>
  </authors>
  <commentList>
    <comment ref="M8" authorId="0">
      <text>
        <r>
          <rPr>
            <sz val="10"/>
            <color indexed="10"/>
            <rFont val="ＭＳ Ｐゴシック"/>
            <family val="3"/>
          </rPr>
          <t>毎日　２０枚含む
朝日　９０枚含む
日経　４０枚含む</t>
        </r>
      </text>
    </comment>
    <comment ref="D17" authorId="0">
      <text>
        <r>
          <rPr>
            <sz val="10"/>
            <color indexed="10"/>
            <rFont val="ＭＳ Ｐゴシック"/>
            <family val="3"/>
          </rPr>
          <t>毎日     １２０枚含む
西日本    ４０枚含む</t>
        </r>
      </text>
    </comment>
    <comment ref="M17" authorId="0">
      <text>
        <r>
          <rPr>
            <sz val="10"/>
            <color indexed="10"/>
            <rFont val="ＭＳ Ｐゴシック"/>
            <family val="3"/>
          </rPr>
          <t>毎日     ２０枚含む
朝日     ７０枚含む
日経     ４０枚含む</t>
        </r>
      </text>
    </comment>
    <comment ref="M18" authorId="0">
      <text>
        <r>
          <rPr>
            <sz val="10"/>
            <color indexed="10"/>
            <rFont val="ＭＳ Ｐゴシック"/>
            <family val="3"/>
          </rPr>
          <t>日経   ３０枚含む</t>
        </r>
      </text>
    </comment>
    <comment ref="M19" authorId="0">
      <text>
        <r>
          <rPr>
            <sz val="10"/>
            <color indexed="10"/>
            <rFont val="ＭＳ Ｐゴシック"/>
            <family val="3"/>
          </rPr>
          <t>毎日     ２０枚含む
朝日　   ５０枚含む
西日本  １０枚含む
日経　   ２０枚含む</t>
        </r>
      </text>
    </comment>
    <comment ref="M20" authorId="0">
      <text>
        <r>
          <rPr>
            <sz val="10"/>
            <color indexed="10"/>
            <rFont val="ＭＳ Ｐゴシック"/>
            <family val="3"/>
          </rPr>
          <t>毎日     ２０枚含む
朝日     ３０枚含む
西日本  １０枚含む
日経     ２０枚含む</t>
        </r>
      </text>
    </comment>
    <comment ref="M21" authorId="0">
      <text>
        <r>
          <rPr>
            <sz val="10"/>
            <color indexed="10"/>
            <rFont val="ＭＳ Ｐゴシック"/>
            <family val="3"/>
          </rPr>
          <t>毎日     １０枚含む
朝日     ２０枚含む
西日本  １０枚含む
日経     １０枚含む</t>
        </r>
      </text>
    </comment>
    <comment ref="J29" authorId="0">
      <text>
        <r>
          <rPr>
            <sz val="10"/>
            <color indexed="10"/>
            <rFont val="ＭＳ Ｐゴシック"/>
            <family val="3"/>
          </rPr>
          <t>西日本　５９０枚
朝日　　 ６００枚
日経　　 １００枚</t>
        </r>
      </text>
    </comment>
    <comment ref="M29" authorId="1">
      <text>
        <r>
          <rPr>
            <sz val="10"/>
            <color indexed="10"/>
            <rFont val="ＭＳ Ｐゴシック"/>
            <family val="3"/>
          </rPr>
          <t>毎日     ８０枚含む</t>
        </r>
      </text>
    </comment>
    <comment ref="J30" authorId="0">
      <text>
        <r>
          <rPr>
            <sz val="10"/>
            <color indexed="10"/>
            <rFont val="ＭＳ Ｐゴシック"/>
            <family val="3"/>
          </rPr>
          <t>西日本　７５０枚
朝日　　 　１０枚
日経　　 　７０枚</t>
        </r>
      </text>
    </comment>
    <comment ref="M30" authorId="1">
      <text>
        <r>
          <rPr>
            <sz val="10"/>
            <color indexed="10"/>
            <rFont val="ＭＳ Ｐゴシック"/>
            <family val="3"/>
          </rPr>
          <t>毎日　１３０枚含む</t>
        </r>
      </text>
    </comment>
    <comment ref="D38" authorId="1">
      <text>
        <r>
          <rPr>
            <sz val="10"/>
            <color indexed="10"/>
            <rFont val="ＭＳ Ｐゴシック"/>
            <family val="3"/>
          </rPr>
          <t>西日本     ３０枚含む</t>
        </r>
      </text>
    </comment>
    <comment ref="M38" authorId="0">
      <text>
        <r>
          <rPr>
            <sz val="9"/>
            <rFont val="ＭＳ Ｐゴシック"/>
            <family val="3"/>
          </rPr>
          <t xml:space="preserve">日経-人吉 部数除く
</t>
        </r>
        <r>
          <rPr>
            <sz val="10"/>
            <color indexed="10"/>
            <rFont val="ＭＳ Ｐゴシック"/>
            <family val="3"/>
          </rPr>
          <t>毎日    　 ９０枚含む</t>
        </r>
        <r>
          <rPr>
            <sz val="9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 xml:space="preserve">西日本    ６０枚含む
</t>
        </r>
      </text>
    </comment>
    <comment ref="M39" authorId="0">
      <text>
        <r>
          <rPr>
            <sz val="9"/>
            <rFont val="ＭＳ Ｐゴシック"/>
            <family val="3"/>
          </rPr>
          <t xml:space="preserve">日経-人吉南 部数除く
</t>
        </r>
        <r>
          <rPr>
            <sz val="10"/>
            <color indexed="10"/>
            <rFont val="ＭＳ Ｐゴシック"/>
            <family val="3"/>
          </rPr>
          <t>毎日     ６０枚含む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西日本  ６０枚含む</t>
        </r>
      </text>
    </comment>
    <comment ref="M40" authorId="0">
      <text>
        <r>
          <rPr>
            <sz val="9"/>
            <rFont val="ＭＳ Ｐゴシック"/>
            <family val="3"/>
          </rPr>
          <t xml:space="preserve">日経-人吉北 部数除く
</t>
        </r>
        <r>
          <rPr>
            <sz val="10"/>
            <color indexed="10"/>
            <rFont val="ＭＳ Ｐゴシック"/>
            <family val="3"/>
          </rPr>
          <t>毎日     ２０枚含む
西日本  １０枚含む</t>
        </r>
      </text>
    </comment>
    <comment ref="J44" authorId="0">
      <text>
        <r>
          <rPr>
            <sz val="9"/>
            <rFont val="ＭＳ Ｐゴシック"/>
            <family val="3"/>
          </rPr>
          <t>熊日-人吉と合売</t>
        </r>
      </text>
    </comment>
    <comment ref="J45" authorId="0">
      <text>
        <r>
          <rPr>
            <sz val="9"/>
            <rFont val="ＭＳ Ｐゴシック"/>
            <family val="3"/>
          </rPr>
          <t>熊日-人吉南と合売</t>
        </r>
      </text>
    </comment>
    <comment ref="J46" authorId="0">
      <text>
        <r>
          <rPr>
            <sz val="9"/>
            <rFont val="ＭＳ Ｐゴシック"/>
            <family val="3"/>
          </rPr>
          <t>熊日-人吉北と合売</t>
        </r>
      </text>
    </comment>
    <comment ref="D55" authorId="2">
      <text>
        <r>
          <rPr>
            <sz val="10"/>
            <color indexed="10"/>
            <rFont val="ＭＳ Ｐゴシック"/>
            <family val="3"/>
          </rPr>
          <t>西日本　６０枚含む</t>
        </r>
      </text>
    </comment>
    <comment ref="M55" authorId="0">
      <text>
        <r>
          <rPr>
            <sz val="10"/>
            <color indexed="10"/>
            <rFont val="ＭＳ Ｐゴシック"/>
            <family val="3"/>
          </rPr>
          <t>毎日     ２０枚含む
朝日     ２０枚含む
読売     ５０枚含む
西日本  １０枚含む
日経     １０枚含む</t>
        </r>
      </text>
    </comment>
    <comment ref="D56" authorId="2">
      <text>
        <r>
          <rPr>
            <sz val="10"/>
            <color indexed="10"/>
            <rFont val="ＭＳ Ｐゴシック"/>
            <family val="3"/>
          </rPr>
          <t>毎日     ３０枚含む
西日本  ８０枚含む</t>
        </r>
      </text>
    </comment>
    <comment ref="M56" authorId="0">
      <text>
        <r>
          <rPr>
            <sz val="10"/>
            <color indexed="10"/>
            <rFont val="ＭＳ Ｐゴシック"/>
            <family val="3"/>
          </rPr>
          <t>毎日     ２０枚含む
日経     ３０枚含む</t>
        </r>
      </text>
    </comment>
    <comment ref="M57" authorId="0">
      <text>
        <r>
          <rPr>
            <sz val="10"/>
            <color indexed="10"/>
            <rFont val="ＭＳ Ｐゴシック"/>
            <family val="3"/>
          </rPr>
          <t>日経     ５０枚含む</t>
        </r>
      </text>
    </comment>
    <comment ref="M58" authorId="0">
      <text>
        <r>
          <rPr>
            <sz val="9"/>
            <color indexed="10"/>
            <rFont val="ＭＳ Ｐゴシック"/>
            <family val="3"/>
          </rPr>
          <t>日経     ２０枚含む</t>
        </r>
      </text>
    </comment>
    <comment ref="M59" authorId="0">
      <text>
        <r>
          <rPr>
            <sz val="10"/>
            <color indexed="10"/>
            <rFont val="ＭＳ Ｐゴシック"/>
            <family val="3"/>
          </rPr>
          <t>毎日     ２０枚含む
日経     ３０枚含む</t>
        </r>
      </text>
    </comment>
    <comment ref="D57" authorId="3">
      <text>
        <r>
          <rPr>
            <b/>
            <sz val="10"/>
            <color indexed="10"/>
            <rFont val="ＭＳ Ｐゴシック"/>
            <family val="3"/>
          </rPr>
          <t>Ｈ29.11～
毎日新聞湯前４０枚含む</t>
        </r>
      </text>
    </comment>
  </commentList>
</comments>
</file>

<file path=xl/sharedStrings.xml><?xml version="1.0" encoding="utf-8"?>
<sst xmlns="http://schemas.openxmlformats.org/spreadsheetml/2006/main" count="1164" uniqueCount="415">
  <si>
    <t>折　込　日</t>
  </si>
  <si>
    <t>サイズ</t>
  </si>
  <si>
    <t>(折込数)</t>
  </si>
  <si>
    <t>MM　毎日新聞</t>
  </si>
  <si>
    <t>ＡＡ　朝日新聞</t>
  </si>
  <si>
    <t>YY　読売新聞</t>
  </si>
  <si>
    <t>NN　西日本新聞</t>
  </si>
  <si>
    <t>販売店名</t>
  </si>
  <si>
    <t>部   数</t>
  </si>
  <si>
    <t>大江</t>
  </si>
  <si>
    <t>帯山</t>
  </si>
  <si>
    <t>北熊本</t>
  </si>
  <si>
    <t>清水</t>
  </si>
  <si>
    <t>新南部</t>
  </si>
  <si>
    <t>熊本中央</t>
  </si>
  <si>
    <t>龍田</t>
  </si>
  <si>
    <t>水前寺</t>
  </si>
  <si>
    <t>立田</t>
  </si>
  <si>
    <t>新地</t>
  </si>
  <si>
    <t>武蔵ヶ丘</t>
  </si>
  <si>
    <t>秋津</t>
  </si>
  <si>
    <t>託麻</t>
  </si>
  <si>
    <t>龍南</t>
  </si>
  <si>
    <t>池田</t>
  </si>
  <si>
    <t>田崎・春日</t>
  </si>
  <si>
    <t>花園</t>
  </si>
  <si>
    <t>健軍</t>
  </si>
  <si>
    <t>田迎</t>
  </si>
  <si>
    <t>城西</t>
  </si>
  <si>
    <t>熊本南部</t>
  </si>
  <si>
    <t>熊本西部</t>
  </si>
  <si>
    <t>菊陽</t>
  </si>
  <si>
    <t>本山</t>
  </si>
  <si>
    <t>健軍北</t>
  </si>
  <si>
    <t>坪井</t>
  </si>
  <si>
    <t>近見</t>
  </si>
  <si>
    <t>黒髪</t>
  </si>
  <si>
    <t>竜田・楠</t>
  </si>
  <si>
    <t>中央北</t>
  </si>
  <si>
    <t>中央南</t>
  </si>
  <si>
    <t>武蔵北</t>
  </si>
  <si>
    <t>熊本西部＊</t>
  </si>
  <si>
    <t>植木</t>
  </si>
  <si>
    <t>川尻＊</t>
  </si>
  <si>
    <t>清水西＊</t>
  </si>
  <si>
    <t>小峯</t>
  </si>
  <si>
    <t>健軍東</t>
  </si>
  <si>
    <t>託麻西</t>
  </si>
  <si>
    <t>保田窪</t>
  </si>
  <si>
    <t>秋津東＊</t>
  </si>
  <si>
    <t>武蔵丘東</t>
  </si>
  <si>
    <t>地区合計</t>
  </si>
  <si>
    <t>ＫＮ   熊本日日新聞</t>
  </si>
  <si>
    <t>山の手</t>
  </si>
  <si>
    <t>荒尾</t>
  </si>
  <si>
    <t>荒尾南</t>
  </si>
  <si>
    <t>玉名市</t>
  </si>
  <si>
    <t>玉名</t>
  </si>
  <si>
    <t>玉名東</t>
  </si>
  <si>
    <t>伊倉＊</t>
  </si>
  <si>
    <t>玉名西</t>
  </si>
  <si>
    <t>玉名南</t>
  </si>
  <si>
    <t>長洲</t>
  </si>
  <si>
    <t>南関</t>
  </si>
  <si>
    <t>南関＊</t>
  </si>
  <si>
    <t>菊水＊</t>
  </si>
  <si>
    <t>岱明＊</t>
  </si>
  <si>
    <t>三加和＊</t>
  </si>
  <si>
    <t>山鹿市</t>
  </si>
  <si>
    <t>山鹿</t>
  </si>
  <si>
    <t>山鹿南＊</t>
  </si>
  <si>
    <t>鹿本郡</t>
  </si>
  <si>
    <t>植木＊</t>
  </si>
  <si>
    <t>植木西＊</t>
  </si>
  <si>
    <t>植木北＊</t>
  </si>
  <si>
    <t>来民＊</t>
  </si>
  <si>
    <t>菊池市</t>
  </si>
  <si>
    <t>菊池＊</t>
  </si>
  <si>
    <t>菊池</t>
  </si>
  <si>
    <t>菊池郡</t>
  </si>
  <si>
    <t>七城</t>
  </si>
  <si>
    <t>大津北</t>
  </si>
  <si>
    <t>大津＊</t>
  </si>
  <si>
    <t>大津南</t>
  </si>
  <si>
    <t>七城＊</t>
  </si>
  <si>
    <t>泗水＊</t>
  </si>
  <si>
    <t>阿蘇郡</t>
  </si>
  <si>
    <t>赤水＊</t>
  </si>
  <si>
    <t>内牧＊</t>
  </si>
  <si>
    <t>小国＊</t>
  </si>
  <si>
    <t>杖立＊</t>
  </si>
  <si>
    <t>宮地＊</t>
  </si>
  <si>
    <t>久木野＊</t>
  </si>
  <si>
    <t>白水＊</t>
  </si>
  <si>
    <t>高森＊</t>
  </si>
  <si>
    <t>上益城郡</t>
  </si>
  <si>
    <t>甲佐＊</t>
  </si>
  <si>
    <t>御船</t>
  </si>
  <si>
    <t>矢部＊</t>
  </si>
  <si>
    <t>甲佐</t>
  </si>
  <si>
    <t>矢部</t>
  </si>
  <si>
    <t>清和＊</t>
  </si>
  <si>
    <t>城南＊</t>
  </si>
  <si>
    <t>城南</t>
  </si>
  <si>
    <t>松橋東＊</t>
  </si>
  <si>
    <t>小川＊</t>
  </si>
  <si>
    <t>松橋</t>
  </si>
  <si>
    <t>小川</t>
  </si>
  <si>
    <t>松橋西＊</t>
  </si>
  <si>
    <t>小川北＊</t>
  </si>
  <si>
    <t>宇土市</t>
  </si>
  <si>
    <t>宇土</t>
  </si>
  <si>
    <t>本渡</t>
  </si>
  <si>
    <t>本渡中央</t>
  </si>
  <si>
    <t>本渡＊</t>
  </si>
  <si>
    <t>本渡東＊</t>
  </si>
  <si>
    <t>大島</t>
  </si>
  <si>
    <t>志岐</t>
  </si>
  <si>
    <t>二江＊</t>
  </si>
  <si>
    <t>大矢野＊</t>
  </si>
  <si>
    <t>松島＊</t>
  </si>
  <si>
    <t>上天草</t>
  </si>
  <si>
    <t>新和＊</t>
  </si>
  <si>
    <t>河浦＊</t>
  </si>
  <si>
    <t>天草西＊</t>
  </si>
  <si>
    <t>倉岳＊</t>
  </si>
  <si>
    <t>姫戸＊</t>
  </si>
  <si>
    <t>牛深</t>
  </si>
  <si>
    <t>牛深＊</t>
  </si>
  <si>
    <t>八代中央</t>
  </si>
  <si>
    <t>八代南部</t>
  </si>
  <si>
    <t>八代北部</t>
  </si>
  <si>
    <t>日奈久＊</t>
  </si>
  <si>
    <t>八代高田</t>
  </si>
  <si>
    <t>八代郡</t>
  </si>
  <si>
    <t>鏡</t>
  </si>
  <si>
    <t>宮原＊</t>
  </si>
  <si>
    <t>坂本＊</t>
  </si>
  <si>
    <t>千丁＊</t>
  </si>
  <si>
    <t xml:space="preserve">   鏡＊</t>
  </si>
  <si>
    <t>芦北郡</t>
  </si>
  <si>
    <t>佐敷＊</t>
  </si>
  <si>
    <t>田浦＊</t>
  </si>
  <si>
    <t>湯浦＊</t>
  </si>
  <si>
    <t>津奈木＊</t>
  </si>
  <si>
    <t>白石＊</t>
  </si>
  <si>
    <t>水俣市</t>
  </si>
  <si>
    <t>人吉市</t>
  </si>
  <si>
    <t>人吉</t>
  </si>
  <si>
    <t>球磨郡</t>
  </si>
  <si>
    <t>多良木</t>
  </si>
  <si>
    <t>免田</t>
  </si>
  <si>
    <t>湯前</t>
  </si>
  <si>
    <t>錦</t>
  </si>
  <si>
    <t>免田＊</t>
  </si>
  <si>
    <t>多良木＊</t>
  </si>
  <si>
    <t>湯前＊</t>
  </si>
  <si>
    <t xml:space="preserve">  錦＊</t>
  </si>
  <si>
    <t>広    　告    　主</t>
  </si>
  <si>
    <t>備    考</t>
  </si>
  <si>
    <t>ﾍﾟｰｼﾞ計</t>
  </si>
  <si>
    <t>部　数</t>
  </si>
  <si>
    <t>広 　　告　 　主</t>
  </si>
  <si>
    <t>総　部　数</t>
  </si>
  <si>
    <t>備　　考</t>
  </si>
  <si>
    <t>市　　　郡</t>
  </si>
  <si>
    <t>合　　　計</t>
  </si>
  <si>
    <t>合　　計</t>
  </si>
  <si>
    <t>折　込　日</t>
  </si>
  <si>
    <t>ＮK　日本経済新聞</t>
  </si>
  <si>
    <t>竜田</t>
  </si>
  <si>
    <t>玉東(木葉）</t>
  </si>
  <si>
    <t>一の宮(宮地）</t>
  </si>
  <si>
    <t>竜田・武蔵</t>
  </si>
  <si>
    <t>折込総部数</t>
  </si>
  <si>
    <t>ＴＥＬ　０９２-４７１-１１２２</t>
  </si>
  <si>
    <t>小国</t>
  </si>
  <si>
    <t>川尻南＊</t>
  </si>
  <si>
    <t>秋津　Ａ</t>
  </si>
  <si>
    <t>健軍西部Ａ</t>
  </si>
  <si>
    <t>八代駅前＊</t>
  </si>
  <si>
    <t>玉名＊</t>
  </si>
  <si>
    <t>熊本北部</t>
  </si>
  <si>
    <t>専売小計</t>
  </si>
  <si>
    <t>玉名中央</t>
  </si>
  <si>
    <t>須屋</t>
  </si>
  <si>
    <t>近見・川尻</t>
  </si>
  <si>
    <t>春日・花園</t>
  </si>
  <si>
    <t>光の森</t>
  </si>
  <si>
    <t>熊本東部</t>
  </si>
  <si>
    <t>熊本南部</t>
  </si>
  <si>
    <t>新八代</t>
  </si>
  <si>
    <t>43201</t>
  </si>
  <si>
    <t>熊本市</t>
  </si>
  <si>
    <t>（地区部数）</t>
  </si>
  <si>
    <t>中央新町</t>
  </si>
  <si>
    <t>県庁通り</t>
  </si>
  <si>
    <t>健軍東</t>
  </si>
  <si>
    <t>出水</t>
  </si>
  <si>
    <t>武蔵台＊</t>
  </si>
  <si>
    <t>花園＊</t>
  </si>
  <si>
    <t>飽田東＊</t>
  </si>
  <si>
    <t>中島＊</t>
  </si>
  <si>
    <t>43204</t>
  </si>
  <si>
    <t>荒尾市</t>
  </si>
  <si>
    <t>荒尾＊</t>
  </si>
  <si>
    <t>43206</t>
  </si>
  <si>
    <t>(折込数)</t>
  </si>
  <si>
    <t>43360</t>
  </si>
  <si>
    <t>玉名郡</t>
  </si>
  <si>
    <t>43208</t>
  </si>
  <si>
    <t>山鹿＊</t>
  </si>
  <si>
    <t>43380</t>
  </si>
  <si>
    <t>山鹿東＊</t>
  </si>
  <si>
    <t>43210</t>
  </si>
  <si>
    <t>43400</t>
  </si>
  <si>
    <t>43420</t>
  </si>
  <si>
    <t>赤水</t>
  </si>
  <si>
    <t>高森東</t>
  </si>
  <si>
    <t>43440</t>
  </si>
  <si>
    <t>43340</t>
  </si>
  <si>
    <t>下益城郡</t>
  </si>
  <si>
    <t>城南町南＊</t>
  </si>
  <si>
    <t>43211</t>
  </si>
  <si>
    <t>宇土中央＊</t>
  </si>
  <si>
    <t>宇土北＊</t>
  </si>
  <si>
    <t>宇土西＊</t>
  </si>
  <si>
    <t>宇土東＊</t>
  </si>
  <si>
    <t>43202</t>
  </si>
  <si>
    <t>八代市</t>
  </si>
  <si>
    <t>八代中央</t>
  </si>
  <si>
    <t>43460</t>
  </si>
  <si>
    <t>43480</t>
  </si>
  <si>
    <t>（地区部数）</t>
  </si>
  <si>
    <t>43205</t>
  </si>
  <si>
    <t>43203</t>
  </si>
  <si>
    <t>43500</t>
  </si>
  <si>
    <t>折　 込 　日</t>
  </si>
  <si>
    <t>　熊本市</t>
  </si>
  <si>
    <t>　荒尾市</t>
  </si>
  <si>
    <t>　玉名市</t>
  </si>
  <si>
    <t>　玉名郡</t>
  </si>
  <si>
    <t>　山鹿市</t>
  </si>
  <si>
    <t>　鹿本郡</t>
  </si>
  <si>
    <t>　菊池市</t>
  </si>
  <si>
    <t>　菊池郡</t>
  </si>
  <si>
    <t>　阿蘇郡</t>
  </si>
  <si>
    <t>　上益城郡</t>
  </si>
  <si>
    <t>　下益城郡</t>
  </si>
  <si>
    <t>　宇土市</t>
  </si>
  <si>
    <t>　天草郡</t>
  </si>
  <si>
    <t>　八代市</t>
  </si>
  <si>
    <t>　八代郡</t>
  </si>
  <si>
    <t>　芦北郡</t>
  </si>
  <si>
    <t>　水俣市</t>
  </si>
  <si>
    <t>　人吉市</t>
  </si>
  <si>
    <t>　球磨郡</t>
  </si>
  <si>
    <t>【旧玉名郡】</t>
  </si>
  <si>
    <t>【旧菊池郡】</t>
  </si>
  <si>
    <t>　阿蘇市</t>
  </si>
  <si>
    <t>【旧下益城郡】</t>
  </si>
  <si>
    <t>【旧天草郡】</t>
  </si>
  <si>
    <t>【旧牛深市】</t>
  </si>
  <si>
    <t>天草郡</t>
  </si>
  <si>
    <t>上天草市</t>
  </si>
  <si>
    <t>【旧八代郡】</t>
  </si>
  <si>
    <t>　天草市</t>
  </si>
  <si>
    <t>　上天草市</t>
  </si>
  <si>
    <t>43214</t>
  </si>
  <si>
    <t>43213</t>
  </si>
  <si>
    <t>宇城市</t>
  </si>
  <si>
    <t>【旧宇土郡】</t>
  </si>
  <si>
    <t>43215</t>
  </si>
  <si>
    <t>天草市【旧本渡市】</t>
  </si>
  <si>
    <t>43212</t>
  </si>
  <si>
    <t>【旧天草郡】</t>
  </si>
  <si>
    <t>43520</t>
  </si>
  <si>
    <t>阿蘇市【旧阿蘇郡】</t>
  </si>
  <si>
    <t>　宇城市</t>
  </si>
  <si>
    <t>【旧宇土郡】</t>
  </si>
  <si>
    <t>平成　　年　　月　　日</t>
  </si>
  <si>
    <t>水前寺</t>
  </si>
  <si>
    <t>阿蘇中央＊</t>
  </si>
  <si>
    <t>新屋敷・渡鹿</t>
  </si>
  <si>
    <t>人吉西部＊</t>
  </si>
  <si>
    <t>託麻・長嶺</t>
  </si>
  <si>
    <t>湯前・水上</t>
  </si>
  <si>
    <t>松合・三角東＊</t>
  </si>
  <si>
    <t>玉名・菊水</t>
  </si>
  <si>
    <t>有明＊</t>
  </si>
  <si>
    <t>　　　※Ｈ２２．３．２３より、下益城郡城南町は熊本市へ編入</t>
  </si>
  <si>
    <t>　　　　※Ｈ２２．３．２３より、鹿本郡植木町は熊本市へ編入</t>
  </si>
  <si>
    <t>御船＊</t>
  </si>
  <si>
    <t>近見</t>
  </si>
  <si>
    <t>南阿蘇</t>
  </si>
  <si>
    <t>熊本駅西＊</t>
  </si>
  <si>
    <t>河内＊</t>
  </si>
  <si>
    <t>平成・南熊本＊</t>
  </si>
  <si>
    <t>熊本駅前＊</t>
  </si>
  <si>
    <t>大江・本山</t>
  </si>
  <si>
    <t>出水・水前寺</t>
  </si>
  <si>
    <t>健軍東部</t>
  </si>
  <si>
    <t>清水・麻生田</t>
  </si>
  <si>
    <t>菊陽東</t>
  </si>
  <si>
    <t>横手新町</t>
  </si>
  <si>
    <t>本山・世安</t>
  </si>
  <si>
    <t>田崎城山</t>
  </si>
  <si>
    <t>長嶺・託麻</t>
  </si>
  <si>
    <t>九品寺・大江</t>
  </si>
  <si>
    <t>水前寺・出水</t>
  </si>
  <si>
    <t>田迎御幸</t>
  </si>
  <si>
    <t>近見川尻</t>
  </si>
  <si>
    <t>阿蘇内牧</t>
  </si>
  <si>
    <t>阿蘇</t>
  </si>
  <si>
    <t>清和蘇陽</t>
  </si>
  <si>
    <t>西天草</t>
  </si>
  <si>
    <t>玉名東・菊水</t>
  </si>
  <si>
    <t>大江・京塚</t>
  </si>
  <si>
    <t>御領・託麻東＊</t>
  </si>
  <si>
    <t>田迎御幸＊</t>
  </si>
  <si>
    <t>新屋敷・渡鹿</t>
  </si>
  <si>
    <t>健軍にし</t>
  </si>
  <si>
    <t>清水・熊北</t>
  </si>
  <si>
    <t>芦北・球磨川</t>
  </si>
  <si>
    <t>免田・多良木</t>
  </si>
  <si>
    <t>大矢野・松島</t>
  </si>
  <si>
    <t>宇土中央</t>
  </si>
  <si>
    <t>健軍東部</t>
  </si>
  <si>
    <t>健軍西部</t>
  </si>
  <si>
    <t>玉名西･岱明</t>
  </si>
  <si>
    <t>合志･須屋</t>
  </si>
  <si>
    <t>菊池･泗水</t>
  </si>
  <si>
    <t>帯山･尾ノ上</t>
  </si>
  <si>
    <t>託麻･長嶺</t>
  </si>
  <si>
    <t>竜田･光の森</t>
  </si>
  <si>
    <t>合売小計</t>
  </si>
  <si>
    <t>配布数</t>
  </si>
  <si>
    <t>TＥL　　092-471-1122</t>
  </si>
  <si>
    <t>FAX　　092-474-6466</t>
  </si>
  <si>
    <t>TＥL　　092-471-1122</t>
  </si>
  <si>
    <t>部　数</t>
  </si>
  <si>
    <t>配布数</t>
  </si>
  <si>
    <t>ＦAX　０９２-４７４-６４６６</t>
  </si>
  <si>
    <t>高平＊</t>
  </si>
  <si>
    <t>京町池田中央＊</t>
  </si>
  <si>
    <t>四方寄＊</t>
  </si>
  <si>
    <t>花園</t>
  </si>
  <si>
    <t>京町池田中央</t>
  </si>
  <si>
    <t>坪井</t>
  </si>
  <si>
    <t>高平</t>
  </si>
  <si>
    <t>四方寄</t>
  </si>
  <si>
    <t>新町＊</t>
  </si>
  <si>
    <t>池田＊</t>
  </si>
  <si>
    <t>（自廃）</t>
  </si>
  <si>
    <t>妙見・坂本＊</t>
  </si>
  <si>
    <t>八代南・日奈久</t>
  </si>
  <si>
    <t>京町・坪井</t>
  </si>
  <si>
    <t>荒尾＊</t>
  </si>
  <si>
    <t>緑ヶ丘＊</t>
  </si>
  <si>
    <t>荒尾南＊</t>
  </si>
  <si>
    <t>秋津＊</t>
  </si>
  <si>
    <t>健軍西部＊</t>
  </si>
  <si>
    <t>西合志＊</t>
  </si>
  <si>
    <t>坪井＊</t>
  </si>
  <si>
    <t>植木＊</t>
  </si>
  <si>
    <t>子飼・黒髪</t>
  </si>
  <si>
    <t>新町・島崎</t>
  </si>
  <si>
    <t>帯山</t>
  </si>
  <si>
    <t>健軍＊</t>
  </si>
  <si>
    <t>東水前寺＊</t>
  </si>
  <si>
    <t>九品寺＊</t>
  </si>
  <si>
    <t>江津＊</t>
  </si>
  <si>
    <t>出水南＊</t>
  </si>
  <si>
    <t>世安＊</t>
  </si>
  <si>
    <t>西合志＊</t>
  </si>
  <si>
    <t>玉名北</t>
  </si>
  <si>
    <t>玉名＊</t>
  </si>
  <si>
    <t>天水＊</t>
  </si>
  <si>
    <t>長洲＊</t>
  </si>
  <si>
    <t>玉東＊</t>
  </si>
  <si>
    <t>山鹿北＊</t>
  </si>
  <si>
    <t>大津</t>
  </si>
  <si>
    <t>蘇陽＊</t>
  </si>
  <si>
    <t>嘉島＊</t>
  </si>
  <si>
    <t>城    南＊</t>
  </si>
  <si>
    <t>砥    用＊</t>
  </si>
  <si>
    <t>不知火＊</t>
  </si>
  <si>
    <t>三　 角＊</t>
  </si>
  <si>
    <t>豊    野＊</t>
  </si>
  <si>
    <t>小川南＊</t>
  </si>
  <si>
    <t>本渡北</t>
  </si>
  <si>
    <t>五和＊</t>
  </si>
  <si>
    <t>栖本＊</t>
  </si>
  <si>
    <t>本渡</t>
  </si>
  <si>
    <t>本渡東</t>
  </si>
  <si>
    <t>八代西</t>
  </si>
  <si>
    <t>八代西部＊</t>
  </si>
  <si>
    <t>八代西＊</t>
  </si>
  <si>
    <t>八代東部＊</t>
  </si>
  <si>
    <t>八代南＊</t>
  </si>
  <si>
    <t>八代東＊</t>
  </si>
  <si>
    <t>八代中央＊</t>
  </si>
  <si>
    <t>水俣･津奈木</t>
  </si>
  <si>
    <t>水俣南＊</t>
  </si>
  <si>
    <t>水俣東＊</t>
  </si>
  <si>
    <t>水俣北＊</t>
  </si>
  <si>
    <t>人吉</t>
  </si>
  <si>
    <t>人吉＊</t>
  </si>
  <si>
    <t>人吉南＊</t>
  </si>
  <si>
    <t>人吉北＊</t>
  </si>
  <si>
    <t>湯前・水上</t>
  </si>
  <si>
    <t>（29.10）</t>
  </si>
  <si>
    <t>Ｈ29.11～　朝日新聞 湯前・水上へ統合</t>
  </si>
  <si>
    <t>（29.11）</t>
  </si>
  <si>
    <t>自廃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</si>
</sst>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#,##0.0;[Red]\-#,##0.0"/>
    <numFmt numFmtId="189" formatCode="#,##0.000;[Red]\-#,##0.000"/>
    <numFmt numFmtId="190" formatCode="#,##0.0000;[Red]\-#,##0.0000"/>
    <numFmt numFmtId="191" formatCode="#,##0.00000;[Red]\-#,##0.00000"/>
    <numFmt numFmtId="192" formatCode="[&lt;=99999999]####\-####;\(00\)\ ####\-####"/>
    <numFmt numFmtId="193" formatCode="mm/dd/yy"/>
    <numFmt numFmtId="194" formatCode="&quot;平&quot;&quot;成&quot;&quot;年&quot;m&quot;月&quot;d&quot;日&quot;"/>
    <numFmt numFmtId="195" formatCode="&quot;平&quot;&quot;成&quot;yy&quot;年&quot;m&quot;月&quot;d&quot;日&quot;"/>
    <numFmt numFmtId="196" formatCode="&quot;平&quot;&quot;成&quot;&quot;年&quot;&quot;月&quot;&quot;日&quot;"/>
    <numFmt numFmtId="197" formatCode="&quot;平&quot;&quot;成&quot;\ &quot;年&quot;\ &quot;月&quot;\ &quot;日&quot;"/>
    <numFmt numFmtId="198" formatCode="&quot;平成&quot;\ &quot;年&quot;\ &quot;月&quot;\ &quot;日&quot;"/>
    <numFmt numFmtId="199" formatCode="&quot;平成&quot;&quot;〝&quot;&quot;〝&quot;\ &quot;年&quot;\ &quot;月&quot;\ &quot;日&quot;"/>
    <numFmt numFmtId="200" formatCode="&quot;平成&quot;&quot;&quot;&quot;&quot;\ &quot;年&quot;\ &quot;月&quot;\ &quot;日&quot;"/>
    <numFmt numFmtId="201" formatCode="&quot;平成&quot;&quot;&quot;&quot;&quot;\ &quot;年&quot;\ &quot;月&quot;\ &quot;日&quot;\+"/>
    <numFmt numFmtId="202" formatCode="&quot;平成&quot;&quot;&quot;&quot;&quot;\ &quot;年&quot;\ &quot;月&quot;\ &quot;日&quot;;0;0;"/>
    <numFmt numFmtId="203" formatCode="&quot;平成&quot;&quot;年&quot;\ &quot;月&quot;\ &quot;日&quot;"/>
    <numFmt numFmtId="204" formatCode="&quot;平成&quot;\ \ \ \ \ \ \ \ &quot;年&quot;\ &quot;月&quot;\ &quot;日&quot;"/>
    <numFmt numFmtId="205" formatCode="&quot;平成&quot;\ \ \ \ \ \ \ \ &quot;年&quot;\ \ &quot;月&quot;\ \ &quot;日&quot;"/>
    <numFmt numFmtId="206" formatCode="&quot;平成&quot;\ \ &quot;年&quot;\ \ &quot;月&quot;\ \ &quot;日&quot;"/>
    <numFmt numFmtId="207" formatCode="&quot;平成&quot;\ \ \ \ &quot;年&quot;\ \ \ \ &quot;月&quot;\ \ \ \ &quot;日&quot;"/>
    <numFmt numFmtId="208" formatCode="&quot;平成&quot;\ \ \ \ \ \ &quot;年&quot;\ \ \ \ \ \ &quot;月&quot;\ \ \ \ \ \ &quot;日&quot;"/>
    <numFmt numFmtId="209" formatCode="mmmmm"/>
  </numFmts>
  <fonts count="77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6"/>
      <name val="ＭＳ Ｐ明朝"/>
      <family val="1"/>
    </font>
    <font>
      <sz val="11"/>
      <name val="ＦＡ 丸ゴシックＭ"/>
      <family val="3"/>
    </font>
    <font>
      <b/>
      <sz val="11"/>
      <name val="ＦＡ 丸ゴシックＭ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9"/>
      <color indexed="10"/>
      <name val="ＭＳ Ｐゴシック"/>
      <family val="3"/>
    </font>
    <font>
      <b/>
      <sz val="13"/>
      <name val="ＭＳ Ｐ明朝"/>
      <family val="1"/>
    </font>
    <font>
      <sz val="10"/>
      <color indexed="10"/>
      <name val="ＭＳ Ｐ明朝"/>
      <family val="1"/>
    </font>
    <font>
      <sz val="9"/>
      <color indexed="10"/>
      <name val="ＭＳ Ｐ明朝"/>
      <family val="1"/>
    </font>
    <font>
      <sz val="11"/>
      <color indexed="10"/>
      <name val="ＭＳ 明朝"/>
      <family val="1"/>
    </font>
    <font>
      <sz val="11"/>
      <color indexed="9"/>
      <name val="ＭＳ 明朝"/>
      <family val="1"/>
    </font>
    <font>
      <b/>
      <sz val="12"/>
      <color indexed="9"/>
      <name val="ＭＳ Ｐ明朝"/>
      <family val="1"/>
    </font>
    <font>
      <b/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明朝"/>
      <family val="1"/>
    </font>
    <font>
      <b/>
      <sz val="8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sz val="11"/>
      <color rgb="FFFF0000"/>
      <name val="ＭＳ Ｐ明朝"/>
      <family val="1"/>
    </font>
    <font>
      <b/>
      <sz val="8"/>
      <color rgb="FFFF0000"/>
      <name val="ＭＳ Ｐ明朝"/>
      <family val="1"/>
    </font>
    <font>
      <sz val="10"/>
      <color rgb="FFFF0000"/>
      <name val="ＭＳ Ｐ明朝"/>
      <family val="1"/>
    </font>
    <font>
      <b/>
      <sz val="12"/>
      <color rgb="FFFF0000"/>
      <name val="ＭＳ Ｐ明朝"/>
      <family val="1"/>
    </font>
    <font>
      <b/>
      <sz val="8"/>
      <name val="ＭＳ Ｐ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medium"/>
    </border>
    <border>
      <left>
        <color indexed="63"/>
      </left>
      <right style="hair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 style="hair"/>
      <top style="dashed"/>
      <bottom style="medium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hair"/>
      <bottom style="dashed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hair"/>
      <bottom style="dashed"/>
    </border>
    <border>
      <left style="hair"/>
      <right style="medium"/>
      <top style="hair"/>
      <bottom style="dashed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185" fontId="0" fillId="0" borderId="0" xfId="0" applyNumberFormat="1" applyFont="1" applyFill="1" applyAlignment="1">
      <alignment/>
    </xf>
    <xf numFmtId="185" fontId="9" fillId="0" borderId="0" xfId="0" applyNumberFormat="1" applyFont="1" applyFill="1" applyAlignment="1">
      <alignment horizontal="center" vertical="center"/>
    </xf>
    <xf numFmtId="185" fontId="4" fillId="0" borderId="0" xfId="48" applyNumberFormat="1" applyFont="1" applyFill="1" applyAlignment="1">
      <alignment vertical="center"/>
    </xf>
    <xf numFmtId="185" fontId="10" fillId="0" borderId="0" xfId="48" applyNumberFormat="1" applyFont="1" applyFill="1" applyAlignment="1">
      <alignment vertical="center"/>
    </xf>
    <xf numFmtId="185" fontId="4" fillId="0" borderId="10" xfId="0" applyNumberFormat="1" applyFont="1" applyFill="1" applyBorder="1" applyAlignment="1">
      <alignment/>
    </xf>
    <xf numFmtId="185" fontId="4" fillId="0" borderId="11" xfId="0" applyNumberFormat="1" applyFont="1" applyFill="1" applyBorder="1" applyAlignment="1">
      <alignment/>
    </xf>
    <xf numFmtId="185" fontId="4" fillId="0" borderId="12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5" fontId="4" fillId="0" borderId="13" xfId="0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185" fontId="12" fillId="0" borderId="15" xfId="0" applyNumberFormat="1" applyFont="1" applyFill="1" applyBorder="1" applyAlignment="1">
      <alignment/>
    </xf>
    <xf numFmtId="185" fontId="12" fillId="0" borderId="15" xfId="48" applyNumberFormat="1" applyFont="1" applyFill="1" applyBorder="1" applyAlignment="1">
      <alignment horizontal="left"/>
    </xf>
    <xf numFmtId="185" fontId="12" fillId="0" borderId="16" xfId="0" applyNumberFormat="1" applyFont="1" applyFill="1" applyBorder="1" applyAlignment="1">
      <alignment/>
    </xf>
    <xf numFmtId="185" fontId="12" fillId="0" borderId="17" xfId="0" applyNumberFormat="1" applyFont="1" applyFill="1" applyBorder="1" applyAlignment="1">
      <alignment horizontal="center"/>
    </xf>
    <xf numFmtId="185" fontId="13" fillId="0" borderId="18" xfId="0" applyNumberFormat="1" applyFont="1" applyFill="1" applyBorder="1" applyAlignment="1">
      <alignment/>
    </xf>
    <xf numFmtId="185" fontId="13" fillId="0" borderId="19" xfId="0" applyNumberFormat="1" applyFont="1" applyFill="1" applyBorder="1" applyAlignment="1">
      <alignment/>
    </xf>
    <xf numFmtId="185" fontId="13" fillId="0" borderId="20" xfId="0" applyNumberFormat="1" applyFont="1" applyFill="1" applyBorder="1" applyAlignment="1">
      <alignment/>
    </xf>
    <xf numFmtId="185" fontId="13" fillId="0" borderId="21" xfId="0" applyNumberFormat="1" applyFont="1" applyFill="1" applyBorder="1" applyAlignment="1">
      <alignment/>
    </xf>
    <xf numFmtId="185" fontId="13" fillId="0" borderId="22" xfId="0" applyNumberFormat="1" applyFont="1" applyFill="1" applyBorder="1" applyAlignment="1">
      <alignment/>
    </xf>
    <xf numFmtId="185" fontId="12" fillId="0" borderId="0" xfId="0" applyNumberFormat="1" applyFont="1" applyFill="1" applyBorder="1" applyAlignment="1">
      <alignment/>
    </xf>
    <xf numFmtId="185" fontId="12" fillId="0" borderId="23" xfId="0" applyNumberFormat="1" applyFont="1" applyFill="1" applyBorder="1" applyAlignment="1">
      <alignment horizontal="centerContinuous" vertical="center"/>
    </xf>
    <xf numFmtId="185" fontId="12" fillId="0" borderId="24" xfId="48" applyNumberFormat="1" applyFont="1" applyFill="1" applyBorder="1" applyAlignment="1">
      <alignment horizontal="centerContinuous" vertical="center"/>
    </xf>
    <xf numFmtId="185" fontId="12" fillId="0" borderId="25" xfId="0" applyNumberFormat="1" applyFont="1" applyFill="1" applyBorder="1" applyAlignment="1">
      <alignment horizontal="centerContinuous" vertical="center"/>
    </xf>
    <xf numFmtId="185" fontId="0" fillId="0" borderId="23" xfId="0" applyNumberFormat="1" applyFont="1" applyFill="1" applyBorder="1" applyAlignment="1">
      <alignment horizontal="centerContinuous" vertical="center"/>
    </xf>
    <xf numFmtId="185" fontId="0" fillId="0" borderId="26" xfId="0" applyNumberFormat="1" applyFont="1" applyFill="1" applyBorder="1" applyAlignment="1">
      <alignment horizontal="centerContinuous" vertical="center"/>
    </xf>
    <xf numFmtId="185" fontId="12" fillId="0" borderId="27" xfId="0" applyNumberFormat="1" applyFont="1" applyFill="1" applyBorder="1" applyAlignment="1">
      <alignment horizontal="center" vertical="center"/>
    </xf>
    <xf numFmtId="185" fontId="12" fillId="0" borderId="28" xfId="48" applyNumberFormat="1" applyFont="1" applyFill="1" applyBorder="1" applyAlignment="1">
      <alignment horizontal="centerContinuous" vertical="center"/>
    </xf>
    <xf numFmtId="185" fontId="12" fillId="33" borderId="24" xfId="48" applyNumberFormat="1" applyFont="1" applyFill="1" applyBorder="1" applyAlignment="1">
      <alignment horizontal="centerContinuous" vertical="center"/>
    </xf>
    <xf numFmtId="185" fontId="4" fillId="0" borderId="0" xfId="48" applyNumberFormat="1" applyFont="1" applyFill="1" applyAlignment="1">
      <alignment vertical="top"/>
    </xf>
    <xf numFmtId="185" fontId="19" fillId="0" borderId="29" xfId="48" applyNumberFormat="1" applyFont="1" applyFill="1" applyBorder="1" applyAlignment="1">
      <alignment horizontal="centerContinuous" vertical="center"/>
    </xf>
    <xf numFmtId="185" fontId="4" fillId="0" borderId="27" xfId="0" applyNumberFormat="1" applyFont="1" applyFill="1" applyBorder="1" applyAlignment="1">
      <alignment horizontal="centerContinuous" vertical="center"/>
    </xf>
    <xf numFmtId="185" fontId="5" fillId="0" borderId="24" xfId="0" applyNumberFormat="1" applyFont="1" applyFill="1" applyBorder="1" applyAlignment="1">
      <alignment horizontal="centerContinuous" vertical="center"/>
    </xf>
    <xf numFmtId="185" fontId="4" fillId="0" borderId="28" xfId="0" applyNumberFormat="1" applyFont="1" applyFill="1" applyBorder="1" applyAlignment="1">
      <alignment horizontal="centerContinuous" vertical="center"/>
    </xf>
    <xf numFmtId="185" fontId="4" fillId="0" borderId="24" xfId="0" applyNumberFormat="1" applyFont="1" applyFill="1" applyBorder="1" applyAlignment="1">
      <alignment horizontal="centerContinuous" vertical="center"/>
    </xf>
    <xf numFmtId="185" fontId="5" fillId="0" borderId="23" xfId="0" applyNumberFormat="1" applyFont="1" applyFill="1" applyBorder="1" applyAlignment="1">
      <alignment horizontal="centerContinuous" vertical="center"/>
    </xf>
    <xf numFmtId="185" fontId="5" fillId="0" borderId="26" xfId="0" applyNumberFormat="1" applyFont="1" applyFill="1" applyBorder="1" applyAlignment="1">
      <alignment horizontal="centerContinuous" vertical="center"/>
    </xf>
    <xf numFmtId="185" fontId="0" fillId="0" borderId="30" xfId="0" applyNumberFormat="1" applyFont="1" applyFill="1" applyBorder="1" applyAlignment="1">
      <alignment horizontal="centerContinuous"/>
    </xf>
    <xf numFmtId="185" fontId="0" fillId="0" borderId="31" xfId="0" applyNumberFormat="1" applyFont="1" applyFill="1" applyBorder="1" applyAlignment="1">
      <alignment horizontal="centerContinuous"/>
    </xf>
    <xf numFmtId="185" fontId="0" fillId="0" borderId="32" xfId="0" applyNumberFormat="1" applyFont="1" applyFill="1" applyBorder="1" applyAlignment="1">
      <alignment/>
    </xf>
    <xf numFmtId="185" fontId="0" fillId="0" borderId="33" xfId="0" applyNumberFormat="1" applyFont="1" applyFill="1" applyBorder="1" applyAlignment="1">
      <alignment/>
    </xf>
    <xf numFmtId="185" fontId="19" fillId="0" borderId="0" xfId="48" applyNumberFormat="1" applyFont="1" applyFill="1" applyAlignment="1">
      <alignment/>
    </xf>
    <xf numFmtId="185" fontId="0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/>
    </xf>
    <xf numFmtId="185" fontId="0" fillId="0" borderId="0" xfId="0" applyNumberFormat="1" applyFont="1" applyFill="1" applyAlignment="1">
      <alignment/>
    </xf>
    <xf numFmtId="185" fontId="0" fillId="0" borderId="0" xfId="0" applyNumberFormat="1" applyFont="1" applyFill="1" applyBorder="1" applyAlignment="1">
      <alignment/>
    </xf>
    <xf numFmtId="185" fontId="23" fillId="0" borderId="0" xfId="48" applyNumberFormat="1" applyFont="1" applyFill="1" applyAlignment="1">
      <alignment vertical="center"/>
    </xf>
    <xf numFmtId="185" fontId="23" fillId="0" borderId="0" xfId="48" applyNumberFormat="1" applyFont="1" applyFill="1" applyAlignment="1">
      <alignment vertical="top"/>
    </xf>
    <xf numFmtId="185" fontId="0" fillId="0" borderId="0" xfId="0" applyNumberFormat="1" applyFont="1" applyFill="1" applyBorder="1" applyAlignment="1">
      <alignment/>
    </xf>
    <xf numFmtId="185" fontId="1" fillId="0" borderId="0" xfId="48" applyNumberFormat="1" applyFont="1" applyFill="1" applyAlignment="1">
      <alignment vertical="top"/>
    </xf>
    <xf numFmtId="185" fontId="0" fillId="0" borderId="0" xfId="0" applyNumberFormat="1" applyFont="1" applyFill="1" applyAlignment="1">
      <alignment horizontal="center" vertical="center"/>
    </xf>
    <xf numFmtId="185" fontId="1" fillId="0" borderId="27" xfId="48" applyNumberFormat="1" applyFont="1" applyFill="1" applyBorder="1" applyAlignment="1">
      <alignment horizontal="centerContinuous" vertical="center"/>
    </xf>
    <xf numFmtId="185" fontId="1" fillId="0" borderId="24" xfId="48" applyNumberFormat="1" applyFont="1" applyFill="1" applyBorder="1" applyAlignment="1">
      <alignment horizontal="centerContinuous" vertical="center"/>
    </xf>
    <xf numFmtId="185" fontId="1" fillId="0" borderId="23" xfId="48" applyNumberFormat="1" applyFont="1" applyFill="1" applyBorder="1" applyAlignment="1">
      <alignment horizontal="centerContinuous" vertical="center"/>
    </xf>
    <xf numFmtId="185" fontId="1" fillId="0" borderId="23" xfId="48" applyNumberFormat="1" applyFont="1" applyFill="1" applyBorder="1" applyAlignment="1">
      <alignment horizontal="center" vertical="center"/>
    </xf>
    <xf numFmtId="185" fontId="1" fillId="0" borderId="28" xfId="48" applyNumberFormat="1" applyFont="1" applyFill="1" applyBorder="1" applyAlignment="1">
      <alignment horizontal="centerContinuous" vertical="center"/>
    </xf>
    <xf numFmtId="185" fontId="1" fillId="0" borderId="26" xfId="48" applyNumberFormat="1" applyFont="1" applyFill="1" applyBorder="1" applyAlignment="1">
      <alignment horizontal="centerContinuous" vertical="center"/>
    </xf>
    <xf numFmtId="185" fontId="0" fillId="0" borderId="0" xfId="48" applyNumberFormat="1" applyFont="1" applyFill="1" applyBorder="1" applyAlignment="1">
      <alignment vertical="top"/>
    </xf>
    <xf numFmtId="185" fontId="1" fillId="0" borderId="0" xfId="48" applyNumberFormat="1" applyFont="1" applyFill="1" applyAlignment="1">
      <alignment/>
    </xf>
    <xf numFmtId="185" fontId="0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/>
    </xf>
    <xf numFmtId="185" fontId="19" fillId="0" borderId="34" xfId="48" applyNumberFormat="1" applyFont="1" applyFill="1" applyBorder="1" applyAlignment="1">
      <alignment horizontal="centerContinuous" vertical="center"/>
    </xf>
    <xf numFmtId="185" fontId="14" fillId="0" borderId="34" xfId="48" applyNumberFormat="1" applyFont="1" applyFill="1" applyBorder="1" applyAlignment="1">
      <alignment horizontal="centerContinuous" vertical="center"/>
    </xf>
    <xf numFmtId="185" fontId="14" fillId="0" borderId="35" xfId="48" applyNumberFormat="1" applyFont="1" applyFill="1" applyBorder="1" applyAlignment="1">
      <alignment horizontal="centerContinuous" vertical="center"/>
    </xf>
    <xf numFmtId="185" fontId="19" fillId="0" borderId="35" xfId="48" applyNumberFormat="1" applyFont="1" applyFill="1" applyBorder="1" applyAlignment="1">
      <alignment horizontal="center" vertical="center"/>
    </xf>
    <xf numFmtId="185" fontId="19" fillId="0" borderId="30" xfId="0" applyNumberFormat="1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185" fontId="6" fillId="0" borderId="36" xfId="48" applyNumberFormat="1" applyFont="1" applyFill="1" applyBorder="1" applyAlignment="1">
      <alignment/>
    </xf>
    <xf numFmtId="185" fontId="0" fillId="0" borderId="37" xfId="48" applyNumberFormat="1" applyFont="1" applyFill="1" applyBorder="1" applyAlignment="1">
      <alignment/>
    </xf>
    <xf numFmtId="185" fontId="4" fillId="0" borderId="0" xfId="48" applyNumberFormat="1" applyFont="1" applyFill="1" applyAlignment="1">
      <alignment/>
    </xf>
    <xf numFmtId="185" fontId="4" fillId="0" borderId="0" xfId="48" applyNumberFormat="1" applyFont="1" applyFill="1" applyBorder="1" applyAlignment="1">
      <alignment vertical="top"/>
    </xf>
    <xf numFmtId="49" fontId="1" fillId="0" borderId="0" xfId="0" applyNumberFormat="1" applyFont="1" applyFill="1" applyAlignment="1">
      <alignment horizontal="left"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38" xfId="48" applyNumberFormat="1" applyFont="1" applyFill="1" applyBorder="1" applyAlignment="1">
      <alignment horizontal="center" vertical="center"/>
    </xf>
    <xf numFmtId="185" fontId="7" fillId="0" borderId="39" xfId="48" applyNumberFormat="1" applyFont="1" applyFill="1" applyBorder="1" applyAlignment="1">
      <alignment horizontal="center" vertical="center"/>
    </xf>
    <xf numFmtId="185" fontId="1" fillId="0" borderId="40" xfId="48" applyNumberFormat="1" applyFont="1" applyFill="1" applyBorder="1" applyAlignment="1">
      <alignment vertical="center"/>
    </xf>
    <xf numFmtId="185" fontId="6" fillId="0" borderId="41" xfId="48" applyNumberFormat="1" applyFont="1" applyFill="1" applyBorder="1" applyAlignment="1">
      <alignment horizontal="center" vertical="center"/>
    </xf>
    <xf numFmtId="185" fontId="1" fillId="0" borderId="42" xfId="48" applyNumberFormat="1" applyFont="1" applyFill="1" applyBorder="1" applyAlignment="1">
      <alignment vertical="center"/>
    </xf>
    <xf numFmtId="185" fontId="7" fillId="0" borderId="41" xfId="48" applyNumberFormat="1" applyFont="1" applyFill="1" applyBorder="1" applyAlignment="1">
      <alignment horizontal="center" vertical="center"/>
    </xf>
    <xf numFmtId="185" fontId="7" fillId="0" borderId="42" xfId="48" applyNumberFormat="1" applyFont="1" applyFill="1" applyBorder="1" applyAlignment="1">
      <alignment vertical="center"/>
    </xf>
    <xf numFmtId="185" fontId="0" fillId="0" borderId="43" xfId="48" applyNumberFormat="1" applyFont="1" applyFill="1" applyBorder="1" applyAlignment="1">
      <alignment horizontal="center" vertical="center"/>
    </xf>
    <xf numFmtId="185" fontId="0" fillId="0" borderId="44" xfId="48" applyNumberFormat="1" applyFont="1" applyFill="1" applyBorder="1" applyAlignment="1">
      <alignment horizontal="center" vertical="center"/>
    </xf>
    <xf numFmtId="185" fontId="0" fillId="0" borderId="45" xfId="48" applyNumberFormat="1" applyFont="1" applyFill="1" applyBorder="1" applyAlignment="1" quotePrefix="1">
      <alignment horizontal="center" vertical="center"/>
    </xf>
    <xf numFmtId="185" fontId="0" fillId="0" borderId="16" xfId="48" applyNumberFormat="1" applyFont="1" applyFill="1" applyBorder="1" applyAlignment="1">
      <alignment horizontal="distributed"/>
    </xf>
    <xf numFmtId="185" fontId="11" fillId="0" borderId="19" xfId="48" applyNumberFormat="1" applyFont="1" applyFill="1" applyBorder="1" applyAlignment="1" applyProtection="1">
      <alignment/>
      <protection/>
    </xf>
    <xf numFmtId="185" fontId="4" fillId="0" borderId="46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distributed"/>
    </xf>
    <xf numFmtId="185" fontId="11" fillId="0" borderId="19" xfId="48" applyNumberFormat="1" applyFont="1" applyFill="1" applyBorder="1" applyAlignment="1">
      <alignment/>
    </xf>
    <xf numFmtId="185" fontId="12" fillId="0" borderId="19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 horizontal="distributed"/>
    </xf>
    <xf numFmtId="185" fontId="11" fillId="0" borderId="48" xfId="48" applyNumberFormat="1" applyFont="1" applyFill="1" applyBorder="1" applyAlignment="1" applyProtection="1">
      <alignment/>
      <protection/>
    </xf>
    <xf numFmtId="185" fontId="4" fillId="0" borderId="49" xfId="48" applyNumberFormat="1" applyFont="1" applyFill="1" applyBorder="1" applyAlignment="1">
      <alignment/>
    </xf>
    <xf numFmtId="185" fontId="11" fillId="0" borderId="48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 horizontal="center"/>
    </xf>
    <xf numFmtId="185" fontId="11" fillId="0" borderId="51" xfId="48" applyNumberFormat="1" applyFont="1" applyFill="1" applyBorder="1" applyAlignment="1">
      <alignment/>
    </xf>
    <xf numFmtId="185" fontId="4" fillId="0" borderId="52" xfId="48" applyNumberFormat="1" applyFont="1" applyFill="1" applyBorder="1" applyAlignment="1">
      <alignment/>
    </xf>
    <xf numFmtId="185" fontId="11" fillId="0" borderId="53" xfId="48" applyNumberFormat="1" applyFont="1" applyFill="1" applyBorder="1" applyAlignment="1">
      <alignment/>
    </xf>
    <xf numFmtId="185" fontId="12" fillId="0" borderId="54" xfId="48" applyNumberFormat="1" applyFont="1" applyFill="1" applyBorder="1" applyAlignment="1">
      <alignment/>
    </xf>
    <xf numFmtId="185" fontId="12" fillId="0" borderId="55" xfId="48" applyNumberFormat="1" applyFont="1" applyFill="1" applyBorder="1" applyAlignment="1">
      <alignment/>
    </xf>
    <xf numFmtId="185" fontId="17" fillId="0" borderId="16" xfId="48" applyNumberFormat="1" applyFont="1" applyFill="1" applyBorder="1" applyAlignment="1">
      <alignment/>
    </xf>
    <xf numFmtId="185" fontId="24" fillId="0" borderId="16" xfId="48" applyNumberFormat="1" applyFont="1" applyFill="1" applyBorder="1" applyAlignment="1">
      <alignment/>
    </xf>
    <xf numFmtId="185" fontId="25" fillId="0" borderId="16" xfId="48" applyNumberFormat="1" applyFont="1" applyFill="1" applyBorder="1" applyAlignment="1">
      <alignment/>
    </xf>
    <xf numFmtId="185" fontId="26" fillId="0" borderId="19" xfId="48" applyNumberFormat="1" applyFont="1" applyFill="1" applyBorder="1" applyAlignment="1">
      <alignment/>
    </xf>
    <xf numFmtId="185" fontId="29" fillId="0" borderId="46" xfId="48" applyNumberFormat="1" applyFont="1" applyFill="1" applyBorder="1" applyAlignment="1">
      <alignment/>
    </xf>
    <xf numFmtId="185" fontId="11" fillId="0" borderId="56" xfId="48" applyNumberFormat="1" applyFont="1" applyFill="1" applyBorder="1" applyAlignment="1">
      <alignment/>
    </xf>
    <xf numFmtId="185" fontId="25" fillId="0" borderId="16" xfId="48" applyNumberFormat="1" applyFont="1" applyFill="1" applyBorder="1" applyAlignment="1">
      <alignment vertical="top"/>
    </xf>
    <xf numFmtId="0" fontId="1" fillId="0" borderId="16" xfId="48" applyNumberFormat="1" applyFont="1" applyFill="1" applyBorder="1" applyAlignment="1">
      <alignment/>
    </xf>
    <xf numFmtId="0" fontId="11" fillId="0" borderId="19" xfId="48" applyNumberFormat="1" applyFont="1" applyFill="1" applyBorder="1" applyAlignment="1">
      <alignment/>
    </xf>
    <xf numFmtId="185" fontId="11" fillId="0" borderId="18" xfId="48" applyNumberFormat="1" applyFont="1" applyFill="1" applyBorder="1" applyAlignment="1">
      <alignment/>
    </xf>
    <xf numFmtId="185" fontId="4" fillId="0" borderId="57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 horizontal="center" vertical="center"/>
    </xf>
    <xf numFmtId="185" fontId="0" fillId="0" borderId="48" xfId="48" applyNumberFormat="1" applyFont="1" applyFill="1" applyBorder="1" applyAlignment="1">
      <alignment horizontal="center" vertical="center"/>
    </xf>
    <xf numFmtId="185" fontId="12" fillId="0" borderId="48" xfId="48" applyNumberFormat="1" applyFont="1" applyFill="1" applyBorder="1" applyAlignment="1">
      <alignment/>
    </xf>
    <xf numFmtId="185" fontId="0" fillId="0" borderId="58" xfId="48" applyNumberFormat="1" applyFont="1" applyFill="1" applyBorder="1" applyAlignment="1">
      <alignment horizontal="distributed"/>
    </xf>
    <xf numFmtId="185" fontId="11" fillId="0" borderId="59" xfId="48" applyNumberFormat="1" applyFont="1" applyFill="1" applyBorder="1" applyAlignment="1" applyProtection="1">
      <alignment/>
      <protection/>
    </xf>
    <xf numFmtId="185" fontId="11" fillId="0" borderId="59" xfId="48" applyNumberFormat="1" applyFont="1" applyFill="1" applyBorder="1" applyAlignment="1">
      <alignment/>
    </xf>
    <xf numFmtId="185" fontId="12" fillId="0" borderId="60" xfId="48" applyNumberFormat="1" applyFont="1" applyFill="1" applyBorder="1" applyAlignment="1">
      <alignment/>
    </xf>
    <xf numFmtId="185" fontId="4" fillId="0" borderId="61" xfId="48" applyNumberFormat="1" applyFont="1" applyFill="1" applyBorder="1" applyAlignment="1">
      <alignment/>
    </xf>
    <xf numFmtId="185" fontId="4" fillId="0" borderId="62" xfId="48" applyNumberFormat="1" applyFont="1" applyFill="1" applyBorder="1" applyAlignment="1">
      <alignment/>
    </xf>
    <xf numFmtId="185" fontId="11" fillId="0" borderId="0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 horizontal="right"/>
    </xf>
    <xf numFmtId="185" fontId="7" fillId="0" borderId="0" xfId="48" applyNumberFormat="1" applyFont="1" applyFill="1" applyBorder="1" applyAlignment="1">
      <alignment horizontal="center" vertical="center"/>
    </xf>
    <xf numFmtId="185" fontId="7" fillId="0" borderId="0" xfId="48" applyNumberFormat="1" applyFont="1" applyFill="1" applyBorder="1" applyAlignment="1">
      <alignment vertical="center"/>
    </xf>
    <xf numFmtId="185" fontId="18" fillId="0" borderId="16" xfId="48" applyNumberFormat="1" applyFont="1" applyFill="1" applyBorder="1" applyAlignment="1">
      <alignment/>
    </xf>
    <xf numFmtId="185" fontId="30" fillId="0" borderId="16" xfId="48" applyNumberFormat="1" applyFont="1" applyFill="1" applyBorder="1" applyAlignment="1">
      <alignment/>
    </xf>
    <xf numFmtId="185" fontId="11" fillId="0" borderId="63" xfId="0" applyNumberFormat="1" applyFont="1" applyFill="1" applyBorder="1" applyAlignment="1" quotePrefix="1">
      <alignment horizontal="left"/>
    </xf>
    <xf numFmtId="185" fontId="0" fillId="0" borderId="64" xfId="48" applyNumberFormat="1" applyFont="1" applyFill="1" applyBorder="1" applyAlignment="1">
      <alignment horizontal="center" vertical="center"/>
    </xf>
    <xf numFmtId="185" fontId="0" fillId="0" borderId="65" xfId="48" applyNumberFormat="1" applyFont="1" applyFill="1" applyBorder="1" applyAlignment="1">
      <alignment horizontal="center" vertical="center"/>
    </xf>
    <xf numFmtId="0" fontId="0" fillId="0" borderId="65" xfId="48" applyNumberFormat="1" applyFont="1" applyFill="1" applyBorder="1" applyAlignment="1">
      <alignment/>
    </xf>
    <xf numFmtId="185" fontId="1" fillId="0" borderId="66" xfId="48" applyNumberFormat="1" applyFont="1" applyFill="1" applyBorder="1" applyAlignment="1">
      <alignment horizontal="center" vertical="center"/>
    </xf>
    <xf numFmtId="185" fontId="19" fillId="0" borderId="67" xfId="48" applyNumberFormat="1" applyFont="1" applyFill="1" applyBorder="1" applyAlignment="1">
      <alignment horizontal="centerContinuous" vertical="center"/>
    </xf>
    <xf numFmtId="185" fontId="0" fillId="0" borderId="30" xfId="48" applyNumberFormat="1" applyFont="1" applyFill="1" applyBorder="1" applyAlignment="1">
      <alignment horizontal="centerContinuous" vertical="center"/>
    </xf>
    <xf numFmtId="185" fontId="0" fillId="0" borderId="31" xfId="48" applyNumberFormat="1" applyFont="1" applyFill="1" applyBorder="1" applyAlignment="1">
      <alignment horizontal="centerContinuous" vertical="center"/>
    </xf>
    <xf numFmtId="185" fontId="11" fillId="0" borderId="63" xfId="48" applyNumberFormat="1" applyFont="1" applyFill="1" applyBorder="1" applyAlignment="1">
      <alignment/>
    </xf>
    <xf numFmtId="185" fontId="1" fillId="0" borderId="68" xfId="48" applyNumberFormat="1" applyFont="1" applyFill="1" applyBorder="1" applyAlignment="1">
      <alignment horizontal="centerContinuous" vertical="center"/>
    </xf>
    <xf numFmtId="185" fontId="0" fillId="0" borderId="63" xfId="48" applyNumberFormat="1" applyFont="1" applyFill="1" applyBorder="1" applyAlignment="1">
      <alignment horizontal="centerContinuous" vertical="center"/>
    </xf>
    <xf numFmtId="185" fontId="0" fillId="0" borderId="24" xfId="48" applyNumberFormat="1" applyFont="1" applyFill="1" applyBorder="1" applyAlignment="1">
      <alignment horizontal="centerContinuous" vertical="center"/>
    </xf>
    <xf numFmtId="185" fontId="4" fillId="0" borderId="26" xfId="48" applyNumberFormat="1" applyFont="1" applyFill="1" applyBorder="1" applyAlignment="1">
      <alignment horizontal="centerContinuous"/>
    </xf>
    <xf numFmtId="185" fontId="24" fillId="0" borderId="47" xfId="48" applyNumberFormat="1" applyFont="1" applyFill="1" applyBorder="1" applyAlignment="1">
      <alignment vertical="top"/>
    </xf>
    <xf numFmtId="185" fontId="27" fillId="0" borderId="48" xfId="48" applyNumberFormat="1" applyFont="1" applyFill="1" applyBorder="1" applyAlignment="1" applyProtection="1">
      <alignment/>
      <protection/>
    </xf>
    <xf numFmtId="185" fontId="28" fillId="0" borderId="49" xfId="48" applyNumberFormat="1" applyFont="1" applyFill="1" applyBorder="1" applyAlignment="1">
      <alignment/>
    </xf>
    <xf numFmtId="185" fontId="19" fillId="0" borderId="69" xfId="48" applyNumberFormat="1" applyFont="1" applyFill="1" applyBorder="1" applyAlignment="1">
      <alignment horizontal="center" vertical="center"/>
    </xf>
    <xf numFmtId="185" fontId="19" fillId="0" borderId="30" xfId="48" applyNumberFormat="1" applyFont="1" applyFill="1" applyBorder="1" applyAlignment="1">
      <alignment horizontal="centerContinuous" vertical="center"/>
    </xf>
    <xf numFmtId="185" fontId="19" fillId="0" borderId="31" xfId="48" applyNumberFormat="1" applyFont="1" applyFill="1" applyBorder="1" applyAlignment="1">
      <alignment horizontal="centerContinuous" vertical="center"/>
    </xf>
    <xf numFmtId="185" fontId="0" fillId="0" borderId="19" xfId="48" applyNumberFormat="1" applyFont="1" applyFill="1" applyBorder="1" applyAlignment="1">
      <alignment/>
    </xf>
    <xf numFmtId="185" fontId="15" fillId="0" borderId="70" xfId="48" applyNumberFormat="1" applyFont="1" applyFill="1" applyBorder="1" applyAlignment="1">
      <alignment horizontal="distributed"/>
    </xf>
    <xf numFmtId="185" fontId="16" fillId="0" borderId="71" xfId="48" applyNumberFormat="1" applyFont="1" applyFill="1" applyBorder="1" applyAlignment="1">
      <alignment/>
    </xf>
    <xf numFmtId="185" fontId="4" fillId="0" borderId="72" xfId="48" applyNumberFormat="1" applyFont="1" applyFill="1" applyBorder="1" applyAlignment="1">
      <alignment/>
    </xf>
    <xf numFmtId="185" fontId="0" fillId="0" borderId="26" xfId="48" applyNumberFormat="1" applyFont="1" applyFill="1" applyBorder="1" applyAlignment="1">
      <alignment horizontal="centerContinuous" vertical="center"/>
    </xf>
    <xf numFmtId="185" fontId="12" fillId="0" borderId="63" xfId="48" applyNumberFormat="1" applyFont="1" applyFill="1" applyBorder="1" applyAlignment="1">
      <alignment/>
    </xf>
    <xf numFmtId="185" fontId="11" fillId="0" borderId="73" xfId="48" applyNumberFormat="1" applyFont="1" applyFill="1" applyBorder="1" applyAlignment="1">
      <alignment/>
    </xf>
    <xf numFmtId="185" fontId="17" fillId="0" borderId="16" xfId="48" applyNumberFormat="1" applyFont="1" applyFill="1" applyBorder="1" applyAlignment="1">
      <alignment vertical="center"/>
    </xf>
    <xf numFmtId="185" fontId="11" fillId="0" borderId="74" xfId="0" applyNumberFormat="1" applyFont="1" applyFill="1" applyBorder="1" applyAlignment="1" quotePrefix="1">
      <alignment horizontal="left"/>
    </xf>
    <xf numFmtId="185" fontId="17" fillId="0" borderId="47" xfId="48" applyNumberFormat="1" applyFont="1" applyFill="1" applyBorder="1" applyAlignment="1">
      <alignment vertical="top"/>
    </xf>
    <xf numFmtId="185" fontId="10" fillId="0" borderId="47" xfId="48" applyNumberFormat="1" applyFont="1" applyFill="1" applyBorder="1" applyAlignment="1">
      <alignment/>
    </xf>
    <xf numFmtId="185" fontId="18" fillId="0" borderId="47" xfId="48" applyNumberFormat="1" applyFont="1" applyFill="1" applyBorder="1" applyAlignment="1">
      <alignment/>
    </xf>
    <xf numFmtId="185" fontId="12" fillId="0" borderId="75" xfId="48" applyNumberFormat="1" applyFont="1" applyFill="1" applyBorder="1" applyAlignment="1">
      <alignment/>
    </xf>
    <xf numFmtId="185" fontId="12" fillId="0" borderId="65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distributed"/>
    </xf>
    <xf numFmtId="185" fontId="0" fillId="34" borderId="16" xfId="48" applyNumberFormat="1" applyFont="1" applyFill="1" applyBorder="1" applyAlignment="1">
      <alignment horizontal="distributed"/>
    </xf>
    <xf numFmtId="185" fontId="11" fillId="0" borderId="0" xfId="48" applyNumberFormat="1" applyFont="1" applyFill="1" applyBorder="1" applyAlignment="1" applyProtection="1">
      <alignment/>
      <protection/>
    </xf>
    <xf numFmtId="185" fontId="11" fillId="0" borderId="76" xfId="48" applyNumberFormat="1" applyFont="1" applyFill="1" applyBorder="1" applyAlignment="1">
      <alignment/>
    </xf>
    <xf numFmtId="185" fontId="0" fillId="0" borderId="77" xfId="48" applyNumberFormat="1" applyFont="1" applyFill="1" applyBorder="1" applyAlignment="1">
      <alignment horizontal="distributed"/>
    </xf>
    <xf numFmtId="185" fontId="71" fillId="0" borderId="68" xfId="48" applyNumberFormat="1" applyFont="1" applyFill="1" applyBorder="1" applyAlignment="1">
      <alignment vertical="center"/>
    </xf>
    <xf numFmtId="185" fontId="0" fillId="0" borderId="78" xfId="48" applyNumberFormat="1" applyFont="1" applyFill="1" applyBorder="1" applyAlignment="1">
      <alignment horizontal="distributed"/>
    </xf>
    <xf numFmtId="185" fontId="11" fillId="0" borderId="55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center" shrinkToFit="1"/>
    </xf>
    <xf numFmtId="185" fontId="0" fillId="0" borderId="16" xfId="48" applyNumberFormat="1" applyFont="1" applyFill="1" applyBorder="1" applyAlignment="1">
      <alignment/>
    </xf>
    <xf numFmtId="185" fontId="18" fillId="0" borderId="58" xfId="48" applyNumberFormat="1" applyFont="1" applyFill="1" applyBorder="1" applyAlignment="1">
      <alignment/>
    </xf>
    <xf numFmtId="185" fontId="0" fillId="0" borderId="74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/>
    </xf>
    <xf numFmtId="185" fontId="0" fillId="0" borderId="63" xfId="48" applyNumberFormat="1" applyFont="1" applyFill="1" applyBorder="1" applyAlignment="1">
      <alignment/>
    </xf>
    <xf numFmtId="185" fontId="18" fillId="0" borderId="15" xfId="48" applyNumberFormat="1" applyFont="1" applyFill="1" applyBorder="1" applyAlignment="1">
      <alignment/>
    </xf>
    <xf numFmtId="185" fontId="0" fillId="0" borderId="79" xfId="48" applyNumberFormat="1" applyFont="1" applyFill="1" applyBorder="1" applyAlignment="1">
      <alignment horizontal="center"/>
    </xf>
    <xf numFmtId="185" fontId="0" fillId="0" borderId="15" xfId="48" applyNumberFormat="1" applyFont="1" applyFill="1" applyBorder="1" applyAlignment="1">
      <alignment horizontal="distributed"/>
    </xf>
    <xf numFmtId="185" fontId="0" fillId="0" borderId="80" xfId="48" applyNumberFormat="1" applyFont="1" applyFill="1" applyBorder="1" applyAlignment="1">
      <alignment horizontal="center"/>
    </xf>
    <xf numFmtId="185" fontId="0" fillId="0" borderId="55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 horizontal="distributed"/>
    </xf>
    <xf numFmtId="185" fontId="0" fillId="0" borderId="50" xfId="48" applyNumberFormat="1" applyFont="1" applyFill="1" applyBorder="1" applyAlignment="1">
      <alignment horizontal="center"/>
    </xf>
    <xf numFmtId="185" fontId="0" fillId="0" borderId="0" xfId="48" applyNumberFormat="1" applyFont="1" applyFill="1" applyAlignment="1" quotePrefix="1">
      <alignment horizontal="center" vertical="center"/>
    </xf>
    <xf numFmtId="185" fontId="0" fillId="0" borderId="0" xfId="48" applyNumberFormat="1" applyFont="1" applyFill="1" applyAlignment="1">
      <alignment/>
    </xf>
    <xf numFmtId="185" fontId="0" fillId="0" borderId="43" xfId="48" applyNumberFormat="1" applyFont="1" applyFill="1" applyBorder="1" applyAlignment="1">
      <alignment horizontal="center" vertical="center"/>
    </xf>
    <xf numFmtId="185" fontId="0" fillId="0" borderId="44" xfId="48" applyNumberFormat="1" applyFont="1" applyFill="1" applyBorder="1" applyAlignment="1">
      <alignment horizontal="center" vertical="center"/>
    </xf>
    <xf numFmtId="185" fontId="0" fillId="0" borderId="45" xfId="48" applyNumberFormat="1" applyFont="1" applyFill="1" applyBorder="1" applyAlignment="1" quotePrefix="1">
      <alignment horizontal="center" vertical="center"/>
    </xf>
    <xf numFmtId="185" fontId="0" fillId="0" borderId="47" xfId="48" applyNumberFormat="1" applyFont="1" applyFill="1" applyBorder="1" applyAlignment="1">
      <alignment horizontal="distributed"/>
    </xf>
    <xf numFmtId="0" fontId="0" fillId="0" borderId="31" xfId="0" applyFont="1" applyFill="1" applyBorder="1" applyAlignment="1">
      <alignment horizontal="centerContinuous" vertical="center"/>
    </xf>
    <xf numFmtId="185" fontId="0" fillId="0" borderId="37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 horizontal="center"/>
    </xf>
    <xf numFmtId="185" fontId="17" fillId="0" borderId="16" xfId="48" applyNumberFormat="1" applyFont="1" applyFill="1" applyBorder="1" applyAlignment="1">
      <alignment vertical="top"/>
    </xf>
    <xf numFmtId="185" fontId="0" fillId="0" borderId="16" xfId="48" applyNumberFormat="1" applyFont="1" applyFill="1" applyBorder="1" applyAlignment="1">
      <alignment horizontal="centerContinuous" shrinkToFit="1"/>
    </xf>
    <xf numFmtId="185" fontId="10" fillId="0" borderId="68" xfId="48" applyNumberFormat="1" applyFont="1" applyFill="1" applyBorder="1" applyAlignment="1">
      <alignment horizontal="center" vertical="center"/>
    </xf>
    <xf numFmtId="185" fontId="1" fillId="0" borderId="81" xfId="48" applyNumberFormat="1" applyFont="1" applyFill="1" applyBorder="1" applyAlignment="1">
      <alignment/>
    </xf>
    <xf numFmtId="0" fontId="0" fillId="0" borderId="16" xfId="48" applyNumberFormat="1" applyFont="1" applyFill="1" applyBorder="1" applyAlignment="1">
      <alignment shrinkToFit="1"/>
    </xf>
    <xf numFmtId="0" fontId="0" fillId="0" borderId="16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/>
    </xf>
    <xf numFmtId="185" fontId="0" fillId="0" borderId="58" xfId="48" applyNumberFormat="1" applyFont="1" applyFill="1" applyBorder="1" applyAlignment="1">
      <alignment horizontal="distributed"/>
    </xf>
    <xf numFmtId="185" fontId="0" fillId="0" borderId="81" xfId="48" applyNumberFormat="1" applyFont="1" applyFill="1" applyBorder="1" applyAlignment="1">
      <alignment horizontal="distributed"/>
    </xf>
    <xf numFmtId="185" fontId="18" fillId="0" borderId="16" xfId="48" applyNumberFormat="1" applyFont="1" applyFill="1" applyBorder="1" applyAlignment="1">
      <alignment vertical="top"/>
    </xf>
    <xf numFmtId="38" fontId="4" fillId="0" borderId="46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centerContinuous" shrinkToFit="1"/>
    </xf>
    <xf numFmtId="0" fontId="12" fillId="0" borderId="19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 horizontal="right" vertical="top"/>
    </xf>
    <xf numFmtId="185" fontId="4" fillId="0" borderId="0" xfId="48" applyNumberFormat="1" applyFont="1" applyFill="1" applyAlignment="1">
      <alignment horizontal="right" vertical="top"/>
    </xf>
    <xf numFmtId="185" fontId="4" fillId="0" borderId="0" xfId="48" applyNumberFormat="1" applyFont="1" applyFill="1" applyAlignment="1">
      <alignment horizontal="right" vertical="center"/>
    </xf>
    <xf numFmtId="185" fontId="13" fillId="0" borderId="19" xfId="48" applyNumberFormat="1" applyFont="1" applyFill="1" applyBorder="1" applyAlignment="1">
      <alignment/>
    </xf>
    <xf numFmtId="185" fontId="4" fillId="0" borderId="62" xfId="0" applyNumberFormat="1" applyFont="1" applyFill="1" applyBorder="1" applyAlignment="1">
      <alignment/>
    </xf>
    <xf numFmtId="185" fontId="12" fillId="0" borderId="82" xfId="0" applyNumberFormat="1" applyFont="1" applyFill="1" applyBorder="1" applyAlignment="1">
      <alignment horizontal="center" vertical="center"/>
    </xf>
    <xf numFmtId="185" fontId="12" fillId="0" borderId="40" xfId="0" applyNumberFormat="1" applyFont="1" applyFill="1" applyBorder="1" applyAlignment="1">
      <alignment horizontal="center" vertical="center"/>
    </xf>
    <xf numFmtId="185" fontId="12" fillId="0" borderId="83" xfId="48" applyNumberFormat="1" applyFont="1" applyFill="1" applyBorder="1" applyAlignment="1">
      <alignment horizontal="center" vertical="center"/>
    </xf>
    <xf numFmtId="185" fontId="12" fillId="0" borderId="84" xfId="0" applyNumberFormat="1" applyFont="1" applyFill="1" applyBorder="1" applyAlignment="1">
      <alignment horizontal="center" vertical="center"/>
    </xf>
    <xf numFmtId="0" fontId="0" fillId="0" borderId="19" xfId="48" applyNumberFormat="1" applyFont="1" applyFill="1" applyBorder="1" applyAlignment="1">
      <alignment/>
    </xf>
    <xf numFmtId="0" fontId="4" fillId="0" borderId="46" xfId="48" applyNumberFormat="1" applyFont="1" applyFill="1" applyBorder="1" applyAlignment="1">
      <alignment/>
    </xf>
    <xf numFmtId="0" fontId="4" fillId="0" borderId="19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distributed" shrinkToFit="1"/>
    </xf>
    <xf numFmtId="38" fontId="12" fillId="0" borderId="19" xfId="48" applyNumberFormat="1" applyFont="1" applyFill="1" applyBorder="1" applyAlignment="1">
      <alignment/>
    </xf>
    <xf numFmtId="185" fontId="72" fillId="0" borderId="16" xfId="48" applyNumberFormat="1" applyFont="1" applyFill="1" applyBorder="1" applyAlignment="1">
      <alignment horizontal="distributed"/>
    </xf>
    <xf numFmtId="185" fontId="72" fillId="0" borderId="16" xfId="48" applyNumberFormat="1" applyFont="1" applyFill="1" applyBorder="1" applyAlignment="1">
      <alignment horizontal="center" vertical="top"/>
    </xf>
    <xf numFmtId="185" fontId="0" fillId="0" borderId="78" xfId="48" applyNumberFormat="1" applyFont="1" applyFill="1" applyBorder="1" applyAlignment="1">
      <alignment horizontal="center"/>
    </xf>
    <xf numFmtId="185" fontId="0" fillId="0" borderId="36" xfId="48" applyNumberFormat="1" applyFont="1" applyFill="1" applyBorder="1" applyAlignment="1">
      <alignment vertical="center"/>
    </xf>
    <xf numFmtId="185" fontId="0" fillId="0" borderId="82" xfId="48" applyNumberFormat="1" applyFont="1" applyFill="1" applyBorder="1" applyAlignment="1">
      <alignment horizontal="center" vertical="center"/>
    </xf>
    <xf numFmtId="185" fontId="0" fillId="0" borderId="85" xfId="48" applyNumberFormat="1" applyFont="1" applyFill="1" applyBorder="1" applyAlignment="1">
      <alignment horizontal="center" vertical="center"/>
    </xf>
    <xf numFmtId="185" fontId="0" fillId="0" borderId="64" xfId="48" applyNumberFormat="1" applyFont="1" applyFill="1" applyBorder="1" applyAlignment="1">
      <alignment horizontal="distributed"/>
    </xf>
    <xf numFmtId="185" fontId="0" fillId="0" borderId="48" xfId="48" applyNumberFormat="1" applyFont="1" applyFill="1" applyBorder="1" applyAlignment="1">
      <alignment vertical="center"/>
    </xf>
    <xf numFmtId="185" fontId="0" fillId="34" borderId="16" xfId="48" applyNumberFormat="1" applyFont="1" applyFill="1" applyBorder="1" applyAlignment="1">
      <alignment horizontal="centerContinuous" shrinkToFit="1"/>
    </xf>
    <xf numFmtId="185" fontId="0" fillId="35" borderId="16" xfId="48" applyNumberFormat="1" applyFont="1" applyFill="1" applyBorder="1" applyAlignment="1">
      <alignment horizontal="distributed"/>
    </xf>
    <xf numFmtId="185" fontId="12" fillId="35" borderId="19" xfId="48" applyNumberFormat="1" applyFont="1" applyFill="1" applyBorder="1" applyAlignment="1">
      <alignment/>
    </xf>
    <xf numFmtId="49" fontId="1" fillId="35" borderId="0" xfId="0" applyNumberFormat="1" applyFont="1" applyFill="1" applyAlignment="1">
      <alignment horizontal="left"/>
    </xf>
    <xf numFmtId="185" fontId="73" fillId="0" borderId="16" xfId="48" applyNumberFormat="1" applyFont="1" applyFill="1" applyBorder="1" applyAlignment="1">
      <alignment horizontal="left"/>
    </xf>
    <xf numFmtId="185" fontId="0" fillId="35" borderId="16" xfId="48" applyNumberFormat="1" applyFont="1" applyFill="1" applyBorder="1" applyAlignment="1">
      <alignment horizontal="centerContinuous" shrinkToFit="1"/>
    </xf>
    <xf numFmtId="185" fontId="72" fillId="35" borderId="16" xfId="48" applyNumberFormat="1" applyFont="1" applyFill="1" applyBorder="1" applyAlignment="1">
      <alignment horizontal="distributed"/>
    </xf>
    <xf numFmtId="185" fontId="74" fillId="35" borderId="19" xfId="48" applyNumberFormat="1" applyFont="1" applyFill="1" applyBorder="1" applyAlignment="1">
      <alignment horizontal="center"/>
    </xf>
    <xf numFmtId="38" fontId="75" fillId="35" borderId="46" xfId="48" applyNumberFormat="1" applyFont="1" applyFill="1" applyBorder="1" applyAlignment="1">
      <alignment/>
    </xf>
    <xf numFmtId="185" fontId="1" fillId="0" borderId="86" xfId="48" applyNumberFormat="1" applyFont="1" applyFill="1" applyBorder="1" applyAlignment="1">
      <alignment horizontal="center" vertical="center"/>
    </xf>
    <xf numFmtId="185" fontId="1" fillId="0" borderId="40" xfId="48" applyNumberFormat="1" applyFont="1" applyFill="1" applyBorder="1" applyAlignment="1">
      <alignment horizontal="center" vertical="center"/>
    </xf>
    <xf numFmtId="58" fontId="5" fillId="0" borderId="32" xfId="48" applyNumberFormat="1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185" fontId="6" fillId="0" borderId="32" xfId="48" applyNumberFormat="1" applyFont="1" applyFill="1" applyBorder="1" applyAlignment="1">
      <alignment horizontal="center" vertical="center"/>
    </xf>
    <xf numFmtId="185" fontId="6" fillId="0" borderId="33" xfId="48" applyNumberFormat="1" applyFont="1" applyFill="1" applyBorder="1" applyAlignment="1">
      <alignment horizontal="center" vertical="center"/>
    </xf>
    <xf numFmtId="0" fontId="1" fillId="0" borderId="86" xfId="48" applyNumberFormat="1" applyFont="1" applyFill="1" applyBorder="1" applyAlignment="1">
      <alignment horizontal="center" vertical="center" shrinkToFit="1"/>
    </xf>
    <xf numFmtId="0" fontId="1" fillId="0" borderId="40" xfId="48" applyNumberFormat="1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185" fontId="12" fillId="0" borderId="28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58" fontId="19" fillId="0" borderId="32" xfId="48" applyNumberFormat="1" applyFont="1" applyFill="1" applyBorder="1" applyAlignment="1">
      <alignment horizontal="distributed" vertical="center"/>
    </xf>
    <xf numFmtId="58" fontId="14" fillId="0" borderId="30" xfId="0" applyNumberFormat="1" applyFont="1" applyBorder="1" applyAlignment="1">
      <alignment horizontal="distributed" vertical="center"/>
    </xf>
    <xf numFmtId="58" fontId="14" fillId="0" borderId="31" xfId="0" applyNumberFormat="1" applyFont="1" applyBorder="1" applyAlignment="1">
      <alignment horizontal="distributed" vertical="center"/>
    </xf>
    <xf numFmtId="185" fontId="19" fillId="0" borderId="32" xfId="49" applyNumberFormat="1" applyFont="1" applyFill="1" applyBorder="1" applyAlignment="1">
      <alignment horizontal="center" vertical="center"/>
    </xf>
    <xf numFmtId="185" fontId="19" fillId="0" borderId="31" xfId="49" applyNumberFormat="1" applyFont="1" applyFill="1" applyBorder="1" applyAlignment="1">
      <alignment horizontal="center" vertical="center"/>
    </xf>
    <xf numFmtId="185" fontId="19" fillId="0" borderId="32" xfId="48" applyNumberFormat="1" applyFont="1" applyFill="1" applyBorder="1" applyAlignment="1">
      <alignment horizontal="center" vertical="center"/>
    </xf>
    <xf numFmtId="185" fontId="19" fillId="0" borderId="31" xfId="48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533400</xdr:colOff>
      <xdr:row>1</xdr:row>
      <xdr:rowOff>95250</xdr:rowOff>
    </xdr:from>
    <xdr:to>
      <xdr:col>14</xdr:col>
      <xdr:colOff>904875</xdr:colOff>
      <xdr:row>1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0" y="285750"/>
          <a:ext cx="221932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C77" sqref="C77"/>
      <selection pane="bottomLeft" activeCell="Q16" sqref="Q16"/>
    </sheetView>
  </sheetViews>
  <sheetFormatPr defaultColWidth="9.00390625" defaultRowHeight="13.5"/>
  <cols>
    <col min="1" max="1" width="10.625" style="43" customWidth="1"/>
    <col min="2" max="3" width="9.125" style="43" customWidth="1"/>
    <col min="4" max="4" width="10.625" style="43" bestFit="1" customWidth="1"/>
    <col min="5" max="6" width="9.125" style="43" customWidth="1"/>
    <col min="7" max="7" width="10.625" style="43" customWidth="1"/>
    <col min="8" max="9" width="9.125" style="43" customWidth="1"/>
    <col min="10" max="10" width="10.625" style="43" customWidth="1"/>
    <col min="11" max="12" width="9.125" style="43" customWidth="1"/>
    <col min="13" max="13" width="10.625" style="43" customWidth="1"/>
    <col min="14" max="15" width="9.125" style="43" customWidth="1"/>
    <col min="16" max="16" width="3.25390625" style="43" customWidth="1"/>
    <col min="17" max="20" width="9.00390625" style="43" customWidth="1"/>
    <col min="21" max="16384" width="9.00390625" style="43" customWidth="1"/>
  </cols>
  <sheetData>
    <row r="1" spans="1:15" s="60" customFormat="1" ht="16.5" customHeight="1">
      <c r="A1" s="51" t="s">
        <v>158</v>
      </c>
      <c r="B1" s="52"/>
      <c r="C1" s="52"/>
      <c r="D1" s="53"/>
      <c r="E1" s="55" t="s">
        <v>0</v>
      </c>
      <c r="F1" s="52"/>
      <c r="G1" s="53"/>
      <c r="H1" s="130" t="s">
        <v>1</v>
      </c>
      <c r="I1" s="52" t="s">
        <v>174</v>
      </c>
      <c r="J1" s="53"/>
      <c r="K1" s="55" t="s">
        <v>159</v>
      </c>
      <c r="L1" s="56"/>
      <c r="M1" s="57"/>
      <c r="N1" s="58"/>
      <c r="O1" s="59"/>
    </row>
    <row r="2" spans="1:15" ht="34.5" customHeight="1" thickBot="1">
      <c r="A2" s="131"/>
      <c r="B2" s="132"/>
      <c r="C2" s="132"/>
      <c r="D2" s="133"/>
      <c r="E2" s="236" t="s">
        <v>280</v>
      </c>
      <c r="F2" s="237"/>
      <c r="G2" s="238"/>
      <c r="H2" s="142"/>
      <c r="I2" s="143">
        <f>L4+'玉名市郡・山鹿市・鹿本郡・菊池市郡'!L4+'阿蘇市郡・上益城郡・下益城郡・宇土市・宇城市'!L4+'天草市・上天草市・天草郡・八代市'!L4+'八代郡・芦北郡・水俣市・人吉市・球磨郡'!L4</f>
        <v>0</v>
      </c>
      <c r="J2" s="144"/>
      <c r="K2" s="239"/>
      <c r="L2" s="240"/>
      <c r="M2" s="41"/>
      <c r="N2" s="69"/>
      <c r="O2" s="42"/>
    </row>
    <row r="3" ht="15" customHeight="1" thickBot="1">
      <c r="O3" s="203" t="s">
        <v>339</v>
      </c>
    </row>
    <row r="4" spans="1:15" ht="17.25" customHeight="1" thickBot="1">
      <c r="A4" s="228" t="s">
        <v>413</v>
      </c>
      <c r="B4" s="72"/>
      <c r="C4" s="73" t="s">
        <v>192</v>
      </c>
      <c r="D4" s="234" t="s">
        <v>193</v>
      </c>
      <c r="E4" s="235"/>
      <c r="F4" s="74" t="s">
        <v>194</v>
      </c>
      <c r="G4" s="75">
        <f>SUM(B62,E62,H62,K62,N62,K40)</f>
        <v>180640</v>
      </c>
      <c r="H4" s="76" t="s">
        <v>2</v>
      </c>
      <c r="I4" s="77">
        <f>SUM(C62,F62,I62,L62,O62,L40)</f>
        <v>0</v>
      </c>
      <c r="J4" s="1"/>
      <c r="K4" s="78" t="s">
        <v>160</v>
      </c>
      <c r="L4" s="79">
        <f>I4+I64</f>
        <v>0</v>
      </c>
      <c r="O4" s="204" t="s">
        <v>338</v>
      </c>
    </row>
    <row r="5" ht="5.25" customHeight="1" thickBot="1"/>
    <row r="6" spans="1:15" s="60" customFormat="1" ht="18" customHeight="1">
      <c r="A6" s="51" t="s">
        <v>3</v>
      </c>
      <c r="B6" s="52"/>
      <c r="C6" s="56"/>
      <c r="D6" s="52" t="s">
        <v>4</v>
      </c>
      <c r="E6" s="52"/>
      <c r="F6" s="56"/>
      <c r="G6" s="52" t="s">
        <v>5</v>
      </c>
      <c r="H6" s="52"/>
      <c r="I6" s="56"/>
      <c r="J6" s="52" t="s">
        <v>6</v>
      </c>
      <c r="K6" s="52"/>
      <c r="L6" s="56"/>
      <c r="M6" s="52" t="s">
        <v>52</v>
      </c>
      <c r="N6" s="52"/>
      <c r="O6" s="56"/>
    </row>
    <row r="7" spans="1:15" s="60" customFormat="1" ht="15" customHeight="1">
      <c r="A7" s="80" t="s">
        <v>7</v>
      </c>
      <c r="B7" s="81" t="s">
        <v>161</v>
      </c>
      <c r="C7" s="185" t="s">
        <v>336</v>
      </c>
      <c r="D7" s="80" t="s">
        <v>7</v>
      </c>
      <c r="E7" s="81" t="s">
        <v>161</v>
      </c>
      <c r="F7" s="185" t="s">
        <v>336</v>
      </c>
      <c r="G7" s="80" t="s">
        <v>7</v>
      </c>
      <c r="H7" s="81" t="s">
        <v>161</v>
      </c>
      <c r="I7" s="185" t="s">
        <v>336</v>
      </c>
      <c r="J7" s="80" t="s">
        <v>7</v>
      </c>
      <c r="K7" s="81" t="s">
        <v>161</v>
      </c>
      <c r="L7" s="185" t="s">
        <v>336</v>
      </c>
      <c r="M7" s="80" t="s">
        <v>7</v>
      </c>
      <c r="N7" s="81" t="s">
        <v>8</v>
      </c>
      <c r="O7" s="185" t="s">
        <v>336</v>
      </c>
    </row>
    <row r="8" spans="1:17" ht="18" customHeight="1">
      <c r="A8" s="83" t="s">
        <v>9</v>
      </c>
      <c r="B8" s="88">
        <v>220</v>
      </c>
      <c r="C8" s="200"/>
      <c r="D8" s="83" t="s">
        <v>10</v>
      </c>
      <c r="E8" s="88">
        <v>870</v>
      </c>
      <c r="F8" s="85"/>
      <c r="G8" s="83" t="s">
        <v>11</v>
      </c>
      <c r="H8" s="88">
        <v>1130</v>
      </c>
      <c r="I8" s="85"/>
      <c r="J8" s="83" t="s">
        <v>12</v>
      </c>
      <c r="K8" s="145">
        <v>200</v>
      </c>
      <c r="L8" s="85"/>
      <c r="M8" s="83" t="s">
        <v>13</v>
      </c>
      <c r="N8" s="88">
        <v>2370</v>
      </c>
      <c r="O8" s="200"/>
      <c r="P8" s="60"/>
      <c r="Q8" s="60"/>
    </row>
    <row r="9" spans="1:17" ht="18" customHeight="1">
      <c r="A9" s="83" t="s">
        <v>195</v>
      </c>
      <c r="B9" s="88">
        <v>250</v>
      </c>
      <c r="C9" s="200"/>
      <c r="D9" s="83" t="s">
        <v>281</v>
      </c>
      <c r="E9" s="88">
        <v>680</v>
      </c>
      <c r="F9" s="85"/>
      <c r="G9" s="191" t="s">
        <v>302</v>
      </c>
      <c r="H9" s="88">
        <v>640</v>
      </c>
      <c r="I9" s="85"/>
      <c r="J9" s="191" t="s">
        <v>334</v>
      </c>
      <c r="K9" s="145">
        <v>650</v>
      </c>
      <c r="L9" s="85"/>
      <c r="M9" s="83" t="s">
        <v>15</v>
      </c>
      <c r="N9" s="88">
        <v>3980</v>
      </c>
      <c r="O9" s="200"/>
      <c r="P9" s="60"/>
      <c r="Q9" s="60"/>
    </row>
    <row r="10" spans="1:17" ht="18" customHeight="1">
      <c r="A10" s="83" t="s">
        <v>16</v>
      </c>
      <c r="B10" s="88">
        <v>200</v>
      </c>
      <c r="C10" s="200"/>
      <c r="D10" s="83" t="s">
        <v>301</v>
      </c>
      <c r="E10" s="88">
        <v>890</v>
      </c>
      <c r="F10" s="85"/>
      <c r="G10" s="83" t="s">
        <v>17</v>
      </c>
      <c r="H10" s="88">
        <v>670</v>
      </c>
      <c r="I10" s="85"/>
      <c r="J10" s="83" t="s">
        <v>346</v>
      </c>
      <c r="K10" s="212">
        <v>50</v>
      </c>
      <c r="L10" s="85"/>
      <c r="M10" s="83" t="s">
        <v>18</v>
      </c>
      <c r="N10" s="88">
        <v>3740</v>
      </c>
      <c r="O10" s="200"/>
      <c r="P10" s="60"/>
      <c r="Q10" s="60"/>
    </row>
    <row r="11" spans="1:17" ht="18" customHeight="1">
      <c r="A11" s="83" t="s">
        <v>196</v>
      </c>
      <c r="B11" s="88">
        <v>280</v>
      </c>
      <c r="C11" s="200"/>
      <c r="D11" s="83" t="s">
        <v>360</v>
      </c>
      <c r="E11" s="88">
        <v>270</v>
      </c>
      <c r="F11" s="85"/>
      <c r="G11" s="83" t="s">
        <v>188</v>
      </c>
      <c r="H11" s="88">
        <v>1400</v>
      </c>
      <c r="I11" s="85"/>
      <c r="J11" s="191" t="s">
        <v>347</v>
      </c>
      <c r="K11" s="212">
        <v>50</v>
      </c>
      <c r="L11" s="85"/>
      <c r="M11" s="83" t="s">
        <v>12</v>
      </c>
      <c r="N11" s="88">
        <v>2880</v>
      </c>
      <c r="O11" s="200"/>
      <c r="P11" s="60"/>
      <c r="Q11" s="60"/>
    </row>
    <row r="12" spans="1:17" ht="18" customHeight="1">
      <c r="A12" s="83" t="s">
        <v>10</v>
      </c>
      <c r="B12" s="88">
        <v>150</v>
      </c>
      <c r="C12" s="200"/>
      <c r="D12" s="83" t="s">
        <v>361</v>
      </c>
      <c r="E12" s="88">
        <v>700</v>
      </c>
      <c r="F12" s="85"/>
      <c r="G12" s="83" t="s">
        <v>303</v>
      </c>
      <c r="H12" s="88">
        <v>300</v>
      </c>
      <c r="I12" s="85"/>
      <c r="J12" s="83" t="s">
        <v>348</v>
      </c>
      <c r="K12" s="212">
        <v>60</v>
      </c>
      <c r="L12" s="85"/>
      <c r="M12" s="83" t="s">
        <v>199</v>
      </c>
      <c r="N12" s="88">
        <v>3440</v>
      </c>
      <c r="O12" s="200"/>
      <c r="P12" s="60"/>
      <c r="Q12" s="60"/>
    </row>
    <row r="13" spans="1:17" ht="18" customHeight="1">
      <c r="A13" s="83" t="s">
        <v>21</v>
      </c>
      <c r="B13" s="88">
        <v>130</v>
      </c>
      <c r="C13" s="200"/>
      <c r="D13" s="83" t="s">
        <v>198</v>
      </c>
      <c r="E13" s="88">
        <v>1480</v>
      </c>
      <c r="F13" s="85"/>
      <c r="G13" s="83" t="s">
        <v>330</v>
      </c>
      <c r="H13" s="88">
        <v>800</v>
      </c>
      <c r="I13" s="85"/>
      <c r="J13" s="83" t="s">
        <v>349</v>
      </c>
      <c r="K13" s="212">
        <v>30</v>
      </c>
      <c r="L13" s="85"/>
      <c r="M13" s="83" t="s">
        <v>19</v>
      </c>
      <c r="N13" s="88">
        <v>2400</v>
      </c>
      <c r="O13" s="200"/>
      <c r="P13" s="60"/>
      <c r="Q13" s="60"/>
    </row>
    <row r="14" spans="1:17" ht="18" customHeight="1">
      <c r="A14" s="83" t="s">
        <v>197</v>
      </c>
      <c r="B14" s="88">
        <v>740</v>
      </c>
      <c r="C14" s="200"/>
      <c r="D14" s="83" t="s">
        <v>27</v>
      </c>
      <c r="E14" s="88">
        <v>950</v>
      </c>
      <c r="F14" s="85"/>
      <c r="G14" s="83" t="s">
        <v>22</v>
      </c>
      <c r="H14" s="88">
        <v>830</v>
      </c>
      <c r="I14" s="85"/>
      <c r="J14" s="83" t="s">
        <v>350</v>
      </c>
      <c r="K14" s="212">
        <v>30</v>
      </c>
      <c r="L14" s="85"/>
      <c r="M14" s="83" t="s">
        <v>317</v>
      </c>
      <c r="N14" s="88">
        <v>3410</v>
      </c>
      <c r="O14" s="200"/>
      <c r="P14" s="60"/>
      <c r="Q14" s="60"/>
    </row>
    <row r="15" spans="1:17" ht="18" customHeight="1">
      <c r="A15" s="231" t="s">
        <v>27</v>
      </c>
      <c r="B15" s="232" t="s">
        <v>414</v>
      </c>
      <c r="C15" s="233"/>
      <c r="D15" s="83" t="s">
        <v>186</v>
      </c>
      <c r="E15" s="88">
        <v>470</v>
      </c>
      <c r="F15" s="85"/>
      <c r="G15" s="83" t="s">
        <v>23</v>
      </c>
      <c r="H15" s="88">
        <v>420</v>
      </c>
      <c r="I15" s="85"/>
      <c r="J15" s="83" t="s">
        <v>365</v>
      </c>
      <c r="K15" s="145">
        <v>200</v>
      </c>
      <c r="L15" s="85"/>
      <c r="M15" s="83" t="s">
        <v>351</v>
      </c>
      <c r="N15" s="88">
        <v>2090</v>
      </c>
      <c r="O15" s="200"/>
      <c r="P15" s="60"/>
      <c r="Q15" s="60"/>
    </row>
    <row r="16" spans="1:17" ht="18" customHeight="1">
      <c r="A16" s="231" t="s">
        <v>29</v>
      </c>
      <c r="B16" s="232" t="s">
        <v>414</v>
      </c>
      <c r="C16" s="233"/>
      <c r="D16" s="83" t="s">
        <v>28</v>
      </c>
      <c r="E16" s="88">
        <v>590</v>
      </c>
      <c r="F16" s="85"/>
      <c r="G16" s="83" t="s">
        <v>25</v>
      </c>
      <c r="H16" s="88">
        <v>440</v>
      </c>
      <c r="I16" s="85"/>
      <c r="J16" s="83" t="s">
        <v>366</v>
      </c>
      <c r="K16" s="145">
        <v>450</v>
      </c>
      <c r="L16" s="85"/>
      <c r="M16" s="83" t="s">
        <v>200</v>
      </c>
      <c r="N16" s="88">
        <v>3660</v>
      </c>
      <c r="O16" s="200"/>
      <c r="P16" s="60"/>
      <c r="Q16" s="60"/>
    </row>
    <row r="17" spans="1:17" ht="18" customHeight="1">
      <c r="A17" s="83" t="s">
        <v>173</v>
      </c>
      <c r="B17" s="88">
        <v>370</v>
      </c>
      <c r="C17" s="200"/>
      <c r="D17" s="83" t="s">
        <v>32</v>
      </c>
      <c r="E17" s="88">
        <v>850</v>
      </c>
      <c r="F17" s="85"/>
      <c r="G17" s="83" t="s">
        <v>304</v>
      </c>
      <c r="H17" s="88">
        <v>470</v>
      </c>
      <c r="I17" s="85"/>
      <c r="J17" s="83" t="s">
        <v>24</v>
      </c>
      <c r="K17" s="145">
        <v>380</v>
      </c>
      <c r="L17" s="85"/>
      <c r="M17" s="83" t="s">
        <v>352</v>
      </c>
      <c r="N17" s="88">
        <v>3220</v>
      </c>
      <c r="O17" s="200"/>
      <c r="P17" s="60"/>
      <c r="Q17" s="60"/>
    </row>
    <row r="18" spans="1:17" ht="18" customHeight="1">
      <c r="A18" s="83" t="s">
        <v>31</v>
      </c>
      <c r="B18" s="88">
        <v>130</v>
      </c>
      <c r="C18" s="200"/>
      <c r="D18" s="168" t="s">
        <v>283</v>
      </c>
      <c r="E18" s="88">
        <v>1310</v>
      </c>
      <c r="F18" s="85"/>
      <c r="G18" s="83" t="s">
        <v>14</v>
      </c>
      <c r="H18" s="88">
        <v>370</v>
      </c>
      <c r="I18" s="85"/>
      <c r="J18" s="83" t="s">
        <v>299</v>
      </c>
      <c r="K18" s="145">
        <v>400</v>
      </c>
      <c r="L18" s="85"/>
      <c r="M18" s="159" t="s">
        <v>356</v>
      </c>
      <c r="N18" s="88">
        <v>1850</v>
      </c>
      <c r="O18" s="200"/>
      <c r="P18" s="60"/>
      <c r="Q18" s="60"/>
    </row>
    <row r="19" spans="1:17" ht="18" customHeight="1">
      <c r="A19" s="83" t="s">
        <v>322</v>
      </c>
      <c r="B19" s="88">
        <v>330</v>
      </c>
      <c r="C19" s="200"/>
      <c r="D19" s="83" t="s">
        <v>285</v>
      </c>
      <c r="E19" s="88">
        <v>600</v>
      </c>
      <c r="F19" s="85"/>
      <c r="G19" s="83" t="s">
        <v>305</v>
      </c>
      <c r="H19" s="88">
        <v>800</v>
      </c>
      <c r="I19" s="85"/>
      <c r="J19" s="159" t="s">
        <v>367</v>
      </c>
      <c r="K19" s="145">
        <v>120</v>
      </c>
      <c r="L19" s="85"/>
      <c r="M19" s="230" t="s">
        <v>297</v>
      </c>
      <c r="N19" s="227">
        <v>2820</v>
      </c>
      <c r="O19" s="200"/>
      <c r="P19" s="60"/>
      <c r="Q19" s="60"/>
    </row>
    <row r="20" spans="1:17" ht="18" customHeight="1">
      <c r="A20" s="83" t="s">
        <v>34</v>
      </c>
      <c r="B20" s="88">
        <v>260</v>
      </c>
      <c r="C20" s="200"/>
      <c r="D20" s="83" t="s">
        <v>36</v>
      </c>
      <c r="E20" s="88">
        <v>350</v>
      </c>
      <c r="F20" s="85"/>
      <c r="G20" s="83" t="s">
        <v>306</v>
      </c>
      <c r="H20" s="88">
        <v>1470</v>
      </c>
      <c r="I20" s="85"/>
      <c r="J20" s="83" t="s">
        <v>327</v>
      </c>
      <c r="K20" s="145">
        <v>110</v>
      </c>
      <c r="L20" s="85"/>
      <c r="M20" s="83" t="s">
        <v>38</v>
      </c>
      <c r="N20" s="88">
        <v>1530</v>
      </c>
      <c r="O20" s="200"/>
      <c r="P20" s="60"/>
      <c r="Q20" s="60"/>
    </row>
    <row r="21" spans="1:17" ht="18" customHeight="1">
      <c r="A21" s="83" t="s">
        <v>36</v>
      </c>
      <c r="B21" s="88">
        <v>130</v>
      </c>
      <c r="C21" s="200"/>
      <c r="D21" s="83" t="s">
        <v>37</v>
      </c>
      <c r="E21" s="88">
        <v>500</v>
      </c>
      <c r="F21" s="85"/>
      <c r="G21" s="83" t="s">
        <v>307</v>
      </c>
      <c r="H21" s="88">
        <v>1340</v>
      </c>
      <c r="I21" s="85"/>
      <c r="J21" s="83" t="s">
        <v>328</v>
      </c>
      <c r="K21" s="145">
        <v>130</v>
      </c>
      <c r="L21" s="85"/>
      <c r="M21" s="83" t="s">
        <v>39</v>
      </c>
      <c r="N21" s="88">
        <v>1360</v>
      </c>
      <c r="O21" s="200"/>
      <c r="P21" s="60"/>
      <c r="Q21" s="60"/>
    </row>
    <row r="22" spans="1:17" ht="18" customHeight="1">
      <c r="A22" s="83" t="s">
        <v>35</v>
      </c>
      <c r="B22" s="88">
        <v>750</v>
      </c>
      <c r="C22" s="200"/>
      <c r="D22" s="83" t="s">
        <v>188</v>
      </c>
      <c r="E22" s="88">
        <v>700</v>
      </c>
      <c r="F22" s="85"/>
      <c r="G22" s="191" t="s">
        <v>332</v>
      </c>
      <c r="H22" s="88">
        <v>710</v>
      </c>
      <c r="I22" s="85"/>
      <c r="J22" s="83" t="s">
        <v>20</v>
      </c>
      <c r="K22" s="145">
        <v>40</v>
      </c>
      <c r="L22" s="85"/>
      <c r="M22" s="83" t="s">
        <v>36</v>
      </c>
      <c r="N22" s="88">
        <v>1540</v>
      </c>
      <c r="O22" s="200"/>
      <c r="P22" s="60"/>
      <c r="Q22" s="60"/>
    </row>
    <row r="23" spans="1:17" ht="18" customHeight="1">
      <c r="A23" s="83"/>
      <c r="B23" s="88"/>
      <c r="C23" s="200"/>
      <c r="D23" s="83" t="s">
        <v>40</v>
      </c>
      <c r="E23" s="88">
        <v>800</v>
      </c>
      <c r="F23" s="85"/>
      <c r="G23" s="83" t="s">
        <v>33</v>
      </c>
      <c r="H23" s="88">
        <v>790</v>
      </c>
      <c r="I23" s="85"/>
      <c r="J23" s="191" t="s">
        <v>300</v>
      </c>
      <c r="K23" s="145">
        <v>470</v>
      </c>
      <c r="L23" s="85"/>
      <c r="M23" s="83" t="s">
        <v>295</v>
      </c>
      <c r="N23" s="88">
        <v>2510</v>
      </c>
      <c r="O23" s="200"/>
      <c r="P23" s="60"/>
      <c r="Q23" s="60"/>
    </row>
    <row r="24" spans="1:17" ht="18" customHeight="1">
      <c r="A24" s="83"/>
      <c r="B24" s="88">
        <v>0</v>
      </c>
      <c r="C24" s="200"/>
      <c r="D24" s="83" t="s">
        <v>362</v>
      </c>
      <c r="E24" s="88">
        <v>470</v>
      </c>
      <c r="F24" s="85"/>
      <c r="G24" s="83" t="s">
        <v>26</v>
      </c>
      <c r="H24" s="88">
        <v>860</v>
      </c>
      <c r="I24" s="85"/>
      <c r="J24" s="83" t="s">
        <v>35</v>
      </c>
      <c r="K24" s="145">
        <v>180</v>
      </c>
      <c r="L24" s="85"/>
      <c r="M24" s="83" t="s">
        <v>298</v>
      </c>
      <c r="N24" s="88">
        <v>3250</v>
      </c>
      <c r="O24" s="200"/>
      <c r="P24" s="60"/>
      <c r="Q24" s="60"/>
    </row>
    <row r="25" spans="1:17" ht="18" customHeight="1">
      <c r="A25" s="83"/>
      <c r="B25" s="88">
        <v>0</v>
      </c>
      <c r="C25" s="200"/>
      <c r="D25" s="83" t="s">
        <v>12</v>
      </c>
      <c r="E25" s="88">
        <v>500</v>
      </c>
      <c r="F25" s="85"/>
      <c r="G25" s="83" t="s">
        <v>321</v>
      </c>
      <c r="H25" s="88">
        <v>600</v>
      </c>
      <c r="I25" s="85"/>
      <c r="J25" s="83" t="s">
        <v>333</v>
      </c>
      <c r="K25" s="145">
        <v>120</v>
      </c>
      <c r="L25" s="85"/>
      <c r="M25" s="83" t="s">
        <v>41</v>
      </c>
      <c r="N25" s="88">
        <v>2830</v>
      </c>
      <c r="O25" s="200"/>
      <c r="P25" s="60"/>
      <c r="Q25" s="60"/>
    </row>
    <row r="26" spans="1:17" ht="18" customHeight="1">
      <c r="A26" s="83"/>
      <c r="B26" s="202"/>
      <c r="C26" s="200"/>
      <c r="D26" s="83" t="s">
        <v>343</v>
      </c>
      <c r="E26" s="88">
        <v>650</v>
      </c>
      <c r="F26" s="85"/>
      <c r="G26" s="191" t="s">
        <v>308</v>
      </c>
      <c r="H26" s="88">
        <v>920</v>
      </c>
      <c r="I26" s="85"/>
      <c r="J26" s="83"/>
      <c r="K26" s="145">
        <v>0</v>
      </c>
      <c r="L26" s="213"/>
      <c r="M26" s="83" t="s">
        <v>296</v>
      </c>
      <c r="N26" s="88">
        <v>1380</v>
      </c>
      <c r="O26" s="200"/>
      <c r="P26" s="60"/>
      <c r="Q26" s="60"/>
    </row>
    <row r="27" spans="1:17" ht="18" customHeight="1">
      <c r="A27" s="83"/>
      <c r="B27" s="216"/>
      <c r="C27" s="200"/>
      <c r="D27" s="191" t="s">
        <v>344</v>
      </c>
      <c r="E27" s="88">
        <v>960</v>
      </c>
      <c r="F27" s="85"/>
      <c r="G27" s="191" t="s">
        <v>309</v>
      </c>
      <c r="H27" s="88">
        <v>1160</v>
      </c>
      <c r="I27" s="85"/>
      <c r="J27" s="83"/>
      <c r="K27" s="87"/>
      <c r="L27" s="85"/>
      <c r="M27" s="83" t="s">
        <v>201</v>
      </c>
      <c r="N27" s="88">
        <v>1580</v>
      </c>
      <c r="O27" s="200"/>
      <c r="P27" s="60"/>
      <c r="Q27" s="60"/>
    </row>
    <row r="28" spans="1:17" ht="18" customHeight="1">
      <c r="A28" s="83"/>
      <c r="B28" s="84"/>
      <c r="C28" s="200"/>
      <c r="D28" s="83" t="s">
        <v>187</v>
      </c>
      <c r="E28" s="88">
        <v>850</v>
      </c>
      <c r="F28" s="85"/>
      <c r="G28" s="83" t="s">
        <v>310</v>
      </c>
      <c r="H28" s="88">
        <v>980</v>
      </c>
      <c r="I28" s="85"/>
      <c r="J28" s="83"/>
      <c r="K28" s="87"/>
      <c r="L28" s="85"/>
      <c r="M28" s="83" t="s">
        <v>202</v>
      </c>
      <c r="N28" s="88">
        <v>1170</v>
      </c>
      <c r="O28" s="200"/>
      <c r="P28" s="60"/>
      <c r="Q28" s="60"/>
    </row>
    <row r="29" spans="1:17" ht="18" customHeight="1">
      <c r="A29" s="83"/>
      <c r="B29" s="84"/>
      <c r="C29" s="200"/>
      <c r="D29" s="83" t="s">
        <v>363</v>
      </c>
      <c r="E29" s="88">
        <v>660</v>
      </c>
      <c r="F29" s="85"/>
      <c r="G29" s="83" t="s">
        <v>311</v>
      </c>
      <c r="H29" s="88">
        <v>1890</v>
      </c>
      <c r="I29" s="85"/>
      <c r="J29" s="83"/>
      <c r="K29" s="87"/>
      <c r="L29" s="85"/>
      <c r="M29" s="83" t="s">
        <v>43</v>
      </c>
      <c r="N29" s="88">
        <v>3430</v>
      </c>
      <c r="O29" s="200"/>
      <c r="P29" s="60"/>
      <c r="Q29" s="60"/>
    </row>
    <row r="30" spans="1:17" ht="18" customHeight="1">
      <c r="A30" s="83"/>
      <c r="B30" s="84"/>
      <c r="C30" s="200"/>
      <c r="D30" s="83" t="s">
        <v>345</v>
      </c>
      <c r="E30" s="88">
        <v>140</v>
      </c>
      <c r="F30" s="85"/>
      <c r="G30" s="83" t="s">
        <v>20</v>
      </c>
      <c r="H30" s="88">
        <v>320</v>
      </c>
      <c r="I30" s="85"/>
      <c r="J30" s="83"/>
      <c r="K30" s="87"/>
      <c r="L30" s="85"/>
      <c r="M30" s="83" t="s">
        <v>177</v>
      </c>
      <c r="N30" s="88">
        <v>1570</v>
      </c>
      <c r="O30" s="200"/>
      <c r="P30" s="60"/>
      <c r="Q30" s="60"/>
    </row>
    <row r="31" spans="1:17" ht="18" customHeight="1">
      <c r="A31" s="83"/>
      <c r="B31" s="84"/>
      <c r="C31" s="200"/>
      <c r="D31" s="83" t="s">
        <v>364</v>
      </c>
      <c r="E31" s="88">
        <v>470</v>
      </c>
      <c r="F31" s="85"/>
      <c r="G31" s="83" t="s">
        <v>42</v>
      </c>
      <c r="H31" s="88">
        <v>800</v>
      </c>
      <c r="I31" s="85"/>
      <c r="J31" s="83"/>
      <c r="K31" s="87"/>
      <c r="L31" s="85"/>
      <c r="M31" s="83" t="s">
        <v>293</v>
      </c>
      <c r="N31" s="88">
        <v>3320</v>
      </c>
      <c r="O31" s="200"/>
      <c r="P31" s="60"/>
      <c r="Q31" s="60"/>
    </row>
    <row r="32" spans="1:17" ht="18" customHeight="1">
      <c r="A32" s="83"/>
      <c r="B32" s="84"/>
      <c r="C32" s="200"/>
      <c r="D32" s="83"/>
      <c r="E32" s="87"/>
      <c r="F32" s="85"/>
      <c r="G32" s="83"/>
      <c r="H32" s="88"/>
      <c r="I32" s="85"/>
      <c r="J32" s="83"/>
      <c r="K32" s="87"/>
      <c r="L32" s="85"/>
      <c r="M32" s="83" t="s">
        <v>44</v>
      </c>
      <c r="N32" s="88">
        <v>4080</v>
      </c>
      <c r="O32" s="200"/>
      <c r="P32" s="60"/>
      <c r="Q32" s="60"/>
    </row>
    <row r="33" spans="1:17" ht="18" customHeight="1">
      <c r="A33" s="83"/>
      <c r="B33" s="84"/>
      <c r="C33" s="85"/>
      <c r="D33" s="169"/>
      <c r="E33" s="145"/>
      <c r="F33" s="85"/>
      <c r="G33" s="83"/>
      <c r="H33" s="87"/>
      <c r="I33" s="85"/>
      <c r="J33" s="83"/>
      <c r="K33" s="87"/>
      <c r="L33" s="85"/>
      <c r="M33" s="83" t="s">
        <v>368</v>
      </c>
      <c r="N33" s="88">
        <v>3100</v>
      </c>
      <c r="O33" s="200"/>
      <c r="P33" s="60"/>
      <c r="Q33" s="60"/>
    </row>
    <row r="34" spans="1:17" ht="18" customHeight="1">
      <c r="A34" s="83"/>
      <c r="B34" s="84"/>
      <c r="C34" s="85"/>
      <c r="D34" s="169"/>
      <c r="E34" s="145"/>
      <c r="F34" s="85"/>
      <c r="G34" s="83"/>
      <c r="H34" s="87"/>
      <c r="I34" s="85"/>
      <c r="J34" s="83"/>
      <c r="K34" s="87"/>
      <c r="L34" s="85"/>
      <c r="M34" s="83" t="s">
        <v>360</v>
      </c>
      <c r="N34" s="88">
        <v>3190</v>
      </c>
      <c r="O34" s="200"/>
      <c r="P34" s="60"/>
      <c r="Q34" s="60"/>
    </row>
    <row r="35" spans="1:17" ht="18" customHeight="1">
      <c r="A35" s="99"/>
      <c r="B35" s="84"/>
      <c r="C35" s="85"/>
      <c r="D35" s="99"/>
      <c r="E35" s="145"/>
      <c r="F35" s="85"/>
      <c r="G35" s="83"/>
      <c r="H35" s="87"/>
      <c r="I35" s="85"/>
      <c r="J35" s="83"/>
      <c r="K35" s="87"/>
      <c r="L35" s="85"/>
      <c r="M35" s="83" t="s">
        <v>45</v>
      </c>
      <c r="N35" s="88">
        <v>3900</v>
      </c>
      <c r="O35" s="200"/>
      <c r="P35" s="60"/>
      <c r="Q35" s="60"/>
    </row>
    <row r="36" spans="1:17" ht="18" customHeight="1">
      <c r="A36" s="124"/>
      <c r="B36" s="84"/>
      <c r="C36" s="85"/>
      <c r="D36" s="170"/>
      <c r="E36" s="171"/>
      <c r="F36" s="85"/>
      <c r="G36" s="83"/>
      <c r="H36" s="87"/>
      <c r="I36" s="85"/>
      <c r="J36" s="83"/>
      <c r="K36" s="87"/>
      <c r="L36" s="85"/>
      <c r="M36" s="191" t="s">
        <v>318</v>
      </c>
      <c r="N36" s="88">
        <v>3340</v>
      </c>
      <c r="O36" s="200"/>
      <c r="P36" s="60"/>
      <c r="Q36" s="60"/>
    </row>
    <row r="37" spans="1:17" ht="18" customHeight="1">
      <c r="A37" s="99"/>
      <c r="B37" s="84"/>
      <c r="C37" s="85"/>
      <c r="D37" s="172"/>
      <c r="E37" s="173"/>
      <c r="F37" s="85"/>
      <c r="G37" s="83"/>
      <c r="H37" s="87"/>
      <c r="I37" s="85"/>
      <c r="J37" s="83"/>
      <c r="K37" s="87"/>
      <c r="L37" s="85"/>
      <c r="M37" s="83" t="s">
        <v>46</v>
      </c>
      <c r="N37" s="88">
        <v>3520</v>
      </c>
      <c r="O37" s="200"/>
      <c r="P37" s="60"/>
      <c r="Q37" s="60"/>
    </row>
    <row r="38" spans="1:17" ht="18" customHeight="1">
      <c r="A38" s="83"/>
      <c r="B38" s="84"/>
      <c r="C38" s="85"/>
      <c r="D38" s="174"/>
      <c r="E38" s="173"/>
      <c r="F38" s="85"/>
      <c r="G38" s="83"/>
      <c r="H38" s="87"/>
      <c r="I38" s="85"/>
      <c r="J38" s="83"/>
      <c r="K38" s="87"/>
      <c r="L38" s="85"/>
      <c r="M38" s="83" t="s">
        <v>10</v>
      </c>
      <c r="N38" s="88">
        <v>3690</v>
      </c>
      <c r="O38" s="200"/>
      <c r="P38" s="60"/>
      <c r="Q38" s="60"/>
    </row>
    <row r="39" spans="1:17" ht="18" customHeight="1">
      <c r="A39" s="83"/>
      <c r="B39" s="84"/>
      <c r="C39" s="85"/>
      <c r="D39" s="124"/>
      <c r="E39" s="87"/>
      <c r="F39" s="85"/>
      <c r="G39" s="83"/>
      <c r="H39" s="87"/>
      <c r="I39" s="85"/>
      <c r="J39" s="83"/>
      <c r="K39" s="87"/>
      <c r="L39" s="85"/>
      <c r="M39" s="83" t="s">
        <v>369</v>
      </c>
      <c r="N39" s="88">
        <v>2330</v>
      </c>
      <c r="O39" s="200"/>
      <c r="P39" s="60"/>
      <c r="Q39" s="60"/>
    </row>
    <row r="40" spans="1:17" ht="18" customHeight="1" thickBot="1">
      <c r="A40" s="124"/>
      <c r="B40" s="84"/>
      <c r="C40" s="85"/>
      <c r="D40" s="83"/>
      <c r="E40" s="87"/>
      <c r="F40" s="85"/>
      <c r="G40" s="83"/>
      <c r="H40" s="87"/>
      <c r="I40" s="85"/>
      <c r="J40" s="175" t="s">
        <v>51</v>
      </c>
      <c r="K40" s="104">
        <f>SUM(K8:K39)</f>
        <v>3670</v>
      </c>
      <c r="L40" s="85">
        <f>SUM(L8:L39)</f>
        <v>0</v>
      </c>
      <c r="M40" s="83" t="s">
        <v>47</v>
      </c>
      <c r="N40" s="88">
        <v>3170</v>
      </c>
      <c r="O40" s="200"/>
      <c r="P40" s="60"/>
      <c r="Q40" s="60"/>
    </row>
    <row r="41" spans="1:17" ht="18" customHeight="1" thickBot="1">
      <c r="A41" s="124"/>
      <c r="B41" s="84"/>
      <c r="C41" s="85"/>
      <c r="D41" s="124"/>
      <c r="E41" s="87"/>
      <c r="F41" s="85"/>
      <c r="G41" s="83"/>
      <c r="H41" s="87"/>
      <c r="I41" s="85"/>
      <c r="J41" s="146"/>
      <c r="K41" s="147"/>
      <c r="L41" s="148"/>
      <c r="M41" s="83" t="s">
        <v>48</v>
      </c>
      <c r="N41" s="88">
        <v>2220</v>
      </c>
      <c r="O41" s="200"/>
      <c r="P41" s="60"/>
      <c r="Q41" s="60"/>
    </row>
    <row r="42" spans="1:17" ht="18" customHeight="1">
      <c r="A42" s="124"/>
      <c r="B42" s="84"/>
      <c r="C42" s="85"/>
      <c r="D42" s="83"/>
      <c r="E42" s="87"/>
      <c r="F42" s="85"/>
      <c r="G42" s="83"/>
      <c r="H42" s="87"/>
      <c r="I42" s="85"/>
      <c r="J42" s="52" t="s">
        <v>169</v>
      </c>
      <c r="K42" s="137"/>
      <c r="L42" s="149"/>
      <c r="M42" s="226" t="s">
        <v>16</v>
      </c>
      <c r="N42" s="227">
        <v>4450</v>
      </c>
      <c r="O42" s="200"/>
      <c r="P42" s="60"/>
      <c r="Q42" s="60"/>
    </row>
    <row r="43" spans="1:17" ht="18" customHeight="1">
      <c r="A43" s="83"/>
      <c r="B43" s="84"/>
      <c r="C43" s="85"/>
      <c r="D43" s="124"/>
      <c r="E43" s="87"/>
      <c r="F43" s="85"/>
      <c r="G43" s="83"/>
      <c r="H43" s="87"/>
      <c r="I43" s="85"/>
      <c r="J43" s="80" t="s">
        <v>7</v>
      </c>
      <c r="K43" s="81" t="s">
        <v>161</v>
      </c>
      <c r="L43" s="185" t="s">
        <v>336</v>
      </c>
      <c r="M43" s="226" t="s">
        <v>370</v>
      </c>
      <c r="N43" s="227">
        <v>2300</v>
      </c>
      <c r="O43" s="200"/>
      <c r="P43" s="60"/>
      <c r="Q43" s="60"/>
    </row>
    <row r="44" spans="1:17" ht="18" customHeight="1">
      <c r="A44" s="83"/>
      <c r="B44" s="84"/>
      <c r="C44" s="85"/>
      <c r="D44" s="83"/>
      <c r="E44" s="87"/>
      <c r="F44" s="85"/>
      <c r="G44" s="83"/>
      <c r="H44" s="87"/>
      <c r="I44" s="85"/>
      <c r="J44" s="83" t="s">
        <v>182</v>
      </c>
      <c r="K44" s="88">
        <v>1610</v>
      </c>
      <c r="L44" s="85"/>
      <c r="M44" s="226" t="s">
        <v>371</v>
      </c>
      <c r="N44" s="227">
        <v>2530</v>
      </c>
      <c r="O44" s="200"/>
      <c r="P44" s="60"/>
      <c r="Q44" s="60"/>
    </row>
    <row r="45" spans="1:17" ht="18" customHeight="1">
      <c r="A45" s="83"/>
      <c r="B45" s="84"/>
      <c r="C45" s="85"/>
      <c r="D45" s="83"/>
      <c r="E45" s="87"/>
      <c r="F45" s="85"/>
      <c r="G45" s="83"/>
      <c r="H45" s="87"/>
      <c r="I45" s="85"/>
      <c r="J45" s="83" t="s">
        <v>170</v>
      </c>
      <c r="K45" s="88">
        <v>920</v>
      </c>
      <c r="L45" s="85"/>
      <c r="M45" s="226" t="s">
        <v>372</v>
      </c>
      <c r="N45" s="227">
        <v>1830</v>
      </c>
      <c r="O45" s="200"/>
      <c r="P45" s="60"/>
      <c r="Q45" s="60"/>
    </row>
    <row r="46" spans="1:17" ht="18" customHeight="1">
      <c r="A46" s="83"/>
      <c r="B46" s="84"/>
      <c r="C46" s="85"/>
      <c r="D46" s="83"/>
      <c r="E46" s="87"/>
      <c r="F46" s="85"/>
      <c r="G46" s="83"/>
      <c r="H46" s="87"/>
      <c r="I46" s="85"/>
      <c r="J46" s="83" t="s">
        <v>189</v>
      </c>
      <c r="K46" s="88">
        <v>1880</v>
      </c>
      <c r="L46" s="85"/>
      <c r="M46" s="83" t="s">
        <v>373</v>
      </c>
      <c r="N46" s="88">
        <v>2490</v>
      </c>
      <c r="O46" s="200"/>
      <c r="P46" s="60"/>
      <c r="Q46" s="60"/>
    </row>
    <row r="47" spans="1:17" ht="18" customHeight="1">
      <c r="A47" s="83"/>
      <c r="B47" s="84"/>
      <c r="C47" s="85"/>
      <c r="D47" s="83"/>
      <c r="E47" s="87"/>
      <c r="F47" s="85"/>
      <c r="G47" s="83"/>
      <c r="H47" s="87"/>
      <c r="I47" s="85"/>
      <c r="J47" s="83" t="s">
        <v>26</v>
      </c>
      <c r="K47" s="88">
        <v>1220</v>
      </c>
      <c r="L47" s="85"/>
      <c r="M47" s="226" t="s">
        <v>319</v>
      </c>
      <c r="N47" s="227">
        <v>4720</v>
      </c>
      <c r="O47" s="200"/>
      <c r="P47" s="60"/>
      <c r="Q47" s="60"/>
    </row>
    <row r="48" spans="1:17" ht="18" customHeight="1">
      <c r="A48" s="83"/>
      <c r="B48" s="84"/>
      <c r="C48" s="85"/>
      <c r="D48" s="83"/>
      <c r="E48" s="87"/>
      <c r="F48" s="85"/>
      <c r="G48" s="83"/>
      <c r="H48" s="87"/>
      <c r="I48" s="85"/>
      <c r="J48" s="83" t="s">
        <v>30</v>
      </c>
      <c r="K48" s="88">
        <v>1170</v>
      </c>
      <c r="L48" s="85"/>
      <c r="M48" s="201" t="s">
        <v>320</v>
      </c>
      <c r="N48" s="88">
        <v>2040</v>
      </c>
      <c r="O48" s="200"/>
      <c r="P48" s="60"/>
      <c r="Q48" s="60"/>
    </row>
    <row r="49" spans="1:17" ht="18" customHeight="1">
      <c r="A49" s="83"/>
      <c r="B49" s="84"/>
      <c r="C49" s="85"/>
      <c r="D49" s="83"/>
      <c r="E49" s="87"/>
      <c r="F49" s="85"/>
      <c r="G49" s="83"/>
      <c r="H49" s="87"/>
      <c r="I49" s="85"/>
      <c r="J49" s="176" t="s">
        <v>190</v>
      </c>
      <c r="K49" s="150">
        <v>1290</v>
      </c>
      <c r="L49" s="109"/>
      <c r="M49" s="83" t="s">
        <v>49</v>
      </c>
      <c r="N49" s="88">
        <v>4570</v>
      </c>
      <c r="O49" s="200"/>
      <c r="P49" s="60"/>
      <c r="Q49" s="60"/>
    </row>
    <row r="50" spans="1:17" ht="18" customHeight="1">
      <c r="A50" s="83"/>
      <c r="B50" s="84"/>
      <c r="C50" s="85"/>
      <c r="D50" s="83"/>
      <c r="E50" s="87"/>
      <c r="F50" s="85"/>
      <c r="G50" s="83"/>
      <c r="H50" s="87"/>
      <c r="I50" s="85"/>
      <c r="J50" s="83"/>
      <c r="K50" s="87"/>
      <c r="L50" s="85"/>
      <c r="M50" s="83" t="s">
        <v>185</v>
      </c>
      <c r="N50" s="88">
        <v>2810</v>
      </c>
      <c r="O50" s="200"/>
      <c r="P50" s="60"/>
      <c r="Q50" s="60"/>
    </row>
    <row r="51" spans="1:17" ht="18" customHeight="1">
      <c r="A51" s="83"/>
      <c r="B51" s="84"/>
      <c r="C51" s="85"/>
      <c r="D51" s="83"/>
      <c r="E51" s="87"/>
      <c r="F51" s="85"/>
      <c r="G51" s="83"/>
      <c r="H51" s="87"/>
      <c r="I51" s="85"/>
      <c r="J51" s="177" t="s">
        <v>183</v>
      </c>
      <c r="K51" s="151">
        <f>SUBTOTAL(9,K44:K49)</f>
        <v>8090</v>
      </c>
      <c r="L51" s="193">
        <f>SUBTOTAL(9,L44:L49)</f>
        <v>0</v>
      </c>
      <c r="M51" s="83" t="s">
        <v>374</v>
      </c>
      <c r="N51" s="88">
        <v>2490</v>
      </c>
      <c r="O51" s="200"/>
      <c r="P51" s="60"/>
      <c r="Q51" s="60"/>
    </row>
    <row r="52" spans="1:17" ht="18" customHeight="1">
      <c r="A52" s="83"/>
      <c r="B52" s="84"/>
      <c r="C52" s="85"/>
      <c r="D52" s="83"/>
      <c r="E52" s="87"/>
      <c r="F52" s="85"/>
      <c r="G52" s="83"/>
      <c r="H52" s="87"/>
      <c r="I52" s="85"/>
      <c r="J52" s="169"/>
      <c r="K52" s="178"/>
      <c r="L52" s="85"/>
      <c r="M52" s="83" t="s">
        <v>31</v>
      </c>
      <c r="N52" s="88">
        <v>2820</v>
      </c>
      <c r="O52" s="200"/>
      <c r="P52" s="60"/>
      <c r="Q52" s="60"/>
    </row>
    <row r="53" spans="1:17" ht="18" customHeight="1">
      <c r="A53" s="83"/>
      <c r="B53" s="84"/>
      <c r="C53" s="85"/>
      <c r="D53" s="83"/>
      <c r="E53" s="87"/>
      <c r="F53" s="85"/>
      <c r="G53" s="83"/>
      <c r="H53" s="87"/>
      <c r="I53" s="85"/>
      <c r="J53" s="176" t="s">
        <v>178</v>
      </c>
      <c r="K53" s="150">
        <v>140</v>
      </c>
      <c r="L53" s="85"/>
      <c r="M53" s="83" t="s">
        <v>50</v>
      </c>
      <c r="N53" s="88">
        <v>1030</v>
      </c>
      <c r="O53" s="200"/>
      <c r="P53" s="60"/>
      <c r="Q53" s="60"/>
    </row>
    <row r="54" spans="1:17" ht="18" customHeight="1">
      <c r="A54" s="83"/>
      <c r="B54" s="84"/>
      <c r="C54" s="85"/>
      <c r="D54" s="83"/>
      <c r="E54" s="87"/>
      <c r="F54" s="85"/>
      <c r="G54" s="83"/>
      <c r="H54" s="87"/>
      <c r="I54" s="85"/>
      <c r="J54" s="176" t="s">
        <v>179</v>
      </c>
      <c r="K54" s="150">
        <v>30</v>
      </c>
      <c r="L54" s="109"/>
      <c r="M54" s="83"/>
      <c r="N54" s="87"/>
      <c r="O54" s="85">
        <f>N54</f>
        <v>0</v>
      </c>
      <c r="P54" s="60"/>
      <c r="Q54" s="60"/>
    </row>
    <row r="55" spans="1:17" ht="18" customHeight="1">
      <c r="A55" s="83"/>
      <c r="B55" s="84"/>
      <c r="C55" s="85"/>
      <c r="D55" s="83"/>
      <c r="E55" s="87"/>
      <c r="F55" s="85"/>
      <c r="G55" s="83"/>
      <c r="H55" s="87"/>
      <c r="I55" s="85"/>
      <c r="J55" s="83"/>
      <c r="K55" s="87"/>
      <c r="L55" s="85"/>
      <c r="M55" s="83"/>
      <c r="N55" s="87"/>
      <c r="O55" s="85"/>
      <c r="P55" s="60"/>
      <c r="Q55" s="60"/>
    </row>
    <row r="56" spans="1:17" ht="18" customHeight="1">
      <c r="A56" s="99"/>
      <c r="B56" s="84"/>
      <c r="C56" s="85"/>
      <c r="D56" s="83"/>
      <c r="E56" s="87"/>
      <c r="F56" s="85"/>
      <c r="G56" s="83"/>
      <c r="H56" s="87"/>
      <c r="I56" s="85"/>
      <c r="J56" s="177" t="s">
        <v>335</v>
      </c>
      <c r="K56" s="151">
        <f>SUBTOTAL(9,K53:K54)</f>
        <v>170</v>
      </c>
      <c r="L56" s="193">
        <f>SUBTOTAL(9,L53:L54)</f>
        <v>0</v>
      </c>
      <c r="M56" s="124"/>
      <c r="N56" s="87"/>
      <c r="O56" s="85"/>
      <c r="P56" s="60"/>
      <c r="Q56" s="60"/>
    </row>
    <row r="57" spans="1:17" ht="18" customHeight="1">
      <c r="A57" s="83"/>
      <c r="B57" s="84"/>
      <c r="C57" s="85"/>
      <c r="D57" s="83"/>
      <c r="E57" s="87"/>
      <c r="F57" s="85"/>
      <c r="G57" s="83"/>
      <c r="H57" s="87"/>
      <c r="I57" s="85"/>
      <c r="J57" s="83"/>
      <c r="K57" s="87"/>
      <c r="L57" s="85"/>
      <c r="M57" s="124"/>
      <c r="N57" s="87"/>
      <c r="O57" s="85"/>
      <c r="P57" s="60"/>
      <c r="Q57" s="60"/>
    </row>
    <row r="58" spans="1:17" ht="18" customHeight="1">
      <c r="A58" s="124"/>
      <c r="B58" s="84"/>
      <c r="C58" s="85"/>
      <c r="D58" s="83"/>
      <c r="E58" s="87"/>
      <c r="F58" s="85"/>
      <c r="G58" s="83"/>
      <c r="H58" s="87"/>
      <c r="I58" s="85"/>
      <c r="J58" s="83"/>
      <c r="K58" s="87"/>
      <c r="L58" s="85"/>
      <c r="M58" s="124"/>
      <c r="N58" s="87"/>
      <c r="O58" s="85"/>
      <c r="P58" s="60"/>
      <c r="Q58" s="60"/>
    </row>
    <row r="59" spans="1:17" ht="18" customHeight="1">
      <c r="A59" s="124"/>
      <c r="B59" s="84"/>
      <c r="C59" s="85"/>
      <c r="D59" s="152"/>
      <c r="E59" s="87"/>
      <c r="F59" s="85"/>
      <c r="G59" s="83"/>
      <c r="H59" s="87"/>
      <c r="I59" s="85"/>
      <c r="J59" s="83"/>
      <c r="K59" s="87"/>
      <c r="L59" s="85"/>
      <c r="M59" s="124"/>
      <c r="N59" s="87"/>
      <c r="O59" s="85"/>
      <c r="P59" s="60"/>
      <c r="Q59" s="60"/>
    </row>
    <row r="60" spans="1:17" ht="18" customHeight="1">
      <c r="A60" s="124"/>
      <c r="B60" s="84"/>
      <c r="C60" s="85"/>
      <c r="D60" s="152"/>
      <c r="E60" s="87"/>
      <c r="F60" s="85"/>
      <c r="G60" s="83"/>
      <c r="H60" s="87"/>
      <c r="I60" s="85"/>
      <c r="J60" s="83"/>
      <c r="K60" s="87"/>
      <c r="L60" s="85"/>
      <c r="M60" s="99"/>
      <c r="N60" s="87"/>
      <c r="O60" s="85"/>
      <c r="P60" s="60"/>
      <c r="Q60" s="60"/>
    </row>
    <row r="61" spans="1:17" ht="18" customHeight="1">
      <c r="A61" s="179"/>
      <c r="B61" s="90"/>
      <c r="C61" s="91"/>
      <c r="D61" s="179"/>
      <c r="E61" s="92"/>
      <c r="F61" s="91"/>
      <c r="G61" s="179"/>
      <c r="H61" s="92"/>
      <c r="I61" s="91"/>
      <c r="J61" s="179"/>
      <c r="K61" s="153"/>
      <c r="L61" s="91">
        <f>ROUND(K61*0.85,-1)</f>
        <v>0</v>
      </c>
      <c r="M61" s="154"/>
      <c r="N61" s="153"/>
      <c r="O61" s="91"/>
      <c r="P61" s="60"/>
      <c r="Q61" s="60"/>
    </row>
    <row r="62" spans="1:17" ht="18" customHeight="1" thickBot="1">
      <c r="A62" s="180" t="s">
        <v>51</v>
      </c>
      <c r="B62" s="94">
        <f>SUM(B8:B61)</f>
        <v>3940</v>
      </c>
      <c r="C62" s="95">
        <f>SUM(C8:C61)</f>
        <v>0</v>
      </c>
      <c r="D62" s="180" t="s">
        <v>51</v>
      </c>
      <c r="E62" s="94">
        <f>SUM(E8:E61)</f>
        <v>16710</v>
      </c>
      <c r="F62" s="95">
        <f>SUM(F8:F61)</f>
        <v>0</v>
      </c>
      <c r="G62" s="180" t="s">
        <v>51</v>
      </c>
      <c r="H62" s="94">
        <f>SUM(H8:H61)</f>
        <v>20110</v>
      </c>
      <c r="I62" s="95">
        <f>SUM(I8:I61)</f>
        <v>0</v>
      </c>
      <c r="J62" s="180" t="s">
        <v>51</v>
      </c>
      <c r="K62" s="94">
        <f>SUBTOTAL(9,K44:K61)</f>
        <v>8260</v>
      </c>
      <c r="L62" s="95">
        <f>SUBTOTAL(9,L44:L61)</f>
        <v>0</v>
      </c>
      <c r="M62" s="180" t="s">
        <v>51</v>
      </c>
      <c r="N62" s="96">
        <f>SUM(N8:N61)</f>
        <v>127950</v>
      </c>
      <c r="O62" s="95">
        <f>SUM(O8:O61)</f>
        <v>0</v>
      </c>
      <c r="P62" s="60"/>
      <c r="Q62" s="60"/>
    </row>
    <row r="63" spans="1:17" ht="15" customHeight="1" thickBot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70"/>
      <c r="N63" s="60"/>
      <c r="O63" s="60"/>
      <c r="P63" s="60"/>
      <c r="Q63" s="60"/>
    </row>
    <row r="64" spans="1:17" ht="17.25" customHeight="1" thickBot="1">
      <c r="A64" s="71" t="s">
        <v>411</v>
      </c>
      <c r="B64" s="72"/>
      <c r="C64" s="73" t="s">
        <v>203</v>
      </c>
      <c r="D64" s="234" t="s">
        <v>204</v>
      </c>
      <c r="E64" s="235"/>
      <c r="F64" s="74" t="s">
        <v>194</v>
      </c>
      <c r="G64" s="75">
        <f>SUM(B72,E72,H72,K72,N72)</f>
        <v>16070</v>
      </c>
      <c r="H64" s="76" t="s">
        <v>2</v>
      </c>
      <c r="I64" s="77">
        <f>SUM(C72,F72,I72,L72,O72)</f>
        <v>0</v>
      </c>
      <c r="J64" s="1"/>
      <c r="K64" s="122"/>
      <c r="L64" s="123"/>
      <c r="M64" s="29"/>
      <c r="N64" s="60"/>
      <c r="O64" s="60"/>
      <c r="P64" s="60"/>
      <c r="Q64" s="60"/>
    </row>
    <row r="65" spans="1:17" ht="5.25" customHeight="1" thickBo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1:15" s="60" customFormat="1" ht="18" customHeight="1">
      <c r="A66" s="51" t="s">
        <v>3</v>
      </c>
      <c r="B66" s="52"/>
      <c r="C66" s="56"/>
      <c r="D66" s="52" t="s">
        <v>4</v>
      </c>
      <c r="E66" s="52"/>
      <c r="F66" s="56"/>
      <c r="G66" s="52" t="s">
        <v>5</v>
      </c>
      <c r="H66" s="52"/>
      <c r="I66" s="56"/>
      <c r="J66" s="52" t="s">
        <v>6</v>
      </c>
      <c r="K66" s="52"/>
      <c r="L66" s="56"/>
      <c r="M66" s="52" t="s">
        <v>52</v>
      </c>
      <c r="N66" s="52"/>
      <c r="O66" s="56"/>
    </row>
    <row r="67" spans="1:15" s="60" customFormat="1" ht="15" customHeight="1">
      <c r="A67" s="80" t="s">
        <v>7</v>
      </c>
      <c r="B67" s="81" t="s">
        <v>161</v>
      </c>
      <c r="C67" s="185" t="s">
        <v>336</v>
      </c>
      <c r="D67" s="80" t="s">
        <v>7</v>
      </c>
      <c r="E67" s="81" t="s">
        <v>161</v>
      </c>
      <c r="F67" s="185" t="s">
        <v>336</v>
      </c>
      <c r="G67" s="80" t="s">
        <v>7</v>
      </c>
      <c r="H67" s="81" t="s">
        <v>161</v>
      </c>
      <c r="I67" s="185" t="s">
        <v>336</v>
      </c>
      <c r="J67" s="80" t="s">
        <v>7</v>
      </c>
      <c r="K67" s="81" t="s">
        <v>161</v>
      </c>
      <c r="L67" s="185" t="s">
        <v>336</v>
      </c>
      <c r="M67" s="80" t="s">
        <v>7</v>
      </c>
      <c r="N67" s="81" t="s">
        <v>8</v>
      </c>
      <c r="O67" s="185" t="s">
        <v>336</v>
      </c>
    </row>
    <row r="68" spans="1:17" ht="18" customHeight="1">
      <c r="A68" s="83" t="s">
        <v>53</v>
      </c>
      <c r="B68" s="88">
        <v>900</v>
      </c>
      <c r="C68" s="85"/>
      <c r="D68" s="83" t="s">
        <v>205</v>
      </c>
      <c r="E68" s="88">
        <v>2050</v>
      </c>
      <c r="F68" s="85"/>
      <c r="G68" s="83" t="s">
        <v>54</v>
      </c>
      <c r="H68" s="97">
        <v>4280</v>
      </c>
      <c r="I68" s="85"/>
      <c r="J68" s="83" t="s">
        <v>357</v>
      </c>
      <c r="K68" s="97">
        <v>1060</v>
      </c>
      <c r="L68" s="85"/>
      <c r="M68" s="83" t="s">
        <v>54</v>
      </c>
      <c r="N68" s="88">
        <v>1810</v>
      </c>
      <c r="O68" s="85"/>
      <c r="P68" s="60"/>
      <c r="Q68" s="60"/>
    </row>
    <row r="69" spans="1:17" ht="18" customHeight="1">
      <c r="A69" s="83" t="s">
        <v>54</v>
      </c>
      <c r="B69" s="88">
        <v>1000</v>
      </c>
      <c r="C69" s="85"/>
      <c r="D69" s="83"/>
      <c r="E69" s="87"/>
      <c r="F69" s="85">
        <v>0</v>
      </c>
      <c r="G69" s="83" t="s">
        <v>55</v>
      </c>
      <c r="H69" s="98">
        <v>0</v>
      </c>
      <c r="I69" s="85"/>
      <c r="J69" s="83" t="s">
        <v>358</v>
      </c>
      <c r="K69" s="98">
        <v>1400</v>
      </c>
      <c r="L69" s="85"/>
      <c r="M69" s="83" t="s">
        <v>55</v>
      </c>
      <c r="N69" s="88">
        <v>770</v>
      </c>
      <c r="O69" s="85"/>
      <c r="P69" s="60"/>
      <c r="Q69" s="60"/>
    </row>
    <row r="70" spans="1:17" ht="18" customHeight="1">
      <c r="A70" s="83" t="s">
        <v>55</v>
      </c>
      <c r="B70" s="88">
        <v>1100</v>
      </c>
      <c r="C70" s="85"/>
      <c r="D70" s="83"/>
      <c r="E70" s="87"/>
      <c r="F70" s="85"/>
      <c r="G70" s="83"/>
      <c r="H70" s="87"/>
      <c r="I70" s="85"/>
      <c r="J70" s="83" t="s">
        <v>359</v>
      </c>
      <c r="K70" s="98">
        <v>1700</v>
      </c>
      <c r="L70" s="85"/>
      <c r="M70" s="83"/>
      <c r="N70" s="87"/>
      <c r="O70" s="85"/>
      <c r="P70" s="60"/>
      <c r="Q70" s="60"/>
    </row>
    <row r="71" spans="1:17" ht="18" customHeight="1">
      <c r="A71" s="179"/>
      <c r="B71" s="90"/>
      <c r="C71" s="91"/>
      <c r="D71" s="179"/>
      <c r="E71" s="92"/>
      <c r="F71" s="91"/>
      <c r="G71" s="179"/>
      <c r="H71" s="92"/>
      <c r="I71" s="91"/>
      <c r="J71" s="179"/>
      <c r="K71" s="92"/>
      <c r="L71" s="91"/>
      <c r="M71" s="179"/>
      <c r="N71" s="92"/>
      <c r="O71" s="91"/>
      <c r="P71" s="60"/>
      <c r="Q71" s="60"/>
    </row>
    <row r="72" spans="1:17" ht="18" customHeight="1" thickBot="1">
      <c r="A72" s="180" t="s">
        <v>51</v>
      </c>
      <c r="B72" s="94">
        <f>SUM(B68:B71)</f>
        <v>3000</v>
      </c>
      <c r="C72" s="95">
        <f>SUM(C68:C71)</f>
        <v>0</v>
      </c>
      <c r="D72" s="180" t="s">
        <v>51</v>
      </c>
      <c r="E72" s="94">
        <f>SUM(E68:E71)</f>
        <v>2050</v>
      </c>
      <c r="F72" s="95">
        <f>SUM(F68:F71)</f>
        <v>0</v>
      </c>
      <c r="G72" s="180" t="s">
        <v>51</v>
      </c>
      <c r="H72" s="94">
        <f>SUM(H68:H71)</f>
        <v>4280</v>
      </c>
      <c r="I72" s="95">
        <f>SUM(I68:I71)</f>
        <v>0</v>
      </c>
      <c r="J72" s="180" t="s">
        <v>51</v>
      </c>
      <c r="K72" s="94">
        <f>SUM(K68:K71)</f>
        <v>4160</v>
      </c>
      <c r="L72" s="95">
        <f>SUM(L68:L71)</f>
        <v>0</v>
      </c>
      <c r="M72" s="180" t="s">
        <v>51</v>
      </c>
      <c r="N72" s="94">
        <f>SUM(N68:N71)</f>
        <v>2580</v>
      </c>
      <c r="O72" s="95">
        <f>SUM(O68:O71)</f>
        <v>0</v>
      </c>
      <c r="P72" s="60"/>
      <c r="Q72" s="60"/>
    </row>
    <row r="73" spans="1:17" ht="13.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1:17" ht="13.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1:17" ht="13.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1:17" ht="13.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</sheetData>
  <sheetProtection/>
  <mergeCells count="4">
    <mergeCell ref="D4:E4"/>
    <mergeCell ref="E2:G2"/>
    <mergeCell ref="D64:E64"/>
    <mergeCell ref="K2:L2"/>
  </mergeCells>
  <conditionalFormatting sqref="C68:C72 F68:F72 O68:O72 O8:O62 E8:E31 K53:K54 H69 N8:N53 H8:H32 I62 I8:I59 E68:F68 I68:I72 L68:L72 K44:L49 L50:L62 B68:C70 F8:F62 L12:L24 L8:L9 L26:L40 C28:C62 B8:C27">
    <cfRule type="cellIs" priority="9" dxfId="98" operator="greaterThan" stopIfTrue="1">
      <formula>A8</formula>
    </cfRule>
  </conditionalFormatting>
  <conditionalFormatting sqref="I60:I61">
    <cfRule type="cellIs" priority="10" dxfId="98" operator="greaterThan" stopIfTrue="1">
      <formula>H61</formula>
    </cfRule>
  </conditionalFormatting>
  <conditionalFormatting sqref="L25">
    <cfRule type="cellIs" priority="6" dxfId="98" operator="greaterThan" stopIfTrue="1">
      <formula>K25</formula>
    </cfRule>
  </conditionalFormatting>
  <conditionalFormatting sqref="L10:L11">
    <cfRule type="cellIs" priority="5" dxfId="98" operator="greaterThan" stopIfTrue="1">
      <formula>K10</formula>
    </cfRule>
  </conditionalFormatting>
  <conditionalFormatting sqref="H68">
    <cfRule type="cellIs" priority="4" dxfId="98" operator="greaterThan" stopIfTrue="1">
      <formula>G68</formula>
    </cfRule>
  </conditionalFormatting>
  <conditionalFormatting sqref="K68:K70">
    <cfRule type="cellIs" priority="2" dxfId="98" operator="greaterThan" stopIfTrue="1">
      <formula>J68</formula>
    </cfRule>
  </conditionalFormatting>
  <conditionalFormatting sqref="N68:N69">
    <cfRule type="cellIs" priority="1" dxfId="98" operator="greaterThan" stopIfTrue="1">
      <formula>M68</formula>
    </cfRule>
  </conditionalFormatting>
  <printOptions horizontalCentered="1"/>
  <pageMargins left="0.2362204724409449" right="0.2362204724409449" top="0.63" bottom="0" header="0.35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No.1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7"/>
  <sheetViews>
    <sheetView showGridLines="0" zoomScale="90" zoomScaleNormal="90" zoomScalePageLayoutView="0" workbookViewId="0" topLeftCell="A1">
      <pane ySplit="2" topLeftCell="A3" activePane="bottomLeft" state="frozen"/>
      <selection pane="topLeft" activeCell="F76" sqref="F76"/>
      <selection pane="bottomLeft" activeCell="Q22" sqref="Q22"/>
    </sheetView>
  </sheetViews>
  <sheetFormatPr defaultColWidth="9.00390625" defaultRowHeight="13.5"/>
  <cols>
    <col min="1" max="1" width="10.625" style="43" customWidth="1"/>
    <col min="2" max="3" width="9.125" style="43" customWidth="1"/>
    <col min="4" max="4" width="10.625" style="43" customWidth="1"/>
    <col min="5" max="6" width="9.125" style="43" customWidth="1"/>
    <col min="7" max="7" width="10.625" style="43" customWidth="1"/>
    <col min="8" max="9" width="9.125" style="43" customWidth="1"/>
    <col min="10" max="10" width="10.625" style="43" customWidth="1"/>
    <col min="11" max="12" width="9.125" style="43" customWidth="1"/>
    <col min="13" max="13" width="10.625" style="43" customWidth="1"/>
    <col min="14" max="15" width="9.125" style="43" customWidth="1"/>
    <col min="16" max="16" width="3.25390625" style="43" customWidth="1"/>
    <col min="17" max="21" width="9.125" style="43" customWidth="1"/>
    <col min="22" max="16384" width="9.00390625" style="43" customWidth="1"/>
  </cols>
  <sheetData>
    <row r="1" spans="1:15" s="60" customFormat="1" ht="16.5" customHeight="1">
      <c r="A1" s="51" t="s">
        <v>158</v>
      </c>
      <c r="B1" s="52"/>
      <c r="C1" s="52"/>
      <c r="D1" s="53"/>
      <c r="E1" s="55" t="s">
        <v>0</v>
      </c>
      <c r="F1" s="52"/>
      <c r="G1" s="53"/>
      <c r="H1" s="130" t="s">
        <v>1</v>
      </c>
      <c r="I1" s="52" t="s">
        <v>174</v>
      </c>
      <c r="J1" s="53"/>
      <c r="K1" s="55" t="s">
        <v>159</v>
      </c>
      <c r="L1" s="56"/>
      <c r="M1" s="57"/>
      <c r="N1" s="58"/>
      <c r="O1" s="59"/>
    </row>
    <row r="2" spans="1:15" ht="34.5" customHeight="1" thickBot="1">
      <c r="A2" s="131">
        <f>'熊本市・荒尾市'!A2</f>
        <v>0</v>
      </c>
      <c r="B2" s="132"/>
      <c r="C2" s="132"/>
      <c r="D2" s="133"/>
      <c r="E2" s="236" t="str">
        <f>'熊本市・荒尾市'!E2</f>
        <v>平成　　年　　月　　日</v>
      </c>
      <c r="F2" s="237"/>
      <c r="G2" s="238"/>
      <c r="H2" s="64">
        <f>'熊本市・荒尾市'!H2</f>
        <v>0</v>
      </c>
      <c r="I2" s="65">
        <f>'熊本市・荒尾市'!I2</f>
        <v>0</v>
      </c>
      <c r="J2" s="66"/>
      <c r="K2" s="67"/>
      <c r="L2" s="68"/>
      <c r="M2" s="41"/>
      <c r="N2" s="69"/>
      <c r="O2" s="42"/>
    </row>
    <row r="3" ht="15" customHeight="1" thickBot="1">
      <c r="O3" s="203" t="s">
        <v>337</v>
      </c>
    </row>
    <row r="4" spans="1:15" ht="17.25" customHeight="1" thickBot="1">
      <c r="A4" s="71" t="s">
        <v>411</v>
      </c>
      <c r="B4" s="72"/>
      <c r="C4" s="73" t="s">
        <v>206</v>
      </c>
      <c r="D4" s="234" t="s">
        <v>56</v>
      </c>
      <c r="E4" s="235"/>
      <c r="F4" s="74" t="s">
        <v>194</v>
      </c>
      <c r="G4" s="75">
        <f>B17+E17+H17+K17+N17+K11</f>
        <v>16300</v>
      </c>
      <c r="H4" s="76" t="s">
        <v>207</v>
      </c>
      <c r="I4" s="77">
        <f>C17+F17+I17+L17+O17+L11</f>
        <v>0</v>
      </c>
      <c r="J4" s="1"/>
      <c r="K4" s="78" t="s">
        <v>160</v>
      </c>
      <c r="L4" s="79">
        <f>I4+I19+I31+I44+I54+I67</f>
        <v>0</v>
      </c>
      <c r="O4" s="204" t="s">
        <v>338</v>
      </c>
    </row>
    <row r="5" ht="5.25" customHeight="1" thickBot="1"/>
    <row r="6" spans="1:15" s="60" customFormat="1" ht="18" customHeight="1">
      <c r="A6" s="51" t="s">
        <v>3</v>
      </c>
      <c r="B6" s="52"/>
      <c r="C6" s="56"/>
      <c r="D6" s="52" t="s">
        <v>4</v>
      </c>
      <c r="E6" s="52"/>
      <c r="F6" s="56"/>
      <c r="G6" s="52" t="s">
        <v>5</v>
      </c>
      <c r="H6" s="52"/>
      <c r="I6" s="56"/>
      <c r="J6" s="52" t="s">
        <v>6</v>
      </c>
      <c r="K6" s="52"/>
      <c r="L6" s="56"/>
      <c r="M6" s="52" t="s">
        <v>52</v>
      </c>
      <c r="N6" s="52"/>
      <c r="O6" s="56"/>
    </row>
    <row r="7" spans="1:15" s="60" customFormat="1" ht="15" customHeight="1">
      <c r="A7" s="80" t="s">
        <v>7</v>
      </c>
      <c r="B7" s="81" t="s">
        <v>8</v>
      </c>
      <c r="C7" s="185" t="s">
        <v>336</v>
      </c>
      <c r="D7" s="80" t="s">
        <v>7</v>
      </c>
      <c r="E7" s="81" t="s">
        <v>8</v>
      </c>
      <c r="F7" s="185" t="s">
        <v>336</v>
      </c>
      <c r="G7" s="80" t="s">
        <v>7</v>
      </c>
      <c r="H7" s="81" t="s">
        <v>8</v>
      </c>
      <c r="I7" s="185" t="s">
        <v>336</v>
      </c>
      <c r="J7" s="80" t="s">
        <v>7</v>
      </c>
      <c r="K7" s="81" t="s">
        <v>8</v>
      </c>
      <c r="L7" s="185" t="s">
        <v>336</v>
      </c>
      <c r="M7" s="80" t="s">
        <v>7</v>
      </c>
      <c r="N7" s="81" t="s">
        <v>8</v>
      </c>
      <c r="O7" s="185" t="s">
        <v>336</v>
      </c>
    </row>
    <row r="8" spans="1:15" ht="18" customHeight="1">
      <c r="A8" s="83" t="s">
        <v>57</v>
      </c>
      <c r="B8" s="88">
        <v>140</v>
      </c>
      <c r="C8" s="85"/>
      <c r="D8" s="83" t="s">
        <v>288</v>
      </c>
      <c r="E8" s="88">
        <v>890</v>
      </c>
      <c r="F8" s="85"/>
      <c r="G8" s="160" t="s">
        <v>375</v>
      </c>
      <c r="H8" s="88">
        <v>780</v>
      </c>
      <c r="I8" s="85"/>
      <c r="J8" s="163" t="s">
        <v>376</v>
      </c>
      <c r="K8" s="157">
        <v>640</v>
      </c>
      <c r="L8" s="85"/>
      <c r="M8" s="83" t="s">
        <v>184</v>
      </c>
      <c r="N8" s="88">
        <v>1480</v>
      </c>
      <c r="O8" s="85"/>
    </row>
    <row r="9" spans="1:15" ht="18" customHeight="1">
      <c r="A9" s="83" t="s">
        <v>59</v>
      </c>
      <c r="B9" s="88">
        <v>110</v>
      </c>
      <c r="C9" s="85"/>
      <c r="D9" s="83"/>
      <c r="E9" s="87"/>
      <c r="F9" s="85"/>
      <c r="G9" s="191" t="s">
        <v>329</v>
      </c>
      <c r="H9" s="88">
        <v>1450</v>
      </c>
      <c r="I9" s="85"/>
      <c r="J9" s="219"/>
      <c r="K9" s="134"/>
      <c r="L9" s="85"/>
      <c r="M9" s="83" t="s">
        <v>58</v>
      </c>
      <c r="N9" s="88">
        <v>1470</v>
      </c>
      <c r="O9" s="85"/>
    </row>
    <row r="10" spans="1:15" ht="18" customHeight="1">
      <c r="A10" s="83"/>
      <c r="B10" s="84"/>
      <c r="C10" s="85"/>
      <c r="D10" s="83"/>
      <c r="E10" s="87"/>
      <c r="F10" s="85"/>
      <c r="G10" s="191" t="s">
        <v>316</v>
      </c>
      <c r="H10" s="88">
        <v>620</v>
      </c>
      <c r="I10" s="85"/>
      <c r="J10" s="135"/>
      <c r="K10" s="136"/>
      <c r="L10" s="85"/>
      <c r="M10" s="83" t="s">
        <v>60</v>
      </c>
      <c r="N10" s="88">
        <v>3210</v>
      </c>
      <c r="O10" s="85"/>
    </row>
    <row r="11" spans="1:15" ht="18" customHeight="1" thickBot="1">
      <c r="A11" s="83"/>
      <c r="B11" s="84"/>
      <c r="C11" s="85"/>
      <c r="D11" s="83"/>
      <c r="E11" s="87"/>
      <c r="F11" s="85"/>
      <c r="G11" s="83"/>
      <c r="H11" s="88"/>
      <c r="I11" s="85"/>
      <c r="J11" s="219" t="s">
        <v>51</v>
      </c>
      <c r="K11" s="220">
        <f>SUM(K8:K10)</f>
        <v>640</v>
      </c>
      <c r="L11" s="85">
        <f>SUM(L8:L10)</f>
        <v>0</v>
      </c>
      <c r="M11" s="83" t="s">
        <v>61</v>
      </c>
      <c r="N11" s="88">
        <v>1970</v>
      </c>
      <c r="O11" s="85"/>
    </row>
    <row r="12" spans="1:15" ht="18" customHeight="1">
      <c r="A12" s="83"/>
      <c r="B12" s="84"/>
      <c r="C12" s="85"/>
      <c r="D12" s="83"/>
      <c r="E12" s="87"/>
      <c r="F12" s="85"/>
      <c r="G12" s="124"/>
      <c r="H12" s="88"/>
      <c r="I12" s="85"/>
      <c r="J12" s="51" t="s">
        <v>169</v>
      </c>
      <c r="K12" s="137"/>
      <c r="L12" s="138"/>
      <c r="M12" s="83"/>
      <c r="N12" s="88"/>
      <c r="O12" s="85"/>
    </row>
    <row r="13" spans="1:15" ht="18" customHeight="1">
      <c r="A13" s="83"/>
      <c r="B13" s="84"/>
      <c r="C13" s="85"/>
      <c r="D13" s="83"/>
      <c r="E13" s="87"/>
      <c r="F13" s="85"/>
      <c r="G13" s="106"/>
      <c r="H13" s="88"/>
      <c r="I13" s="85"/>
      <c r="J13" s="221" t="s">
        <v>7</v>
      </c>
      <c r="K13" s="222" t="s">
        <v>161</v>
      </c>
      <c r="L13" s="185" t="s">
        <v>336</v>
      </c>
      <c r="M13" s="106" t="s">
        <v>257</v>
      </c>
      <c r="N13" s="88"/>
      <c r="O13" s="85"/>
    </row>
    <row r="14" spans="1:15" ht="18" customHeight="1">
      <c r="A14" s="83"/>
      <c r="B14" s="84"/>
      <c r="C14" s="85"/>
      <c r="D14" s="83"/>
      <c r="E14" s="87"/>
      <c r="F14" s="85"/>
      <c r="G14" s="83"/>
      <c r="H14" s="88"/>
      <c r="I14" s="85"/>
      <c r="J14" s="223" t="s">
        <v>181</v>
      </c>
      <c r="K14" s="158">
        <v>270</v>
      </c>
      <c r="L14" s="85"/>
      <c r="M14" s="83" t="s">
        <v>66</v>
      </c>
      <c r="N14" s="88">
        <v>2030</v>
      </c>
      <c r="O14" s="85"/>
    </row>
    <row r="15" spans="1:15" ht="18" customHeight="1">
      <c r="A15" s="83"/>
      <c r="B15" s="84"/>
      <c r="C15" s="85"/>
      <c r="D15" s="83"/>
      <c r="E15" s="87"/>
      <c r="F15" s="85"/>
      <c r="G15" s="83"/>
      <c r="H15" s="88"/>
      <c r="I15" s="85"/>
      <c r="J15" s="179"/>
      <c r="K15" s="224"/>
      <c r="L15" s="85"/>
      <c r="M15" s="83" t="s">
        <v>377</v>
      </c>
      <c r="N15" s="88">
        <v>1240</v>
      </c>
      <c r="O15" s="85"/>
    </row>
    <row r="16" spans="1:15" ht="18" customHeight="1">
      <c r="A16" s="89"/>
      <c r="B16" s="90"/>
      <c r="C16" s="91"/>
      <c r="D16" s="89"/>
      <c r="E16" s="92"/>
      <c r="F16" s="91"/>
      <c r="G16" s="110"/>
      <c r="H16" s="92"/>
      <c r="I16" s="91"/>
      <c r="J16" s="114"/>
      <c r="K16" s="116"/>
      <c r="L16" s="91"/>
      <c r="M16" s="89"/>
      <c r="N16" s="92"/>
      <c r="O16" s="91"/>
    </row>
    <row r="17" spans="1:15" ht="18" customHeight="1" thickBot="1">
      <c r="A17" s="93" t="s">
        <v>51</v>
      </c>
      <c r="B17" s="94">
        <f>SUM(B8:B16)</f>
        <v>250</v>
      </c>
      <c r="C17" s="95">
        <f>SUM(C8:C16)</f>
        <v>0</v>
      </c>
      <c r="D17" s="93" t="s">
        <v>51</v>
      </c>
      <c r="E17" s="94">
        <f>SUM(E8:E16)</f>
        <v>890</v>
      </c>
      <c r="F17" s="95">
        <f>SUM(F8:F16)</f>
        <v>0</v>
      </c>
      <c r="G17" s="93" t="s">
        <v>51</v>
      </c>
      <c r="H17" s="94">
        <f>SUM(H8:H16)</f>
        <v>2850</v>
      </c>
      <c r="I17" s="95">
        <f>SUM(I8:I16)</f>
        <v>0</v>
      </c>
      <c r="J17" s="93" t="s">
        <v>51</v>
      </c>
      <c r="K17" s="94">
        <f>SUM(K14:K16)</f>
        <v>270</v>
      </c>
      <c r="L17" s="95">
        <f>SUM(L14:L16)</f>
        <v>0</v>
      </c>
      <c r="M17" s="93" t="s">
        <v>51</v>
      </c>
      <c r="N17" s="94">
        <f>SUM(N8:N16)</f>
        <v>11400</v>
      </c>
      <c r="O17" s="95">
        <f>SUM(O8:O16)</f>
        <v>0</v>
      </c>
    </row>
    <row r="18" ht="15" customHeight="1" thickBot="1"/>
    <row r="19" spans="1:10" s="60" customFormat="1" ht="17.25" customHeight="1" thickBot="1">
      <c r="A19" s="71" t="s">
        <v>411</v>
      </c>
      <c r="B19" s="72"/>
      <c r="C19" s="73" t="s">
        <v>208</v>
      </c>
      <c r="D19" s="234" t="s">
        <v>209</v>
      </c>
      <c r="E19" s="235"/>
      <c r="F19" s="74" t="s">
        <v>194</v>
      </c>
      <c r="G19" s="75">
        <f>SUM(B29,E29,H29,K29,N29)</f>
        <v>11430</v>
      </c>
      <c r="H19" s="76" t="s">
        <v>2</v>
      </c>
      <c r="I19" s="77">
        <f>SUM(C29,F29,I29,L29,O29)</f>
        <v>0</v>
      </c>
      <c r="J19" s="1"/>
    </row>
    <row r="20" s="60" customFormat="1" ht="5.25" customHeight="1" thickBot="1"/>
    <row r="21" spans="1:15" s="60" customFormat="1" ht="18" customHeight="1">
      <c r="A21" s="51" t="s">
        <v>3</v>
      </c>
      <c r="B21" s="52"/>
      <c r="C21" s="56"/>
      <c r="D21" s="52" t="s">
        <v>4</v>
      </c>
      <c r="E21" s="52"/>
      <c r="F21" s="56"/>
      <c r="G21" s="52" t="s">
        <v>5</v>
      </c>
      <c r="H21" s="52"/>
      <c r="I21" s="56"/>
      <c r="J21" s="52" t="s">
        <v>6</v>
      </c>
      <c r="K21" s="52"/>
      <c r="L21" s="56"/>
      <c r="M21" s="52" t="s">
        <v>52</v>
      </c>
      <c r="N21" s="52"/>
      <c r="O21" s="56"/>
    </row>
    <row r="22" spans="1:15" s="60" customFormat="1" ht="15" customHeight="1">
      <c r="A22" s="80" t="s">
        <v>7</v>
      </c>
      <c r="B22" s="81" t="s">
        <v>161</v>
      </c>
      <c r="C22" s="185" t="s">
        <v>336</v>
      </c>
      <c r="D22" s="80" t="s">
        <v>7</v>
      </c>
      <c r="E22" s="81" t="s">
        <v>161</v>
      </c>
      <c r="F22" s="185" t="s">
        <v>336</v>
      </c>
      <c r="G22" s="80" t="s">
        <v>7</v>
      </c>
      <c r="H22" s="81" t="s">
        <v>161</v>
      </c>
      <c r="I22" s="185" t="s">
        <v>336</v>
      </c>
      <c r="J22" s="80" t="s">
        <v>7</v>
      </c>
      <c r="K22" s="81" t="s">
        <v>161</v>
      </c>
      <c r="L22" s="185" t="s">
        <v>336</v>
      </c>
      <c r="M22" s="80" t="s">
        <v>7</v>
      </c>
      <c r="N22" s="81" t="s">
        <v>8</v>
      </c>
      <c r="O22" s="185" t="s">
        <v>336</v>
      </c>
    </row>
    <row r="23" spans="1:15" ht="18" customHeight="1">
      <c r="A23" s="83" t="s">
        <v>62</v>
      </c>
      <c r="B23" s="88">
        <v>350</v>
      </c>
      <c r="C23" s="85"/>
      <c r="D23" s="83" t="s">
        <v>62</v>
      </c>
      <c r="E23" s="88">
        <v>550</v>
      </c>
      <c r="F23" s="85"/>
      <c r="G23" s="83" t="s">
        <v>62</v>
      </c>
      <c r="H23" s="88">
        <v>500</v>
      </c>
      <c r="I23" s="85"/>
      <c r="J23" s="83" t="s">
        <v>64</v>
      </c>
      <c r="K23" s="88">
        <v>850</v>
      </c>
      <c r="L23" s="85"/>
      <c r="M23" s="83" t="s">
        <v>63</v>
      </c>
      <c r="N23" s="88">
        <v>1510</v>
      </c>
      <c r="O23" s="85"/>
    </row>
    <row r="24" spans="1:15" ht="18" customHeight="1">
      <c r="A24" s="83"/>
      <c r="B24" s="84"/>
      <c r="C24" s="85"/>
      <c r="D24" s="83"/>
      <c r="E24" s="87"/>
      <c r="F24" s="85"/>
      <c r="G24" s="83" t="s">
        <v>171</v>
      </c>
      <c r="H24" s="88">
        <v>200</v>
      </c>
      <c r="I24" s="85"/>
      <c r="J24" s="83" t="s">
        <v>62</v>
      </c>
      <c r="K24" s="88">
        <v>620</v>
      </c>
      <c r="L24" s="85"/>
      <c r="M24" s="83" t="s">
        <v>378</v>
      </c>
      <c r="N24" s="88">
        <v>1970</v>
      </c>
      <c r="O24" s="85"/>
    </row>
    <row r="25" spans="1:15" ht="18" customHeight="1">
      <c r="A25" s="83"/>
      <c r="B25" s="84"/>
      <c r="C25" s="85"/>
      <c r="D25" s="83"/>
      <c r="E25" s="87"/>
      <c r="F25" s="85"/>
      <c r="G25" s="163"/>
      <c r="H25" s="134"/>
      <c r="I25" s="85"/>
      <c r="J25" s="83"/>
      <c r="K25" s="87"/>
      <c r="L25" s="85"/>
      <c r="M25" s="83" t="s">
        <v>67</v>
      </c>
      <c r="N25" s="88">
        <v>1060</v>
      </c>
      <c r="O25" s="85"/>
    </row>
    <row r="26" spans="1:15" ht="18" customHeight="1">
      <c r="A26" s="83"/>
      <c r="B26" s="84"/>
      <c r="C26" s="85"/>
      <c r="D26" s="83"/>
      <c r="E26" s="87"/>
      <c r="F26" s="85"/>
      <c r="G26" s="192"/>
      <c r="H26" s="166"/>
      <c r="I26" s="85"/>
      <c r="J26" s="83"/>
      <c r="K26" s="87"/>
      <c r="L26" s="85"/>
      <c r="M26" s="83" t="s">
        <v>65</v>
      </c>
      <c r="N26" s="88">
        <v>1650</v>
      </c>
      <c r="O26" s="85"/>
    </row>
    <row r="27" spans="1:15" ht="18" customHeight="1">
      <c r="A27" s="83"/>
      <c r="B27" s="84"/>
      <c r="C27" s="85"/>
      <c r="D27" s="125"/>
      <c r="E27" s="102"/>
      <c r="F27" s="103"/>
      <c r="G27" s="164"/>
      <c r="H27" s="134"/>
      <c r="I27" s="109"/>
      <c r="J27" s="83"/>
      <c r="K27" s="87"/>
      <c r="L27" s="85"/>
      <c r="M27" s="83" t="s">
        <v>379</v>
      </c>
      <c r="N27" s="88">
        <v>2170</v>
      </c>
      <c r="O27" s="85"/>
    </row>
    <row r="28" spans="1:15" ht="18" customHeight="1">
      <c r="A28" s="89"/>
      <c r="B28" s="90"/>
      <c r="C28" s="91"/>
      <c r="D28" s="89"/>
      <c r="E28" s="92"/>
      <c r="F28" s="91"/>
      <c r="G28" s="165"/>
      <c r="H28" s="162"/>
      <c r="I28" s="91"/>
      <c r="J28" s="89"/>
      <c r="K28" s="92"/>
      <c r="L28" s="91"/>
      <c r="M28" s="89"/>
      <c r="N28" s="92"/>
      <c r="O28" s="91"/>
    </row>
    <row r="29" spans="1:15" ht="18" customHeight="1" thickBot="1">
      <c r="A29" s="93" t="s">
        <v>51</v>
      </c>
      <c r="B29" s="94">
        <f>SUM(B23:B28)</f>
        <v>350</v>
      </c>
      <c r="C29" s="95">
        <f>SUM(C23:C28)</f>
        <v>0</v>
      </c>
      <c r="D29" s="93" t="s">
        <v>51</v>
      </c>
      <c r="E29" s="94">
        <f>SUM(E23:E28)</f>
        <v>550</v>
      </c>
      <c r="F29" s="95">
        <f>SUM(F23:F28)</f>
        <v>0</v>
      </c>
      <c r="G29" s="93" t="s">
        <v>51</v>
      </c>
      <c r="H29" s="94">
        <f>SUM(H23:H28)</f>
        <v>700</v>
      </c>
      <c r="I29" s="95">
        <f>SUM(I23:I28)</f>
        <v>0</v>
      </c>
      <c r="J29" s="93" t="s">
        <v>51</v>
      </c>
      <c r="K29" s="94">
        <f>SUM(K23:K28)</f>
        <v>1470</v>
      </c>
      <c r="L29" s="95">
        <f>SUM(L23:L28)</f>
        <v>0</v>
      </c>
      <c r="M29" s="93" t="s">
        <v>51</v>
      </c>
      <c r="N29" s="94">
        <f>SUM(N23:N28)</f>
        <v>8360</v>
      </c>
      <c r="O29" s="95">
        <f>SUM(O23:O28)</f>
        <v>0</v>
      </c>
    </row>
    <row r="30" ht="15" customHeight="1" thickBot="1"/>
    <row r="31" spans="1:10" s="60" customFormat="1" ht="17.25" customHeight="1" thickBot="1">
      <c r="A31" s="71" t="s">
        <v>411</v>
      </c>
      <c r="B31" s="72"/>
      <c r="C31" s="73" t="s">
        <v>210</v>
      </c>
      <c r="D31" s="234" t="s">
        <v>68</v>
      </c>
      <c r="E31" s="235"/>
      <c r="F31" s="74" t="s">
        <v>194</v>
      </c>
      <c r="G31" s="75">
        <f>B42+E42+H42+K42+N42</f>
        <v>12320</v>
      </c>
      <c r="H31" s="76" t="s">
        <v>2</v>
      </c>
      <c r="I31" s="77">
        <f>C42+F42+I42+L42+O42</f>
        <v>0</v>
      </c>
      <c r="J31" s="1"/>
    </row>
    <row r="32" s="60" customFormat="1" ht="5.25" customHeight="1" thickBot="1"/>
    <row r="33" spans="1:15" s="60" customFormat="1" ht="18" customHeight="1">
      <c r="A33" s="51" t="s">
        <v>3</v>
      </c>
      <c r="B33" s="52"/>
      <c r="C33" s="56"/>
      <c r="D33" s="52" t="s">
        <v>4</v>
      </c>
      <c r="E33" s="52"/>
      <c r="F33" s="56"/>
      <c r="G33" s="52" t="s">
        <v>5</v>
      </c>
      <c r="H33" s="52"/>
      <c r="I33" s="56"/>
      <c r="J33" s="52" t="s">
        <v>6</v>
      </c>
      <c r="K33" s="52"/>
      <c r="L33" s="56"/>
      <c r="M33" s="52" t="s">
        <v>52</v>
      </c>
      <c r="N33" s="52"/>
      <c r="O33" s="56"/>
    </row>
    <row r="34" spans="1:15" s="60" customFormat="1" ht="15" customHeight="1">
      <c r="A34" s="80" t="s">
        <v>7</v>
      </c>
      <c r="B34" s="81" t="s">
        <v>8</v>
      </c>
      <c r="C34" s="185" t="s">
        <v>336</v>
      </c>
      <c r="D34" s="80" t="s">
        <v>7</v>
      </c>
      <c r="E34" s="81" t="s">
        <v>8</v>
      </c>
      <c r="F34" s="185" t="s">
        <v>336</v>
      </c>
      <c r="G34" s="80" t="s">
        <v>7</v>
      </c>
      <c r="H34" s="81" t="s">
        <v>8</v>
      </c>
      <c r="I34" s="185" t="s">
        <v>336</v>
      </c>
      <c r="J34" s="80" t="s">
        <v>7</v>
      </c>
      <c r="K34" s="81" t="s">
        <v>8</v>
      </c>
      <c r="L34" s="185" t="s">
        <v>336</v>
      </c>
      <c r="M34" s="80" t="s">
        <v>7</v>
      </c>
      <c r="N34" s="81" t="s">
        <v>8</v>
      </c>
      <c r="O34" s="185" t="s">
        <v>336</v>
      </c>
    </row>
    <row r="35" spans="1:15" ht="18" customHeight="1">
      <c r="A35" s="217" t="s">
        <v>211</v>
      </c>
      <c r="B35" s="88">
        <v>0</v>
      </c>
      <c r="C35" s="200">
        <v>0</v>
      </c>
      <c r="D35" s="83" t="s">
        <v>69</v>
      </c>
      <c r="E35" s="88">
        <v>390</v>
      </c>
      <c r="F35" s="85"/>
      <c r="G35" s="83" t="s">
        <v>69</v>
      </c>
      <c r="H35" s="88">
        <v>1390</v>
      </c>
      <c r="I35" s="85"/>
      <c r="J35" s="83" t="s">
        <v>69</v>
      </c>
      <c r="K35" s="88">
        <v>560</v>
      </c>
      <c r="L35" s="85"/>
      <c r="M35" s="160" t="s">
        <v>380</v>
      </c>
      <c r="N35" s="88">
        <v>3620</v>
      </c>
      <c r="O35" s="85"/>
    </row>
    <row r="36" spans="1:15" ht="18" customHeight="1">
      <c r="A36" s="218" t="s">
        <v>353</v>
      </c>
      <c r="B36" s="84"/>
      <c r="C36" s="85"/>
      <c r="D36" s="83"/>
      <c r="E36" s="87"/>
      <c r="F36" s="85"/>
      <c r="G36" s="83"/>
      <c r="H36" s="87"/>
      <c r="I36" s="85"/>
      <c r="J36" s="83"/>
      <c r="K36" s="87"/>
      <c r="L36" s="85"/>
      <c r="M36" s="160" t="s">
        <v>70</v>
      </c>
      <c r="N36" s="88">
        <v>2550</v>
      </c>
      <c r="O36" s="85"/>
    </row>
    <row r="37" spans="1:15" ht="18" customHeight="1">
      <c r="A37" s="86"/>
      <c r="B37" s="84"/>
      <c r="C37" s="85"/>
      <c r="D37" s="83"/>
      <c r="E37" s="87"/>
      <c r="F37" s="85"/>
      <c r="G37" s="83"/>
      <c r="H37" s="87"/>
      <c r="I37" s="85"/>
      <c r="J37" s="83"/>
      <c r="K37" s="87"/>
      <c r="L37" s="85"/>
      <c r="M37" s="83"/>
      <c r="N37" s="88"/>
      <c r="O37" s="85"/>
    </row>
    <row r="38" spans="1:15" ht="18" customHeight="1">
      <c r="A38" s="86"/>
      <c r="B38" s="84"/>
      <c r="C38" s="85"/>
      <c r="D38" s="83"/>
      <c r="E38" s="87"/>
      <c r="F38" s="85"/>
      <c r="G38" s="83"/>
      <c r="H38" s="87"/>
      <c r="I38" s="85"/>
      <c r="J38" s="83"/>
      <c r="K38" s="87"/>
      <c r="L38" s="85"/>
      <c r="M38" s="83" t="s">
        <v>75</v>
      </c>
      <c r="N38" s="88">
        <v>3060</v>
      </c>
      <c r="O38" s="85"/>
    </row>
    <row r="39" spans="1:15" ht="18" customHeight="1">
      <c r="A39" s="86"/>
      <c r="B39" s="84"/>
      <c r="C39" s="85"/>
      <c r="D39" s="83"/>
      <c r="E39" s="87"/>
      <c r="F39" s="85"/>
      <c r="G39" s="83"/>
      <c r="H39" s="87"/>
      <c r="I39" s="85"/>
      <c r="J39" s="83"/>
      <c r="K39" s="87"/>
      <c r="L39" s="85"/>
      <c r="M39" s="83" t="s">
        <v>213</v>
      </c>
      <c r="N39" s="88">
        <v>750</v>
      </c>
      <c r="O39" s="85"/>
    </row>
    <row r="40" spans="1:15" ht="18" customHeight="1">
      <c r="A40" s="86"/>
      <c r="B40" s="84"/>
      <c r="C40" s="85"/>
      <c r="D40" s="86"/>
      <c r="E40" s="87"/>
      <c r="F40" s="85"/>
      <c r="G40" s="86"/>
      <c r="H40" s="87"/>
      <c r="I40" s="85"/>
      <c r="J40" s="86"/>
      <c r="K40" s="87"/>
      <c r="L40" s="85"/>
      <c r="M40" s="86"/>
      <c r="N40" s="88"/>
      <c r="O40" s="85"/>
    </row>
    <row r="41" spans="1:15" ht="18" customHeight="1">
      <c r="A41" s="89"/>
      <c r="B41" s="90"/>
      <c r="C41" s="91"/>
      <c r="D41" s="89"/>
      <c r="E41" s="92"/>
      <c r="F41" s="91"/>
      <c r="G41" s="89"/>
      <c r="H41" s="92"/>
      <c r="I41" s="91"/>
      <c r="J41" s="89"/>
      <c r="K41" s="92"/>
      <c r="L41" s="91"/>
      <c r="M41" s="89"/>
      <c r="N41" s="92"/>
      <c r="O41" s="91"/>
    </row>
    <row r="42" spans="1:15" ht="18" customHeight="1" thickBot="1">
      <c r="A42" s="93" t="s">
        <v>51</v>
      </c>
      <c r="B42" s="94">
        <f>SUM(B35:B41)</f>
        <v>0</v>
      </c>
      <c r="C42" s="95">
        <f>SUM(C35:C41)</f>
        <v>0</v>
      </c>
      <c r="D42" s="93" t="s">
        <v>51</v>
      </c>
      <c r="E42" s="94">
        <f>SUM(E35:E41)</f>
        <v>390</v>
      </c>
      <c r="F42" s="95">
        <f>SUM(F35:F41)</f>
        <v>0</v>
      </c>
      <c r="G42" s="93" t="s">
        <v>51</v>
      </c>
      <c r="H42" s="94">
        <f>SUM(H35:H41)</f>
        <v>1390</v>
      </c>
      <c r="I42" s="95">
        <f>SUM(I35:I41)</f>
        <v>0</v>
      </c>
      <c r="J42" s="93" t="s">
        <v>51</v>
      </c>
      <c r="K42" s="94">
        <f>SUM(K35:K41)</f>
        <v>560</v>
      </c>
      <c r="L42" s="95">
        <f>SUM(L35:L41)</f>
        <v>0</v>
      </c>
      <c r="M42" s="93" t="s">
        <v>51</v>
      </c>
      <c r="N42" s="94">
        <f>SUM(N35:N41)</f>
        <v>9980</v>
      </c>
      <c r="O42" s="95">
        <f>SUM(O35:O41)</f>
        <v>0</v>
      </c>
    </row>
    <row r="43" ht="15" customHeight="1" thickBot="1"/>
    <row r="44" spans="1:10" s="60" customFormat="1" ht="17.25" customHeight="1" thickBot="1">
      <c r="A44" s="71" t="s">
        <v>411</v>
      </c>
      <c r="B44" s="72"/>
      <c r="C44" s="73" t="s">
        <v>212</v>
      </c>
      <c r="D44" s="234" t="s">
        <v>71</v>
      </c>
      <c r="E44" s="235"/>
      <c r="F44" s="74" t="s">
        <v>194</v>
      </c>
      <c r="G44" s="75">
        <f>B52+E52+H52+K52+N52</f>
        <v>6440</v>
      </c>
      <c r="H44" s="76" t="s">
        <v>2</v>
      </c>
      <c r="I44" s="77">
        <f>C52+F52+I52+L52+O52</f>
        <v>0</v>
      </c>
      <c r="J44" s="1" t="s">
        <v>291</v>
      </c>
    </row>
    <row r="45" s="60" customFormat="1" ht="5.25" customHeight="1" thickBot="1"/>
    <row r="46" spans="1:15" s="60" customFormat="1" ht="18" customHeight="1">
      <c r="A46" s="51" t="s">
        <v>3</v>
      </c>
      <c r="B46" s="52"/>
      <c r="C46" s="56"/>
      <c r="D46" s="52" t="s">
        <v>4</v>
      </c>
      <c r="E46" s="52"/>
      <c r="F46" s="56"/>
      <c r="G46" s="52" t="s">
        <v>5</v>
      </c>
      <c r="H46" s="52"/>
      <c r="I46" s="56"/>
      <c r="J46" s="52" t="s">
        <v>6</v>
      </c>
      <c r="K46" s="52"/>
      <c r="L46" s="56"/>
      <c r="M46" s="52" t="s">
        <v>52</v>
      </c>
      <c r="N46" s="52"/>
      <c r="O46" s="56"/>
    </row>
    <row r="47" spans="1:15" s="60" customFormat="1" ht="15" customHeight="1">
      <c r="A47" s="80" t="s">
        <v>7</v>
      </c>
      <c r="B47" s="81" t="s">
        <v>8</v>
      </c>
      <c r="C47" s="185" t="s">
        <v>336</v>
      </c>
      <c r="D47" s="80" t="s">
        <v>7</v>
      </c>
      <c r="E47" s="81" t="s">
        <v>8</v>
      </c>
      <c r="F47" s="185" t="s">
        <v>336</v>
      </c>
      <c r="G47" s="80" t="s">
        <v>7</v>
      </c>
      <c r="H47" s="81" t="s">
        <v>8</v>
      </c>
      <c r="I47" s="185" t="s">
        <v>336</v>
      </c>
      <c r="J47" s="80" t="s">
        <v>7</v>
      </c>
      <c r="K47" s="81" t="s">
        <v>8</v>
      </c>
      <c r="L47" s="185" t="s">
        <v>336</v>
      </c>
      <c r="M47" s="80" t="s">
        <v>7</v>
      </c>
      <c r="N47" s="81" t="s">
        <v>8</v>
      </c>
      <c r="O47" s="185" t="s">
        <v>336</v>
      </c>
    </row>
    <row r="48" spans="1:15" ht="18" customHeight="1">
      <c r="A48" s="83"/>
      <c r="B48" s="84"/>
      <c r="C48" s="85"/>
      <c r="D48" s="86"/>
      <c r="E48" s="87"/>
      <c r="F48" s="85"/>
      <c r="G48" s="86"/>
      <c r="H48" s="87"/>
      <c r="I48" s="85"/>
      <c r="J48" s="86"/>
      <c r="K48" s="87"/>
      <c r="L48" s="85"/>
      <c r="M48" s="83" t="s">
        <v>72</v>
      </c>
      <c r="N48" s="88">
        <v>3210</v>
      </c>
      <c r="O48" s="85"/>
    </row>
    <row r="49" spans="1:21" ht="18" customHeight="1">
      <c r="A49" s="86"/>
      <c r="B49" s="84"/>
      <c r="C49" s="85"/>
      <c r="D49" s="83"/>
      <c r="E49" s="87"/>
      <c r="F49" s="85"/>
      <c r="G49" s="83"/>
      <c r="H49" s="87"/>
      <c r="I49" s="85"/>
      <c r="J49" s="83"/>
      <c r="K49" s="87"/>
      <c r="L49" s="85"/>
      <c r="M49" s="83" t="s">
        <v>73</v>
      </c>
      <c r="N49" s="88">
        <v>1520</v>
      </c>
      <c r="O49" s="85"/>
      <c r="P49" s="60"/>
      <c r="Q49" s="60"/>
      <c r="R49" s="60"/>
      <c r="S49" s="60"/>
      <c r="T49" s="60"/>
      <c r="U49" s="60"/>
    </row>
    <row r="50" spans="1:21" ht="18" customHeight="1">
      <c r="A50" s="86"/>
      <c r="B50" s="84"/>
      <c r="C50" s="85"/>
      <c r="D50" s="83"/>
      <c r="E50" s="87"/>
      <c r="F50" s="85"/>
      <c r="G50" s="83"/>
      <c r="H50" s="87"/>
      <c r="I50" s="85"/>
      <c r="J50" s="83"/>
      <c r="K50" s="87"/>
      <c r="L50" s="85"/>
      <c r="M50" s="83" t="s">
        <v>74</v>
      </c>
      <c r="N50" s="88">
        <v>1710</v>
      </c>
      <c r="O50" s="85"/>
      <c r="P50" s="60"/>
      <c r="Q50" s="60"/>
      <c r="R50" s="60"/>
      <c r="S50" s="60"/>
      <c r="T50" s="60"/>
      <c r="U50" s="60"/>
    </row>
    <row r="51" spans="1:21" ht="18" customHeight="1">
      <c r="A51" s="89"/>
      <c r="B51" s="90"/>
      <c r="C51" s="91"/>
      <c r="D51" s="179"/>
      <c r="E51" s="92"/>
      <c r="F51" s="91"/>
      <c r="G51" s="179"/>
      <c r="H51" s="92"/>
      <c r="I51" s="91"/>
      <c r="J51" s="179"/>
      <c r="K51" s="92"/>
      <c r="L51" s="91"/>
      <c r="M51" s="179"/>
      <c r="N51" s="92"/>
      <c r="O51" s="91"/>
      <c r="P51" s="60"/>
      <c r="Q51" s="60"/>
      <c r="R51" s="60"/>
      <c r="S51" s="60"/>
      <c r="T51" s="60"/>
      <c r="U51" s="60"/>
    </row>
    <row r="52" spans="1:21" ht="18" customHeight="1" thickBot="1">
      <c r="A52" s="93" t="s">
        <v>51</v>
      </c>
      <c r="B52" s="94">
        <f>SUM(B48:B51)</f>
        <v>0</v>
      </c>
      <c r="C52" s="95">
        <f>SUM(C48:C51)</f>
        <v>0</v>
      </c>
      <c r="D52" s="180" t="s">
        <v>51</v>
      </c>
      <c r="E52" s="94">
        <f>SUM(E48:E51)</f>
        <v>0</v>
      </c>
      <c r="F52" s="95">
        <f>SUM(F48:F51)</f>
        <v>0</v>
      </c>
      <c r="G52" s="180" t="s">
        <v>51</v>
      </c>
      <c r="H52" s="94">
        <f>SUM(H48:H51)</f>
        <v>0</v>
      </c>
      <c r="I52" s="95">
        <f>SUM(I48:I51)</f>
        <v>0</v>
      </c>
      <c r="J52" s="180" t="s">
        <v>51</v>
      </c>
      <c r="K52" s="94">
        <f>SUM(K48:K51)</f>
        <v>0</v>
      </c>
      <c r="L52" s="95">
        <f>SUM(L48:L51)</f>
        <v>0</v>
      </c>
      <c r="M52" s="180" t="s">
        <v>51</v>
      </c>
      <c r="N52" s="94">
        <f>SUM(N48:N51)</f>
        <v>6440</v>
      </c>
      <c r="O52" s="95">
        <f>SUM(O48:O51)</f>
        <v>0</v>
      </c>
      <c r="P52" s="60"/>
      <c r="Q52" s="60"/>
      <c r="R52" s="60"/>
      <c r="S52" s="60"/>
      <c r="T52" s="60"/>
      <c r="U52" s="60"/>
    </row>
    <row r="53" spans="4:21" ht="15" customHeight="1" thickBot="1"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</row>
    <row r="54" spans="1:10" s="60" customFormat="1" ht="17.25" customHeight="1" thickBot="1">
      <c r="A54" s="71" t="s">
        <v>411</v>
      </c>
      <c r="B54" s="72"/>
      <c r="C54" s="73" t="s">
        <v>214</v>
      </c>
      <c r="D54" s="234" t="s">
        <v>76</v>
      </c>
      <c r="E54" s="235"/>
      <c r="F54" s="74" t="s">
        <v>194</v>
      </c>
      <c r="G54" s="75">
        <f>B65+E65+H65+K65+N65</f>
        <v>11350</v>
      </c>
      <c r="H54" s="76" t="s">
        <v>2</v>
      </c>
      <c r="I54" s="77">
        <f>C65+F65+I65+L65+O65</f>
        <v>0</v>
      </c>
      <c r="J54" s="1"/>
    </row>
    <row r="55" s="60" customFormat="1" ht="5.25" customHeight="1" thickBot="1"/>
    <row r="56" spans="1:15" s="60" customFormat="1" ht="18" customHeight="1">
      <c r="A56" s="51" t="s">
        <v>3</v>
      </c>
      <c r="B56" s="52"/>
      <c r="C56" s="56"/>
      <c r="D56" s="52" t="s">
        <v>4</v>
      </c>
      <c r="E56" s="52"/>
      <c r="F56" s="56"/>
      <c r="G56" s="52" t="s">
        <v>5</v>
      </c>
      <c r="H56" s="52"/>
      <c r="I56" s="56"/>
      <c r="J56" s="52" t="s">
        <v>6</v>
      </c>
      <c r="K56" s="52"/>
      <c r="L56" s="56"/>
      <c r="M56" s="52" t="s">
        <v>52</v>
      </c>
      <c r="N56" s="52"/>
      <c r="O56" s="56"/>
    </row>
    <row r="57" spans="1:15" s="60" customFormat="1" ht="15" customHeight="1">
      <c r="A57" s="80" t="s">
        <v>7</v>
      </c>
      <c r="B57" s="81" t="s">
        <v>8</v>
      </c>
      <c r="C57" s="185" t="s">
        <v>336</v>
      </c>
      <c r="D57" s="80" t="s">
        <v>7</v>
      </c>
      <c r="E57" s="81" t="s">
        <v>8</v>
      </c>
      <c r="F57" s="185" t="s">
        <v>336</v>
      </c>
      <c r="G57" s="80" t="s">
        <v>7</v>
      </c>
      <c r="H57" s="81" t="s">
        <v>8</v>
      </c>
      <c r="I57" s="185" t="s">
        <v>336</v>
      </c>
      <c r="J57" s="80" t="s">
        <v>7</v>
      </c>
      <c r="K57" s="81" t="s">
        <v>8</v>
      </c>
      <c r="L57" s="185" t="s">
        <v>336</v>
      </c>
      <c r="M57" s="80" t="s">
        <v>7</v>
      </c>
      <c r="N57" s="81" t="s">
        <v>8</v>
      </c>
      <c r="O57" s="185" t="s">
        <v>336</v>
      </c>
    </row>
    <row r="58" spans="1:21" ht="18" customHeight="1">
      <c r="A58" s="83" t="s">
        <v>77</v>
      </c>
      <c r="B58" s="88">
        <v>110</v>
      </c>
      <c r="C58" s="85"/>
      <c r="D58" s="83" t="s">
        <v>78</v>
      </c>
      <c r="E58" s="88">
        <v>410</v>
      </c>
      <c r="F58" s="85"/>
      <c r="G58" s="83" t="s">
        <v>331</v>
      </c>
      <c r="H58" s="88">
        <v>750</v>
      </c>
      <c r="I58" s="85"/>
      <c r="J58" s="83"/>
      <c r="K58" s="87"/>
      <c r="L58" s="85"/>
      <c r="M58" s="83" t="s">
        <v>77</v>
      </c>
      <c r="N58" s="88">
        <v>4550</v>
      </c>
      <c r="O58" s="85"/>
      <c r="P58" s="60"/>
      <c r="Q58" s="60"/>
      <c r="R58" s="60"/>
      <c r="S58" s="60"/>
      <c r="T58" s="60"/>
      <c r="U58" s="60"/>
    </row>
    <row r="59" spans="1:21" ht="18" customHeight="1">
      <c r="A59" s="83"/>
      <c r="B59" s="88"/>
      <c r="C59" s="85"/>
      <c r="D59" s="83"/>
      <c r="E59" s="87"/>
      <c r="F59" s="85"/>
      <c r="G59" s="83"/>
      <c r="H59" s="88"/>
      <c r="I59" s="85"/>
      <c r="J59" s="83"/>
      <c r="K59" s="87"/>
      <c r="L59" s="85"/>
      <c r="M59" s="83"/>
      <c r="N59" s="88"/>
      <c r="O59" s="85"/>
      <c r="P59" s="60"/>
      <c r="Q59" s="60"/>
      <c r="R59" s="60"/>
      <c r="S59" s="60"/>
      <c r="T59" s="60"/>
      <c r="U59" s="60"/>
    </row>
    <row r="60" spans="1:21" ht="18" customHeight="1">
      <c r="A60" s="86"/>
      <c r="B60" s="88"/>
      <c r="C60" s="85"/>
      <c r="D60" s="83"/>
      <c r="E60" s="87"/>
      <c r="F60" s="85"/>
      <c r="G60" s="124"/>
      <c r="H60" s="88"/>
      <c r="I60" s="85"/>
      <c r="J60" s="83"/>
      <c r="K60" s="87"/>
      <c r="L60" s="85"/>
      <c r="M60" s="83"/>
      <c r="N60" s="88"/>
      <c r="O60" s="85"/>
      <c r="P60" s="60"/>
      <c r="Q60" s="60"/>
      <c r="R60" s="60"/>
      <c r="S60" s="60"/>
      <c r="T60" s="60"/>
      <c r="U60" s="60"/>
    </row>
    <row r="61" spans="1:21" ht="18" customHeight="1">
      <c r="A61" s="106" t="s">
        <v>258</v>
      </c>
      <c r="B61" s="88"/>
      <c r="C61" s="85"/>
      <c r="D61" s="83"/>
      <c r="E61" s="87"/>
      <c r="F61" s="85"/>
      <c r="G61" s="106"/>
      <c r="H61" s="88"/>
      <c r="I61" s="85"/>
      <c r="J61" s="83"/>
      <c r="K61" s="87"/>
      <c r="L61" s="85"/>
      <c r="M61" s="106" t="s">
        <v>258</v>
      </c>
      <c r="N61" s="88"/>
      <c r="O61" s="85"/>
      <c r="P61" s="60"/>
      <c r="Q61" s="60"/>
      <c r="R61" s="60"/>
      <c r="S61" s="60"/>
      <c r="T61" s="60"/>
      <c r="U61" s="60"/>
    </row>
    <row r="62" spans="1:21" ht="18" customHeight="1">
      <c r="A62" s="83" t="s">
        <v>80</v>
      </c>
      <c r="B62" s="88">
        <v>140</v>
      </c>
      <c r="C62" s="85"/>
      <c r="D62" s="83"/>
      <c r="E62" s="87"/>
      <c r="F62" s="85"/>
      <c r="G62" s="83"/>
      <c r="H62" s="88"/>
      <c r="I62" s="85"/>
      <c r="J62" s="83"/>
      <c r="K62" s="87"/>
      <c r="L62" s="85"/>
      <c r="M62" s="83" t="s">
        <v>84</v>
      </c>
      <c r="N62" s="88">
        <v>1760</v>
      </c>
      <c r="O62" s="85"/>
      <c r="P62" s="60"/>
      <c r="Q62" s="60"/>
      <c r="R62" s="60"/>
      <c r="S62" s="60"/>
      <c r="T62" s="60"/>
      <c r="U62" s="60"/>
    </row>
    <row r="63" spans="1:21" ht="18" customHeight="1">
      <c r="A63" s="83"/>
      <c r="B63" s="84"/>
      <c r="C63" s="85"/>
      <c r="D63" s="83"/>
      <c r="E63" s="87"/>
      <c r="F63" s="85"/>
      <c r="G63" s="83"/>
      <c r="H63" s="87"/>
      <c r="I63" s="85"/>
      <c r="J63" s="83"/>
      <c r="K63" s="87"/>
      <c r="L63" s="85"/>
      <c r="M63" s="83" t="s">
        <v>85</v>
      </c>
      <c r="N63" s="88">
        <v>3630</v>
      </c>
      <c r="O63" s="85"/>
      <c r="P63" s="60"/>
      <c r="Q63" s="60"/>
      <c r="R63" s="60"/>
      <c r="S63" s="60"/>
      <c r="T63" s="60"/>
      <c r="U63" s="60"/>
    </row>
    <row r="64" spans="1:21" ht="18" customHeight="1">
      <c r="A64" s="139"/>
      <c r="B64" s="140"/>
      <c r="C64" s="141"/>
      <c r="D64" s="179"/>
      <c r="E64" s="92"/>
      <c r="F64" s="91"/>
      <c r="G64" s="179"/>
      <c r="H64" s="92"/>
      <c r="I64" s="91"/>
      <c r="J64" s="179"/>
      <c r="K64" s="92"/>
      <c r="L64" s="91"/>
      <c r="M64" s="179"/>
      <c r="N64" s="92"/>
      <c r="O64" s="91"/>
      <c r="P64" s="60"/>
      <c r="Q64" s="60"/>
      <c r="R64" s="60"/>
      <c r="S64" s="60"/>
      <c r="T64" s="60"/>
      <c r="U64" s="60"/>
    </row>
    <row r="65" spans="1:21" ht="18" customHeight="1" thickBot="1">
      <c r="A65" s="93" t="s">
        <v>51</v>
      </c>
      <c r="B65" s="94">
        <f>SUM(B58:B64)</f>
        <v>250</v>
      </c>
      <c r="C65" s="95">
        <f>SUM(C58:C64)</f>
        <v>0</v>
      </c>
      <c r="D65" s="180" t="s">
        <v>51</v>
      </c>
      <c r="E65" s="94">
        <f>SUM(E58:E64)</f>
        <v>410</v>
      </c>
      <c r="F65" s="95">
        <f>SUM(F58:F64)</f>
        <v>0</v>
      </c>
      <c r="G65" s="180" t="s">
        <v>51</v>
      </c>
      <c r="H65" s="94">
        <f>SUM(H58:H64)</f>
        <v>750</v>
      </c>
      <c r="I65" s="95">
        <f>SUM(I58:I64)</f>
        <v>0</v>
      </c>
      <c r="J65" s="180" t="s">
        <v>51</v>
      </c>
      <c r="K65" s="94">
        <f>SUM(K58:K64)</f>
        <v>0</v>
      </c>
      <c r="L65" s="95">
        <f>SUM(L58:L64)</f>
        <v>0</v>
      </c>
      <c r="M65" s="180" t="s">
        <v>51</v>
      </c>
      <c r="N65" s="94">
        <f>SUM(N58:N64)</f>
        <v>9940</v>
      </c>
      <c r="O65" s="95">
        <f>SUM(O58:O64)</f>
        <v>0</v>
      </c>
      <c r="P65" s="60"/>
      <c r="Q65" s="60"/>
      <c r="R65" s="60"/>
      <c r="S65" s="60"/>
      <c r="T65" s="60"/>
      <c r="U65" s="60"/>
    </row>
    <row r="66" spans="4:21" ht="15" customHeight="1" thickBot="1"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</row>
    <row r="67" spans="1:10" s="60" customFormat="1" ht="17.25" customHeight="1" thickBot="1">
      <c r="A67" s="71" t="s">
        <v>411</v>
      </c>
      <c r="B67" s="181"/>
      <c r="C67" s="73" t="s">
        <v>215</v>
      </c>
      <c r="D67" s="234" t="s">
        <v>79</v>
      </c>
      <c r="E67" s="235"/>
      <c r="F67" s="74" t="s">
        <v>194</v>
      </c>
      <c r="G67" s="75">
        <f>B74+E74+H74+K74+N74</f>
        <v>8810</v>
      </c>
      <c r="H67" s="76" t="s">
        <v>2</v>
      </c>
      <c r="I67" s="77">
        <f>C74+F74+I74+L74+O74</f>
        <v>0</v>
      </c>
      <c r="J67" s="1"/>
    </row>
    <row r="68" spans="1:3" s="60" customFormat="1" ht="5.25" customHeight="1" thickBot="1">
      <c r="A68" s="182"/>
      <c r="B68" s="182"/>
      <c r="C68" s="182"/>
    </row>
    <row r="69" spans="1:15" s="60" customFormat="1" ht="18" customHeight="1">
      <c r="A69" s="51" t="s">
        <v>3</v>
      </c>
      <c r="B69" s="52"/>
      <c r="C69" s="56"/>
      <c r="D69" s="52" t="s">
        <v>4</v>
      </c>
      <c r="E69" s="52"/>
      <c r="F69" s="56"/>
      <c r="G69" s="52" t="s">
        <v>5</v>
      </c>
      <c r="H69" s="52"/>
      <c r="I69" s="56"/>
      <c r="J69" s="52" t="s">
        <v>6</v>
      </c>
      <c r="K69" s="52"/>
      <c r="L69" s="56"/>
      <c r="M69" s="52" t="s">
        <v>52</v>
      </c>
      <c r="N69" s="52"/>
      <c r="O69" s="56"/>
    </row>
    <row r="70" spans="1:15" s="60" customFormat="1" ht="15" customHeight="1">
      <c r="A70" s="183" t="s">
        <v>7</v>
      </c>
      <c r="B70" s="184" t="s">
        <v>8</v>
      </c>
      <c r="C70" s="185" t="s">
        <v>336</v>
      </c>
      <c r="D70" s="80" t="s">
        <v>7</v>
      </c>
      <c r="E70" s="81" t="s">
        <v>8</v>
      </c>
      <c r="F70" s="185" t="s">
        <v>336</v>
      </c>
      <c r="G70" s="80" t="s">
        <v>7</v>
      </c>
      <c r="H70" s="81" t="s">
        <v>8</v>
      </c>
      <c r="I70" s="185" t="s">
        <v>336</v>
      </c>
      <c r="J70" s="80" t="s">
        <v>7</v>
      </c>
      <c r="K70" s="81" t="s">
        <v>8</v>
      </c>
      <c r="L70" s="185" t="s">
        <v>336</v>
      </c>
      <c r="M70" s="80" t="s">
        <v>7</v>
      </c>
      <c r="N70" s="81" t="s">
        <v>8</v>
      </c>
      <c r="O70" s="185" t="s">
        <v>336</v>
      </c>
    </row>
    <row r="71" spans="1:21" ht="18" customHeight="1">
      <c r="A71" s="159"/>
      <c r="B71" s="84"/>
      <c r="C71" s="85"/>
      <c r="D71" s="83" t="s">
        <v>82</v>
      </c>
      <c r="E71" s="88">
        <v>1110</v>
      </c>
      <c r="F71" s="85"/>
      <c r="G71" s="83" t="s">
        <v>381</v>
      </c>
      <c r="H71" s="88">
        <v>610</v>
      </c>
      <c r="I71" s="85"/>
      <c r="J71" s="83"/>
      <c r="K71" s="87"/>
      <c r="L71" s="85"/>
      <c r="M71" s="83" t="s">
        <v>81</v>
      </c>
      <c r="N71" s="88">
        <v>4080</v>
      </c>
      <c r="O71" s="85"/>
      <c r="P71" s="60"/>
      <c r="Q71" s="60"/>
      <c r="R71" s="60"/>
      <c r="S71" s="60"/>
      <c r="T71" s="60"/>
      <c r="U71" s="60"/>
    </row>
    <row r="72" spans="1:21" ht="18" customHeight="1">
      <c r="A72" s="159"/>
      <c r="B72" s="84"/>
      <c r="C72" s="85"/>
      <c r="D72" s="83"/>
      <c r="E72" s="87"/>
      <c r="F72" s="85"/>
      <c r="G72" s="83"/>
      <c r="H72" s="87"/>
      <c r="I72" s="85"/>
      <c r="J72" s="83"/>
      <c r="K72" s="87"/>
      <c r="L72" s="85"/>
      <c r="M72" s="83" t="s">
        <v>83</v>
      </c>
      <c r="N72" s="88">
        <v>3010</v>
      </c>
      <c r="O72" s="85"/>
      <c r="P72" s="60"/>
      <c r="Q72" s="60"/>
      <c r="R72" s="60"/>
      <c r="S72" s="60"/>
      <c r="T72" s="60"/>
      <c r="U72" s="60"/>
    </row>
    <row r="73" spans="1:21" ht="18" customHeight="1">
      <c r="A73" s="186"/>
      <c r="B73" s="90"/>
      <c r="C73" s="91"/>
      <c r="D73" s="179"/>
      <c r="E73" s="92"/>
      <c r="F73" s="91"/>
      <c r="G73" s="179"/>
      <c r="H73" s="92"/>
      <c r="I73" s="91"/>
      <c r="J73" s="179"/>
      <c r="K73" s="92"/>
      <c r="L73" s="91"/>
      <c r="M73" s="179"/>
      <c r="N73" s="92"/>
      <c r="O73" s="91"/>
      <c r="P73" s="60"/>
      <c r="Q73" s="60"/>
      <c r="R73" s="60"/>
      <c r="S73" s="60"/>
      <c r="T73" s="60"/>
      <c r="U73" s="60"/>
    </row>
    <row r="74" spans="1:21" ht="18" customHeight="1" thickBot="1">
      <c r="A74" s="93" t="s">
        <v>51</v>
      </c>
      <c r="B74" s="94">
        <f>SUM(B71:B73)</f>
        <v>0</v>
      </c>
      <c r="C74" s="95">
        <f>SUM(C71:C73)</f>
        <v>0</v>
      </c>
      <c r="D74" s="180" t="s">
        <v>51</v>
      </c>
      <c r="E74" s="94">
        <f>SUM(E71:E73)</f>
        <v>1110</v>
      </c>
      <c r="F74" s="95">
        <f>SUM(F71:F73)</f>
        <v>0</v>
      </c>
      <c r="G74" s="180" t="s">
        <v>51</v>
      </c>
      <c r="H74" s="94">
        <f>SUM(H71:H73)</f>
        <v>610</v>
      </c>
      <c r="I74" s="95">
        <f>SUM(I71:I73)</f>
        <v>0</v>
      </c>
      <c r="J74" s="180" t="s">
        <v>51</v>
      </c>
      <c r="K74" s="94">
        <f>SUM(K71:K73)</f>
        <v>0</v>
      </c>
      <c r="L74" s="95">
        <f>SUM(L71:L73)</f>
        <v>0</v>
      </c>
      <c r="M74" s="180" t="s">
        <v>51</v>
      </c>
      <c r="N74" s="94">
        <f>SUM(N71:N73)</f>
        <v>7090</v>
      </c>
      <c r="O74" s="95">
        <f>SUM(O71:O73)</f>
        <v>0</v>
      </c>
      <c r="P74" s="60"/>
      <c r="Q74" s="60"/>
      <c r="R74" s="60"/>
      <c r="S74" s="60"/>
      <c r="T74" s="60"/>
      <c r="U74" s="60"/>
    </row>
    <row r="75" spans="4:21" ht="13.5"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</row>
    <row r="76" spans="4:21" ht="13.5"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</row>
    <row r="77" spans="4:21" ht="13.5"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</row>
    <row r="78" spans="4:21" ht="13.5"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</row>
    <row r="79" spans="4:21" ht="13.5"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</row>
    <row r="80" spans="4:21" ht="13.5"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</row>
    <row r="81" spans="4:21" ht="13.5"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</row>
    <row r="82" spans="4:21" ht="13.5"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</row>
    <row r="83" spans="4:21" ht="13.5"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</row>
    <row r="84" spans="4:21" ht="13.5"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</row>
    <row r="85" spans="4:21" ht="13.5"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</row>
    <row r="86" spans="4:21" ht="13.5"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</row>
    <row r="87" spans="4:21" ht="13.5"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</row>
  </sheetData>
  <sheetProtection/>
  <mergeCells count="7">
    <mergeCell ref="E2:G2"/>
    <mergeCell ref="D67:E67"/>
    <mergeCell ref="D54:E54"/>
    <mergeCell ref="D31:E31"/>
    <mergeCell ref="D44:E44"/>
    <mergeCell ref="D19:E19"/>
    <mergeCell ref="D4:E4"/>
  </mergeCells>
  <conditionalFormatting sqref="C16:C17 F16:F17 I16:I17 L16:L17 O8:O17 C28:C29 F28:F29 L28:L29 O23:O29 C36:C42 F40:F42 I40:I42 L40:L42 O35:O42 C48:C52 F48:F52 I48:I52 L48:L52 O48:O52 F60 L60 C71:C74 F73:F74 L73:L74 O73:O74 B35 N40 B60:C60 H60:I60 N60:O60 I73:I74 I28:I29 O64:O65 L64:L65 I64:I65 F64:F65 C64:C65">
    <cfRule type="cellIs" priority="41" dxfId="98" operator="greaterThan" stopIfTrue="1">
      <formula>A8</formula>
    </cfRule>
  </conditionalFormatting>
  <conditionalFormatting sqref="C35">
    <cfRule type="cellIs" priority="31" dxfId="98" operator="greaterThan" stopIfTrue="1">
      <formula>B35</formula>
    </cfRule>
  </conditionalFormatting>
  <conditionalFormatting sqref="C10:C15 F9:F15 I11:I15 L9:L11 L15 B8:B9 E8 H8:H15 K8 K14 N8:N15">
    <cfRule type="cellIs" priority="23" dxfId="98" operator="greaterThan" stopIfTrue="1">
      <formula>A8</formula>
    </cfRule>
  </conditionalFormatting>
  <conditionalFormatting sqref="C8:C9">
    <cfRule type="cellIs" priority="22" dxfId="98" operator="greaterThan" stopIfTrue="1">
      <formula>B8</formula>
    </cfRule>
  </conditionalFormatting>
  <conditionalFormatting sqref="F8">
    <cfRule type="cellIs" priority="21" dxfId="98" operator="greaterThan" stopIfTrue="1">
      <formula>E8</formula>
    </cfRule>
  </conditionalFormatting>
  <conditionalFormatting sqref="I8:I10">
    <cfRule type="cellIs" priority="20" dxfId="98" operator="greaterThan" stopIfTrue="1">
      <formula>H8</formula>
    </cfRule>
  </conditionalFormatting>
  <conditionalFormatting sqref="L8">
    <cfRule type="cellIs" priority="19" dxfId="98" operator="greaterThan" stopIfTrue="1">
      <formula>K8</formula>
    </cfRule>
  </conditionalFormatting>
  <conditionalFormatting sqref="L14">
    <cfRule type="cellIs" priority="18" dxfId="98" operator="greaterThan" stopIfTrue="1">
      <formula>K14</formula>
    </cfRule>
  </conditionalFormatting>
  <conditionalFormatting sqref="C24:C27 F24:F27 L25:L27 B23 K23:K24 N23:N27 E23 H23:H24 I25:I27">
    <cfRule type="cellIs" priority="17" dxfId="98" operator="greaterThan" stopIfTrue="1">
      <formula>A23</formula>
    </cfRule>
  </conditionalFormatting>
  <conditionalFormatting sqref="C23">
    <cfRule type="cellIs" priority="16" dxfId="98" operator="greaterThan" stopIfTrue="1">
      <formula>B23</formula>
    </cfRule>
  </conditionalFormatting>
  <conditionalFormatting sqref="F23">
    <cfRule type="cellIs" priority="15" dxfId="98" operator="greaterThan" stopIfTrue="1">
      <formula>E23</formula>
    </cfRule>
  </conditionalFormatting>
  <conditionalFormatting sqref="I23:I24">
    <cfRule type="cellIs" priority="14" dxfId="98" operator="greaterThan" stopIfTrue="1">
      <formula>H23</formula>
    </cfRule>
  </conditionalFormatting>
  <conditionalFormatting sqref="L23:L24">
    <cfRule type="cellIs" priority="13" dxfId="98" operator="greaterThan" stopIfTrue="1">
      <formula>K23</formula>
    </cfRule>
  </conditionalFormatting>
  <conditionalFormatting sqref="E35 H35 K35 F36:F39 I36:I39 L36:L39 N35:N39">
    <cfRule type="cellIs" priority="12" dxfId="98" operator="greaterThan" stopIfTrue="1">
      <formula>D35</formula>
    </cfRule>
  </conditionalFormatting>
  <conditionalFormatting sqref="F35">
    <cfRule type="cellIs" priority="11" dxfId="98" operator="greaterThan" stopIfTrue="1">
      <formula>E35</formula>
    </cfRule>
  </conditionalFormatting>
  <conditionalFormatting sqref="I35">
    <cfRule type="cellIs" priority="10" dxfId="98" operator="greaterThan" stopIfTrue="1">
      <formula>H35</formula>
    </cfRule>
  </conditionalFormatting>
  <conditionalFormatting sqref="L35">
    <cfRule type="cellIs" priority="9" dxfId="98" operator="greaterThan" stopIfTrue="1">
      <formula>K35</formula>
    </cfRule>
  </conditionalFormatting>
  <conditionalFormatting sqref="N48:N50">
    <cfRule type="cellIs" priority="8" dxfId="98" operator="greaterThan" stopIfTrue="1">
      <formula>M48</formula>
    </cfRule>
  </conditionalFormatting>
  <conditionalFormatting sqref="E58 C59 F59 L58:L59 B58:B59 H58:I59 N58:O59">
    <cfRule type="cellIs" priority="7" dxfId="98" operator="greaterThan" stopIfTrue="1">
      <formula>A58</formula>
    </cfRule>
  </conditionalFormatting>
  <conditionalFormatting sqref="C58">
    <cfRule type="cellIs" priority="6" dxfId="98" operator="greaterThan" stopIfTrue="1">
      <formula>B58</formula>
    </cfRule>
  </conditionalFormatting>
  <conditionalFormatting sqref="F58">
    <cfRule type="cellIs" priority="5" dxfId="98" operator="greaterThan" stopIfTrue="1">
      <formula>E58</formula>
    </cfRule>
  </conditionalFormatting>
  <conditionalFormatting sqref="C61:C63 F61:F63 I61:I63 L61:L63 B61:B62 H61:H62 N61:O63">
    <cfRule type="cellIs" priority="4" dxfId="98" operator="greaterThan" stopIfTrue="1">
      <formula>A61</formula>
    </cfRule>
  </conditionalFormatting>
  <conditionalFormatting sqref="F72 L71:L72 N71:O72 H71 E71 I72">
    <cfRule type="cellIs" priority="3" dxfId="98" operator="greaterThan" stopIfTrue="1">
      <formula>D71</formula>
    </cfRule>
  </conditionalFormatting>
  <conditionalFormatting sqref="F71">
    <cfRule type="cellIs" priority="2" dxfId="98" operator="greaterThan" stopIfTrue="1">
      <formula>E71</formula>
    </cfRule>
  </conditionalFormatting>
  <conditionalFormatting sqref="I71">
    <cfRule type="cellIs" priority="1" dxfId="98" operator="greaterThan" stopIfTrue="1">
      <formula>H71</formula>
    </cfRule>
  </conditionalFormatting>
  <printOptions horizontalCentered="1"/>
  <pageMargins left="0.2362204724409449" right="0.2362204724409449" top="0.6299212598425197" bottom="0" header="0.35433070866141736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No.2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7"/>
  <sheetViews>
    <sheetView showGridLines="0" zoomScale="90" zoomScaleNormal="90" zoomScalePageLayoutView="0" workbookViewId="0" topLeftCell="A1">
      <pane ySplit="2" topLeftCell="A3" activePane="bottomLeft" state="frozen"/>
      <selection pane="topLeft" activeCell="F76" sqref="F76"/>
      <selection pane="bottomLeft" activeCell="R13" sqref="R13"/>
    </sheetView>
  </sheetViews>
  <sheetFormatPr defaultColWidth="9.00390625" defaultRowHeight="13.5"/>
  <cols>
    <col min="1" max="1" width="10.625" style="60" customWidth="1"/>
    <col min="2" max="3" width="9.125" style="60" customWidth="1"/>
    <col min="4" max="4" width="10.625" style="60" customWidth="1"/>
    <col min="5" max="6" width="9.125" style="60" customWidth="1"/>
    <col min="7" max="7" width="10.625" style="60" customWidth="1"/>
    <col min="8" max="9" width="9.125" style="60" customWidth="1"/>
    <col min="10" max="10" width="10.625" style="60" customWidth="1"/>
    <col min="11" max="12" width="9.125" style="60" customWidth="1"/>
    <col min="13" max="13" width="10.625" style="60" customWidth="1"/>
    <col min="14" max="15" width="9.125" style="60" customWidth="1"/>
    <col min="16" max="16" width="3.25390625" style="60" customWidth="1"/>
    <col min="17" max="23" width="9.125" style="60" customWidth="1"/>
    <col min="24" max="16384" width="9.00390625" style="60" customWidth="1"/>
  </cols>
  <sheetData>
    <row r="1" spans="1:15" ht="16.5" customHeight="1">
      <c r="A1" s="51" t="s">
        <v>158</v>
      </c>
      <c r="B1" s="52"/>
      <c r="C1" s="52"/>
      <c r="D1" s="53"/>
      <c r="E1" s="52" t="s">
        <v>0</v>
      </c>
      <c r="F1" s="52"/>
      <c r="G1" s="53"/>
      <c r="H1" s="54" t="s">
        <v>1</v>
      </c>
      <c r="I1" s="52" t="s">
        <v>174</v>
      </c>
      <c r="J1" s="53"/>
      <c r="K1" s="55" t="s">
        <v>159</v>
      </c>
      <c r="L1" s="56"/>
      <c r="M1" s="57"/>
      <c r="N1" s="58"/>
      <c r="O1" s="59"/>
    </row>
    <row r="2" spans="1:15" ht="34.5" customHeight="1" thickBot="1">
      <c r="A2" s="30">
        <f>'熊本市・荒尾市'!A2</f>
        <v>0</v>
      </c>
      <c r="B2" s="61"/>
      <c r="C2" s="62"/>
      <c r="D2" s="63"/>
      <c r="E2" s="236" t="str">
        <f>'熊本市・荒尾市'!E2</f>
        <v>平成　　年　　月　　日</v>
      </c>
      <c r="F2" s="243"/>
      <c r="G2" s="244"/>
      <c r="H2" s="64">
        <f>'熊本市・荒尾市'!H2</f>
        <v>0</v>
      </c>
      <c r="I2" s="65">
        <f>'熊本市・荒尾市'!I2</f>
        <v>0</v>
      </c>
      <c r="J2" s="187"/>
      <c r="K2" s="67"/>
      <c r="L2" s="188"/>
      <c r="M2" s="41"/>
      <c r="N2" s="69"/>
      <c r="O2" s="59"/>
    </row>
    <row r="3" ht="15" customHeight="1" thickBot="1">
      <c r="O3" s="203" t="s">
        <v>337</v>
      </c>
    </row>
    <row r="4" spans="1:15" ht="17.25" customHeight="1" thickBot="1">
      <c r="A4" s="71" t="s">
        <v>411</v>
      </c>
      <c r="B4" s="72"/>
      <c r="C4" s="73" t="s">
        <v>268</v>
      </c>
      <c r="D4" s="241" t="s">
        <v>277</v>
      </c>
      <c r="E4" s="242"/>
      <c r="F4" s="74" t="s">
        <v>194</v>
      </c>
      <c r="G4" s="75">
        <f>B13+E13+H13+K13+N13</f>
        <v>7000</v>
      </c>
      <c r="H4" s="76" t="s">
        <v>2</v>
      </c>
      <c r="I4" s="77">
        <f>C13+F13+I13+L13+O13</f>
        <v>0</v>
      </c>
      <c r="J4" s="1"/>
      <c r="K4" s="78" t="s">
        <v>160</v>
      </c>
      <c r="L4" s="79">
        <f>I4+I15+I29+I41+I51+I62</f>
        <v>0</v>
      </c>
      <c r="O4" s="204" t="s">
        <v>338</v>
      </c>
    </row>
    <row r="5" ht="5.25" customHeight="1" thickBot="1"/>
    <row r="6" spans="1:15" ht="18" customHeight="1">
      <c r="A6" s="51" t="s">
        <v>3</v>
      </c>
      <c r="B6" s="52"/>
      <c r="C6" s="56"/>
      <c r="D6" s="52" t="s">
        <v>4</v>
      </c>
      <c r="E6" s="52"/>
      <c r="F6" s="56"/>
      <c r="G6" s="52" t="s">
        <v>5</v>
      </c>
      <c r="H6" s="52"/>
      <c r="I6" s="56"/>
      <c r="J6" s="52" t="s">
        <v>6</v>
      </c>
      <c r="K6" s="52"/>
      <c r="L6" s="56"/>
      <c r="M6" s="52" t="s">
        <v>52</v>
      </c>
      <c r="N6" s="52"/>
      <c r="O6" s="56"/>
    </row>
    <row r="7" spans="1:15" ht="15" customHeight="1">
      <c r="A7" s="80" t="s">
        <v>7</v>
      </c>
      <c r="B7" s="81" t="s">
        <v>8</v>
      </c>
      <c r="C7" s="185" t="s">
        <v>336</v>
      </c>
      <c r="D7" s="80" t="s">
        <v>7</v>
      </c>
      <c r="E7" s="81" t="s">
        <v>8</v>
      </c>
      <c r="F7" s="185" t="s">
        <v>336</v>
      </c>
      <c r="G7" s="80" t="s">
        <v>7</v>
      </c>
      <c r="H7" s="81" t="s">
        <v>8</v>
      </c>
      <c r="I7" s="185" t="s">
        <v>336</v>
      </c>
      <c r="J7" s="80" t="s">
        <v>7</v>
      </c>
      <c r="K7" s="81" t="s">
        <v>8</v>
      </c>
      <c r="L7" s="185" t="s">
        <v>336</v>
      </c>
      <c r="M7" s="80" t="s">
        <v>7</v>
      </c>
      <c r="N7" s="81" t="s">
        <v>8</v>
      </c>
      <c r="O7" s="185" t="s">
        <v>336</v>
      </c>
    </row>
    <row r="8" spans="1:15" ht="18" customHeight="1">
      <c r="A8" s="83"/>
      <c r="B8" s="84"/>
      <c r="C8" s="85"/>
      <c r="D8" s="83"/>
      <c r="E8" s="87"/>
      <c r="F8" s="85"/>
      <c r="G8" s="83" t="s">
        <v>217</v>
      </c>
      <c r="H8" s="88">
        <v>30</v>
      </c>
      <c r="I8" s="85"/>
      <c r="J8" s="83"/>
      <c r="K8" s="87"/>
      <c r="L8" s="85"/>
      <c r="M8" s="83" t="s">
        <v>87</v>
      </c>
      <c r="N8" s="88">
        <v>1210</v>
      </c>
      <c r="O8" s="85"/>
    </row>
    <row r="9" spans="1:15" ht="18" customHeight="1">
      <c r="A9" s="83"/>
      <c r="B9" s="84"/>
      <c r="C9" s="85"/>
      <c r="D9" s="83"/>
      <c r="E9" s="87"/>
      <c r="F9" s="85"/>
      <c r="G9" s="83" t="s">
        <v>312</v>
      </c>
      <c r="H9" s="88">
        <v>80</v>
      </c>
      <c r="I9" s="85"/>
      <c r="J9" s="83"/>
      <c r="K9" s="87"/>
      <c r="L9" s="85"/>
      <c r="M9" s="83" t="s">
        <v>88</v>
      </c>
      <c r="N9" s="88">
        <v>1870</v>
      </c>
      <c r="O9" s="85"/>
    </row>
    <row r="10" spans="1:15" ht="18" customHeight="1">
      <c r="A10" s="83"/>
      <c r="B10" s="84"/>
      <c r="C10" s="85"/>
      <c r="D10" s="83"/>
      <c r="E10" s="87"/>
      <c r="F10" s="85"/>
      <c r="G10" s="83" t="s">
        <v>313</v>
      </c>
      <c r="H10" s="88">
        <v>90</v>
      </c>
      <c r="I10" s="85"/>
      <c r="J10" s="83"/>
      <c r="K10" s="87"/>
      <c r="L10" s="85"/>
      <c r="M10" s="83" t="s">
        <v>282</v>
      </c>
      <c r="N10" s="88">
        <v>1030</v>
      </c>
      <c r="O10" s="85"/>
    </row>
    <row r="11" spans="1:15" ht="18" customHeight="1">
      <c r="A11" s="83"/>
      <c r="B11" s="84"/>
      <c r="C11" s="85"/>
      <c r="D11" s="83"/>
      <c r="E11" s="87"/>
      <c r="F11" s="85"/>
      <c r="G11" s="191" t="s">
        <v>172</v>
      </c>
      <c r="H11" s="88">
        <v>120</v>
      </c>
      <c r="I11" s="85"/>
      <c r="J11" s="83"/>
      <c r="K11" s="87"/>
      <c r="L11" s="85"/>
      <c r="M11" s="83" t="s">
        <v>91</v>
      </c>
      <c r="N11" s="88">
        <v>2570</v>
      </c>
      <c r="O11" s="85"/>
    </row>
    <row r="12" spans="1:15" ht="18" customHeight="1">
      <c r="A12" s="179"/>
      <c r="B12" s="90"/>
      <c r="C12" s="91"/>
      <c r="D12" s="179"/>
      <c r="E12" s="92"/>
      <c r="F12" s="91"/>
      <c r="G12" s="179"/>
      <c r="H12" s="92"/>
      <c r="I12" s="91"/>
      <c r="J12" s="179"/>
      <c r="K12" s="92"/>
      <c r="L12" s="91"/>
      <c r="M12" s="179"/>
      <c r="N12" s="92"/>
      <c r="O12" s="91"/>
    </row>
    <row r="13" spans="1:15" ht="18" customHeight="1" thickBot="1">
      <c r="A13" s="180" t="s">
        <v>51</v>
      </c>
      <c r="B13" s="94">
        <f>SUM(B8:B12)</f>
        <v>0</v>
      </c>
      <c r="C13" s="95">
        <f>SUM(C8:C12)</f>
        <v>0</v>
      </c>
      <c r="D13" s="180" t="s">
        <v>51</v>
      </c>
      <c r="E13" s="94">
        <f>SUM(E8:E12)</f>
        <v>0</v>
      </c>
      <c r="F13" s="95">
        <f>SUM(F8:F12)</f>
        <v>0</v>
      </c>
      <c r="G13" s="180" t="s">
        <v>51</v>
      </c>
      <c r="H13" s="94">
        <f>SUM(H8:H12)</f>
        <v>320</v>
      </c>
      <c r="I13" s="95">
        <f>SUM(I8:I12)</f>
        <v>0</v>
      </c>
      <c r="J13" s="180" t="s">
        <v>51</v>
      </c>
      <c r="K13" s="94">
        <f>SUM(K8:K12)</f>
        <v>0</v>
      </c>
      <c r="L13" s="95">
        <f>SUM(L8:L12)</f>
        <v>0</v>
      </c>
      <c r="M13" s="180" t="s">
        <v>51</v>
      </c>
      <c r="N13" s="94">
        <f>SUM(N8:N12)</f>
        <v>6680</v>
      </c>
      <c r="O13" s="95">
        <f>SUM(O8:O12)</f>
        <v>0</v>
      </c>
    </row>
    <row r="14" spans="1:15" ht="15" customHeight="1" thickBot="1">
      <c r="A14" s="189"/>
      <c r="B14" s="120"/>
      <c r="C14" s="121"/>
      <c r="D14" s="189"/>
      <c r="E14" s="120"/>
      <c r="F14" s="121"/>
      <c r="G14" s="189"/>
      <c r="H14" s="120"/>
      <c r="I14" s="121"/>
      <c r="J14" s="189"/>
      <c r="K14" s="120"/>
      <c r="L14" s="121"/>
      <c r="M14" s="189"/>
      <c r="N14" s="120"/>
      <c r="O14" s="121"/>
    </row>
    <row r="15" spans="1:13" ht="17.25" customHeight="1" thickBot="1">
      <c r="A15" s="71" t="s">
        <v>411</v>
      </c>
      <c r="B15" s="72"/>
      <c r="C15" s="73" t="s">
        <v>216</v>
      </c>
      <c r="D15" s="234" t="s">
        <v>86</v>
      </c>
      <c r="E15" s="235"/>
      <c r="F15" s="74" t="s">
        <v>194</v>
      </c>
      <c r="G15" s="75">
        <f>B27+E27+H27+K27+N27</f>
        <v>6300</v>
      </c>
      <c r="H15" s="76" t="s">
        <v>2</v>
      </c>
      <c r="I15" s="77">
        <f>C27+F27+I27+L27+O27</f>
        <v>0</v>
      </c>
      <c r="J15" s="1"/>
      <c r="K15" s="122"/>
      <c r="L15" s="123"/>
      <c r="M15" s="29"/>
    </row>
    <row r="16" ht="5.25" customHeight="1" thickBot="1"/>
    <row r="17" spans="1:15" ht="18" customHeight="1">
      <c r="A17" s="51" t="s">
        <v>3</v>
      </c>
      <c r="B17" s="52"/>
      <c r="C17" s="56"/>
      <c r="D17" s="52" t="s">
        <v>4</v>
      </c>
      <c r="E17" s="52"/>
      <c r="F17" s="56"/>
      <c r="G17" s="52" t="s">
        <v>5</v>
      </c>
      <c r="H17" s="52"/>
      <c r="I17" s="56"/>
      <c r="J17" s="52" t="s">
        <v>6</v>
      </c>
      <c r="K17" s="52"/>
      <c r="L17" s="56"/>
      <c r="M17" s="52" t="s">
        <v>52</v>
      </c>
      <c r="N17" s="52"/>
      <c r="O17" s="56"/>
    </row>
    <row r="18" spans="1:15" ht="15" customHeight="1">
      <c r="A18" s="80" t="s">
        <v>7</v>
      </c>
      <c r="B18" s="81" t="s">
        <v>8</v>
      </c>
      <c r="C18" s="185" t="s">
        <v>336</v>
      </c>
      <c r="D18" s="80" t="s">
        <v>7</v>
      </c>
      <c r="E18" s="81" t="s">
        <v>8</v>
      </c>
      <c r="F18" s="185" t="s">
        <v>336</v>
      </c>
      <c r="G18" s="80" t="s">
        <v>7</v>
      </c>
      <c r="H18" s="81" t="s">
        <v>8</v>
      </c>
      <c r="I18" s="185" t="s">
        <v>336</v>
      </c>
      <c r="J18" s="80" t="s">
        <v>7</v>
      </c>
      <c r="K18" s="81" t="s">
        <v>8</v>
      </c>
      <c r="L18" s="185" t="s">
        <v>336</v>
      </c>
      <c r="M18" s="80" t="s">
        <v>7</v>
      </c>
      <c r="N18" s="81" t="s">
        <v>8</v>
      </c>
      <c r="O18" s="185" t="s">
        <v>336</v>
      </c>
    </row>
    <row r="19" spans="1:15" ht="18" customHeight="1">
      <c r="A19" s="83"/>
      <c r="B19" s="84"/>
      <c r="C19" s="85"/>
      <c r="D19" s="83"/>
      <c r="E19" s="87"/>
      <c r="F19" s="85"/>
      <c r="G19" s="83" t="s">
        <v>294</v>
      </c>
      <c r="H19" s="88">
        <v>100</v>
      </c>
      <c r="I19" s="85"/>
      <c r="J19" s="83"/>
      <c r="K19" s="87"/>
      <c r="L19" s="85"/>
      <c r="M19" s="83" t="s">
        <v>89</v>
      </c>
      <c r="N19" s="88">
        <v>2320</v>
      </c>
      <c r="O19" s="85"/>
    </row>
    <row r="20" spans="1:15" ht="18" customHeight="1">
      <c r="A20" s="83"/>
      <c r="B20" s="84"/>
      <c r="C20" s="85"/>
      <c r="D20" s="83"/>
      <c r="E20" s="87"/>
      <c r="F20" s="85"/>
      <c r="G20" s="83" t="s">
        <v>176</v>
      </c>
      <c r="H20" s="88">
        <v>80</v>
      </c>
      <c r="I20" s="85"/>
      <c r="J20" s="83"/>
      <c r="K20" s="87"/>
      <c r="L20" s="85"/>
      <c r="M20" s="83" t="s">
        <v>90</v>
      </c>
      <c r="N20" s="88">
        <v>100</v>
      </c>
      <c r="O20" s="85"/>
    </row>
    <row r="21" spans="1:15" ht="18" customHeight="1">
      <c r="A21" s="83"/>
      <c r="B21" s="84"/>
      <c r="C21" s="85"/>
      <c r="D21" s="83"/>
      <c r="E21" s="87"/>
      <c r="F21" s="85"/>
      <c r="G21" s="83"/>
      <c r="H21" s="88"/>
      <c r="I21" s="85"/>
      <c r="J21" s="83"/>
      <c r="K21" s="87"/>
      <c r="L21" s="85"/>
      <c r="M21" s="83" t="s">
        <v>92</v>
      </c>
      <c r="N21" s="88">
        <v>740</v>
      </c>
      <c r="O21" s="85"/>
    </row>
    <row r="22" spans="1:15" ht="18" customHeight="1">
      <c r="A22" s="83"/>
      <c r="B22" s="84"/>
      <c r="C22" s="85"/>
      <c r="D22" s="83"/>
      <c r="E22" s="87"/>
      <c r="F22" s="85"/>
      <c r="G22" s="124"/>
      <c r="H22" s="87"/>
      <c r="I22" s="85"/>
      <c r="J22" s="83"/>
      <c r="K22" s="87"/>
      <c r="L22" s="85"/>
      <c r="M22" s="83" t="s">
        <v>93</v>
      </c>
      <c r="N22" s="88">
        <v>860</v>
      </c>
      <c r="O22" s="85"/>
    </row>
    <row r="23" spans="1:15" ht="18" customHeight="1">
      <c r="A23" s="83"/>
      <c r="B23" s="84"/>
      <c r="C23" s="85"/>
      <c r="D23" s="83"/>
      <c r="E23" s="87"/>
      <c r="F23" s="85"/>
      <c r="G23" s="83"/>
      <c r="H23" s="87"/>
      <c r="I23" s="85"/>
      <c r="J23" s="83"/>
      <c r="K23" s="87"/>
      <c r="L23" s="85"/>
      <c r="M23" s="83" t="s">
        <v>94</v>
      </c>
      <c r="N23" s="88">
        <v>1160</v>
      </c>
      <c r="O23" s="85"/>
    </row>
    <row r="24" spans="1:15" ht="18" customHeight="1">
      <c r="A24" s="83"/>
      <c r="B24" s="84"/>
      <c r="C24" s="85"/>
      <c r="D24" s="83"/>
      <c r="E24" s="87"/>
      <c r="F24" s="85"/>
      <c r="G24" s="99"/>
      <c r="H24" s="87"/>
      <c r="I24" s="85"/>
      <c r="J24" s="83"/>
      <c r="K24" s="87"/>
      <c r="L24" s="85"/>
      <c r="M24" s="83" t="s">
        <v>382</v>
      </c>
      <c r="N24" s="88">
        <v>670</v>
      </c>
      <c r="O24" s="85"/>
    </row>
    <row r="25" spans="1:15" ht="18" customHeight="1">
      <c r="A25" s="83"/>
      <c r="B25" s="84"/>
      <c r="C25" s="85"/>
      <c r="D25" s="83"/>
      <c r="E25" s="87"/>
      <c r="F25" s="85"/>
      <c r="G25" s="124"/>
      <c r="H25" s="87"/>
      <c r="I25" s="85"/>
      <c r="J25" s="83"/>
      <c r="K25" s="87"/>
      <c r="L25" s="85"/>
      <c r="M25" s="83" t="s">
        <v>218</v>
      </c>
      <c r="N25" s="88">
        <v>270</v>
      </c>
      <c r="O25" s="85"/>
    </row>
    <row r="26" spans="1:15" ht="18" customHeight="1">
      <c r="A26" s="179"/>
      <c r="B26" s="90"/>
      <c r="C26" s="91"/>
      <c r="D26" s="179"/>
      <c r="E26" s="92"/>
      <c r="F26" s="91"/>
      <c r="G26" s="179"/>
      <c r="H26" s="92"/>
      <c r="I26" s="91"/>
      <c r="J26" s="179"/>
      <c r="K26" s="92"/>
      <c r="L26" s="91"/>
      <c r="M26" s="179"/>
      <c r="N26" s="92"/>
      <c r="O26" s="91"/>
    </row>
    <row r="27" spans="1:15" ht="18" customHeight="1" thickBot="1">
      <c r="A27" s="180" t="s">
        <v>51</v>
      </c>
      <c r="B27" s="94">
        <f>SUM(B19:B26)</f>
        <v>0</v>
      </c>
      <c r="C27" s="95">
        <f>SUM(C19:C26)</f>
        <v>0</v>
      </c>
      <c r="D27" s="180" t="s">
        <v>51</v>
      </c>
      <c r="E27" s="94">
        <f>SUM(E19:E26)</f>
        <v>0</v>
      </c>
      <c r="F27" s="95">
        <f>SUM(F19:F26)</f>
        <v>0</v>
      </c>
      <c r="G27" s="180" t="s">
        <v>51</v>
      </c>
      <c r="H27" s="94">
        <f>SUM(H19:H26)</f>
        <v>180</v>
      </c>
      <c r="I27" s="95">
        <f>SUM(I19:I26)</f>
        <v>0</v>
      </c>
      <c r="J27" s="180" t="s">
        <v>51</v>
      </c>
      <c r="K27" s="94">
        <f>SUM(K19:K26)</f>
        <v>0</v>
      </c>
      <c r="L27" s="95">
        <f>SUM(L19:L26)</f>
        <v>0</v>
      </c>
      <c r="M27" s="180" t="s">
        <v>51</v>
      </c>
      <c r="N27" s="94">
        <f>SUM(N19:N26)</f>
        <v>6120</v>
      </c>
      <c r="O27" s="95">
        <f>SUM(O19:O26)</f>
        <v>0</v>
      </c>
    </row>
    <row r="28" ht="15" customHeight="1" thickBot="1"/>
    <row r="29" spans="1:10" ht="17.25" customHeight="1" thickBot="1">
      <c r="A29" s="71" t="s">
        <v>411</v>
      </c>
      <c r="B29" s="72"/>
      <c r="C29" s="73" t="s">
        <v>219</v>
      </c>
      <c r="D29" s="234" t="s">
        <v>95</v>
      </c>
      <c r="E29" s="235"/>
      <c r="F29" s="74" t="s">
        <v>194</v>
      </c>
      <c r="G29" s="75">
        <f>B39+E39+H39+K39+N39</f>
        <v>10740</v>
      </c>
      <c r="H29" s="76" t="s">
        <v>2</v>
      </c>
      <c r="I29" s="77">
        <f>C39+F39+I39+L39+O39</f>
        <v>0</v>
      </c>
      <c r="J29" s="1"/>
    </row>
    <row r="30" ht="5.25" customHeight="1" thickBot="1"/>
    <row r="31" spans="1:15" ht="18" customHeight="1">
      <c r="A31" s="51" t="s">
        <v>3</v>
      </c>
      <c r="B31" s="52"/>
      <c r="C31" s="56"/>
      <c r="D31" s="52" t="s">
        <v>4</v>
      </c>
      <c r="E31" s="52"/>
      <c r="F31" s="56"/>
      <c r="G31" s="52" t="s">
        <v>5</v>
      </c>
      <c r="H31" s="52"/>
      <c r="I31" s="56"/>
      <c r="J31" s="52" t="s">
        <v>6</v>
      </c>
      <c r="K31" s="52"/>
      <c r="L31" s="56"/>
      <c r="M31" s="52" t="s">
        <v>52</v>
      </c>
      <c r="N31" s="52"/>
      <c r="O31" s="56"/>
    </row>
    <row r="32" spans="1:15" ht="15" customHeight="1">
      <c r="A32" s="80" t="s">
        <v>7</v>
      </c>
      <c r="B32" s="81" t="s">
        <v>8</v>
      </c>
      <c r="C32" s="185" t="s">
        <v>336</v>
      </c>
      <c r="D32" s="80" t="s">
        <v>7</v>
      </c>
      <c r="E32" s="81" t="s">
        <v>8</v>
      </c>
      <c r="F32" s="82"/>
      <c r="G32" s="80" t="s">
        <v>7</v>
      </c>
      <c r="H32" s="81" t="s">
        <v>8</v>
      </c>
      <c r="I32" s="185" t="s">
        <v>336</v>
      </c>
      <c r="J32" s="80" t="s">
        <v>7</v>
      </c>
      <c r="K32" s="81" t="s">
        <v>8</v>
      </c>
      <c r="L32" s="185" t="s">
        <v>336</v>
      </c>
      <c r="M32" s="80" t="s">
        <v>7</v>
      </c>
      <c r="N32" s="81" t="s">
        <v>8</v>
      </c>
      <c r="O32" s="185" t="s">
        <v>336</v>
      </c>
    </row>
    <row r="33" spans="1:15" ht="18" customHeight="1">
      <c r="A33" s="83"/>
      <c r="B33" s="84"/>
      <c r="C33" s="85"/>
      <c r="D33" s="83" t="s">
        <v>96</v>
      </c>
      <c r="E33" s="88">
        <v>160</v>
      </c>
      <c r="F33" s="85"/>
      <c r="G33" s="83" t="s">
        <v>97</v>
      </c>
      <c r="H33" s="88">
        <v>580</v>
      </c>
      <c r="I33" s="85"/>
      <c r="J33" s="83"/>
      <c r="K33" s="87"/>
      <c r="L33" s="85"/>
      <c r="M33" s="83" t="s">
        <v>383</v>
      </c>
      <c r="N33" s="88">
        <v>2290</v>
      </c>
      <c r="O33" s="85"/>
    </row>
    <row r="34" spans="1:15" ht="18" customHeight="1">
      <c r="A34" s="167"/>
      <c r="B34" s="84"/>
      <c r="C34" s="85"/>
      <c r="D34" s="83" t="s">
        <v>292</v>
      </c>
      <c r="E34" s="88">
        <v>180</v>
      </c>
      <c r="F34" s="85"/>
      <c r="G34" s="83" t="s">
        <v>99</v>
      </c>
      <c r="H34" s="88">
        <v>350</v>
      </c>
      <c r="I34" s="85"/>
      <c r="J34" s="83"/>
      <c r="K34" s="87"/>
      <c r="L34" s="85"/>
      <c r="M34" s="83" t="s">
        <v>97</v>
      </c>
      <c r="N34" s="88">
        <v>2610</v>
      </c>
      <c r="O34" s="85"/>
    </row>
    <row r="35" spans="1:15" ht="18" customHeight="1">
      <c r="A35" s="83"/>
      <c r="B35" s="84"/>
      <c r="C35" s="85"/>
      <c r="D35" s="83"/>
      <c r="E35" s="87"/>
      <c r="F35" s="85"/>
      <c r="G35" s="83" t="s">
        <v>100</v>
      </c>
      <c r="H35" s="88">
        <v>110</v>
      </c>
      <c r="I35" s="85"/>
      <c r="J35" s="83"/>
      <c r="K35" s="87"/>
      <c r="L35" s="85"/>
      <c r="M35" s="83" t="s">
        <v>99</v>
      </c>
      <c r="N35" s="88">
        <v>1420</v>
      </c>
      <c r="O35" s="85"/>
    </row>
    <row r="36" spans="1:15" ht="18" customHeight="1">
      <c r="A36" s="83"/>
      <c r="B36" s="84"/>
      <c r="C36" s="85"/>
      <c r="D36" s="83"/>
      <c r="E36" s="87"/>
      <c r="F36" s="85"/>
      <c r="G36" s="83" t="s">
        <v>314</v>
      </c>
      <c r="H36" s="88">
        <v>160</v>
      </c>
      <c r="I36" s="85"/>
      <c r="J36" s="83"/>
      <c r="K36" s="87"/>
      <c r="L36" s="85"/>
      <c r="M36" s="83" t="s">
        <v>98</v>
      </c>
      <c r="N36" s="88">
        <v>2290</v>
      </c>
      <c r="O36" s="85"/>
    </row>
    <row r="37" spans="1:15" ht="18.75" customHeight="1">
      <c r="A37" s="83"/>
      <c r="B37" s="84"/>
      <c r="C37" s="85"/>
      <c r="D37" s="83"/>
      <c r="E37" s="87"/>
      <c r="F37" s="85"/>
      <c r="G37" s="83"/>
      <c r="H37" s="87"/>
      <c r="I37" s="85"/>
      <c r="J37" s="83"/>
      <c r="K37" s="87"/>
      <c r="L37" s="85"/>
      <c r="M37" s="83" t="s">
        <v>101</v>
      </c>
      <c r="N37" s="88">
        <v>590</v>
      </c>
      <c r="O37" s="85"/>
    </row>
    <row r="38" spans="1:15" ht="18" customHeight="1">
      <c r="A38" s="179"/>
      <c r="B38" s="90"/>
      <c r="C38" s="91"/>
      <c r="D38" s="179"/>
      <c r="E38" s="92"/>
      <c r="F38" s="91"/>
      <c r="G38" s="179"/>
      <c r="H38" s="92"/>
      <c r="I38" s="91"/>
      <c r="J38" s="179"/>
      <c r="K38" s="92"/>
      <c r="L38" s="91"/>
      <c r="M38" s="179"/>
      <c r="N38" s="92">
        <v>0</v>
      </c>
      <c r="O38" s="91">
        <f>N38</f>
        <v>0</v>
      </c>
    </row>
    <row r="39" spans="1:15" ht="18" customHeight="1" thickBot="1">
      <c r="A39" s="180" t="s">
        <v>51</v>
      </c>
      <c r="B39" s="94">
        <f>SUM(B33:B38)</f>
        <v>0</v>
      </c>
      <c r="C39" s="95">
        <f>SUM(C33:C38)</f>
        <v>0</v>
      </c>
      <c r="D39" s="180" t="s">
        <v>51</v>
      </c>
      <c r="E39" s="94">
        <f>SUM(E33:E38)</f>
        <v>340</v>
      </c>
      <c r="F39" s="95">
        <f>SUM(F33:F38)</f>
        <v>0</v>
      </c>
      <c r="G39" s="180" t="s">
        <v>51</v>
      </c>
      <c r="H39" s="94">
        <f>SUM(H33:H38)</f>
        <v>1200</v>
      </c>
      <c r="I39" s="95">
        <f>SUM(I33:I38)</f>
        <v>0</v>
      </c>
      <c r="J39" s="180" t="s">
        <v>51</v>
      </c>
      <c r="K39" s="94">
        <f>SUM(K33:K38)</f>
        <v>0</v>
      </c>
      <c r="L39" s="95">
        <f>SUM(L33:L38)</f>
        <v>0</v>
      </c>
      <c r="M39" s="180" t="s">
        <v>51</v>
      </c>
      <c r="N39" s="94">
        <f>SUM(N33:N38)</f>
        <v>9200</v>
      </c>
      <c r="O39" s="95">
        <f>SUM(O33:O38)</f>
        <v>0</v>
      </c>
    </row>
    <row r="40" ht="15" customHeight="1" thickBot="1"/>
    <row r="41" spans="1:10" ht="17.25" customHeight="1" thickBot="1">
      <c r="A41" s="71" t="s">
        <v>411</v>
      </c>
      <c r="B41" s="72"/>
      <c r="C41" s="73" t="s">
        <v>220</v>
      </c>
      <c r="D41" s="234" t="s">
        <v>221</v>
      </c>
      <c r="E41" s="235"/>
      <c r="F41" s="74" t="s">
        <v>194</v>
      </c>
      <c r="G41" s="75">
        <f>SUM(B49,E49,H49,K49,N49)</f>
        <v>5770</v>
      </c>
      <c r="H41" s="76" t="s">
        <v>2</v>
      </c>
      <c r="I41" s="77">
        <f>C49+F49+I49+L49+O49</f>
        <v>0</v>
      </c>
      <c r="J41" s="1" t="s">
        <v>290</v>
      </c>
    </row>
    <row r="42" ht="5.25" customHeight="1" thickBot="1"/>
    <row r="43" spans="1:15" ht="18" customHeight="1">
      <c r="A43" s="51" t="s">
        <v>3</v>
      </c>
      <c r="B43" s="52"/>
      <c r="C43" s="56"/>
      <c r="D43" s="52" t="s">
        <v>4</v>
      </c>
      <c r="E43" s="52"/>
      <c r="F43" s="56"/>
      <c r="G43" s="52" t="s">
        <v>5</v>
      </c>
      <c r="H43" s="52"/>
      <c r="I43" s="56"/>
      <c r="J43" s="52" t="s">
        <v>6</v>
      </c>
      <c r="K43" s="52"/>
      <c r="L43" s="56"/>
      <c r="M43" s="52" t="s">
        <v>52</v>
      </c>
      <c r="N43" s="52"/>
      <c r="O43" s="56"/>
    </row>
    <row r="44" spans="1:15" ht="15" customHeight="1">
      <c r="A44" s="80" t="s">
        <v>7</v>
      </c>
      <c r="B44" s="81" t="s">
        <v>8</v>
      </c>
      <c r="C44" s="185" t="s">
        <v>336</v>
      </c>
      <c r="D44" s="80" t="s">
        <v>7</v>
      </c>
      <c r="E44" s="81" t="s">
        <v>8</v>
      </c>
      <c r="F44" s="185" t="s">
        <v>336</v>
      </c>
      <c r="G44" s="80" t="s">
        <v>7</v>
      </c>
      <c r="H44" s="81" t="s">
        <v>8</v>
      </c>
      <c r="I44" s="185" t="s">
        <v>336</v>
      </c>
      <c r="J44" s="80" t="s">
        <v>7</v>
      </c>
      <c r="K44" s="81" t="s">
        <v>8</v>
      </c>
      <c r="L44" s="185" t="s">
        <v>336</v>
      </c>
      <c r="M44" s="80" t="s">
        <v>7</v>
      </c>
      <c r="N44" s="81" t="s">
        <v>8</v>
      </c>
      <c r="O44" s="185" t="s">
        <v>336</v>
      </c>
    </row>
    <row r="45" spans="1:15" ht="18" customHeight="1">
      <c r="A45" s="83"/>
      <c r="B45" s="84"/>
      <c r="C45" s="85"/>
      <c r="D45" s="83" t="s">
        <v>102</v>
      </c>
      <c r="E45" s="88">
        <v>360</v>
      </c>
      <c r="F45" s="85"/>
      <c r="G45" s="160" t="s">
        <v>103</v>
      </c>
      <c r="H45" s="88">
        <v>380</v>
      </c>
      <c r="I45" s="85"/>
      <c r="J45" s="83"/>
      <c r="K45" s="87"/>
      <c r="L45" s="85"/>
      <c r="M45" s="83" t="s">
        <v>384</v>
      </c>
      <c r="N45" s="88">
        <v>2820</v>
      </c>
      <c r="O45" s="85"/>
    </row>
    <row r="46" spans="1:15" ht="18" customHeight="1">
      <c r="A46" s="83"/>
      <c r="B46" s="84"/>
      <c r="C46" s="85"/>
      <c r="D46" s="83"/>
      <c r="E46" s="87"/>
      <c r="F46" s="85"/>
      <c r="G46" s="160"/>
      <c r="H46" s="88">
        <v>0</v>
      </c>
      <c r="I46" s="85">
        <v>0</v>
      </c>
      <c r="J46" s="83"/>
      <c r="K46" s="87"/>
      <c r="L46" s="85"/>
      <c r="M46" s="83" t="s">
        <v>222</v>
      </c>
      <c r="N46" s="88">
        <v>930</v>
      </c>
      <c r="O46" s="85"/>
    </row>
    <row r="47" spans="1:15" ht="18" customHeight="1">
      <c r="A47" s="83"/>
      <c r="B47" s="84"/>
      <c r="C47" s="85"/>
      <c r="D47" s="83"/>
      <c r="E47" s="87"/>
      <c r="F47" s="85"/>
      <c r="G47" s="83"/>
      <c r="H47" s="87"/>
      <c r="I47" s="85"/>
      <c r="J47" s="83"/>
      <c r="K47" s="87"/>
      <c r="L47" s="85"/>
      <c r="M47" s="83" t="s">
        <v>385</v>
      </c>
      <c r="N47" s="88">
        <v>1280</v>
      </c>
      <c r="O47" s="85"/>
    </row>
    <row r="48" spans="1:15" ht="18" customHeight="1">
      <c r="A48" s="179"/>
      <c r="B48" s="90"/>
      <c r="C48" s="91"/>
      <c r="D48" s="179"/>
      <c r="E48" s="92"/>
      <c r="F48" s="91"/>
      <c r="G48" s="179"/>
      <c r="H48" s="92"/>
      <c r="I48" s="91"/>
      <c r="J48" s="179"/>
      <c r="K48" s="92"/>
      <c r="L48" s="91"/>
      <c r="M48" s="179"/>
      <c r="N48" s="92"/>
      <c r="O48" s="91"/>
    </row>
    <row r="49" spans="1:15" ht="18" customHeight="1" thickBot="1">
      <c r="A49" s="180" t="s">
        <v>51</v>
      </c>
      <c r="B49" s="94">
        <f>SUM(B45:B48)</f>
        <v>0</v>
      </c>
      <c r="C49" s="95">
        <f>SUM(C45:C48)</f>
        <v>0</v>
      </c>
      <c r="D49" s="180" t="s">
        <v>51</v>
      </c>
      <c r="E49" s="94">
        <f>SUM(E45:E48)</f>
        <v>360</v>
      </c>
      <c r="F49" s="95">
        <f>SUM(F45:F48)</f>
        <v>0</v>
      </c>
      <c r="G49" s="180" t="s">
        <v>51</v>
      </c>
      <c r="H49" s="94">
        <f>SUM(H45:H48)</f>
        <v>380</v>
      </c>
      <c r="I49" s="95">
        <f>SUM(I45:I48)</f>
        <v>0</v>
      </c>
      <c r="J49" s="180" t="s">
        <v>51</v>
      </c>
      <c r="K49" s="94">
        <f>SUM(K45:K48)</f>
        <v>0</v>
      </c>
      <c r="L49" s="95">
        <f>SUM(L45:L48)</f>
        <v>0</v>
      </c>
      <c r="M49" s="180" t="s">
        <v>51</v>
      </c>
      <c r="N49" s="94">
        <f>SUM(N45:N48)</f>
        <v>5030</v>
      </c>
      <c r="O49" s="95">
        <f>SUM(O45:O48)</f>
        <v>0</v>
      </c>
    </row>
    <row r="50" ht="15" customHeight="1" thickBot="1"/>
    <row r="51" spans="1:10" ht="17.25" customHeight="1" thickBot="1">
      <c r="A51" s="71" t="s">
        <v>411</v>
      </c>
      <c r="B51" s="72"/>
      <c r="C51" s="73" t="s">
        <v>223</v>
      </c>
      <c r="D51" s="234" t="s">
        <v>110</v>
      </c>
      <c r="E51" s="235"/>
      <c r="F51" s="74" t="s">
        <v>194</v>
      </c>
      <c r="G51" s="75">
        <f>B60+E60+H60+K60+N60</f>
        <v>8120</v>
      </c>
      <c r="H51" s="76" t="s">
        <v>2</v>
      </c>
      <c r="I51" s="77">
        <f>C60+F60+I60+L60+O60</f>
        <v>0</v>
      </c>
      <c r="J51" s="1"/>
    </row>
    <row r="52" ht="5.25" customHeight="1" thickBot="1"/>
    <row r="53" spans="1:15" ht="18" customHeight="1">
      <c r="A53" s="51" t="s">
        <v>3</v>
      </c>
      <c r="B53" s="52"/>
      <c r="C53" s="56"/>
      <c r="D53" s="52" t="s">
        <v>4</v>
      </c>
      <c r="E53" s="52"/>
      <c r="F53" s="56"/>
      <c r="G53" s="52" t="s">
        <v>5</v>
      </c>
      <c r="H53" s="52"/>
      <c r="I53" s="56"/>
      <c r="J53" s="52" t="s">
        <v>6</v>
      </c>
      <c r="K53" s="52"/>
      <c r="L53" s="56"/>
      <c r="M53" s="52" t="s">
        <v>52</v>
      </c>
      <c r="N53" s="52"/>
      <c r="O53" s="56"/>
    </row>
    <row r="54" spans="1:15" ht="15" customHeight="1">
      <c r="A54" s="80" t="s">
        <v>7</v>
      </c>
      <c r="B54" s="81" t="s">
        <v>8</v>
      </c>
      <c r="C54" s="185" t="s">
        <v>336</v>
      </c>
      <c r="D54" s="80" t="s">
        <v>7</v>
      </c>
      <c r="E54" s="81" t="s">
        <v>8</v>
      </c>
      <c r="F54" s="185" t="s">
        <v>336</v>
      </c>
      <c r="G54" s="80" t="s">
        <v>7</v>
      </c>
      <c r="H54" s="81" t="s">
        <v>8</v>
      </c>
      <c r="I54" s="185" t="s">
        <v>336</v>
      </c>
      <c r="J54" s="80" t="s">
        <v>7</v>
      </c>
      <c r="K54" s="81" t="s">
        <v>8</v>
      </c>
      <c r="L54" s="185" t="s">
        <v>336</v>
      </c>
      <c r="M54" s="80" t="s">
        <v>7</v>
      </c>
      <c r="N54" s="81" t="s">
        <v>8</v>
      </c>
      <c r="O54" s="185" t="s">
        <v>336</v>
      </c>
    </row>
    <row r="55" spans="1:15" ht="18" customHeight="1">
      <c r="A55" s="83"/>
      <c r="B55" s="84"/>
      <c r="C55" s="85"/>
      <c r="D55" s="83" t="s">
        <v>111</v>
      </c>
      <c r="E55" s="88">
        <v>420</v>
      </c>
      <c r="F55" s="85"/>
      <c r="G55" s="83" t="s">
        <v>326</v>
      </c>
      <c r="H55" s="88">
        <v>570</v>
      </c>
      <c r="I55" s="85"/>
      <c r="J55" s="83"/>
      <c r="K55" s="88"/>
      <c r="L55" s="85">
        <f>K55</f>
        <v>0</v>
      </c>
      <c r="M55" s="83" t="s">
        <v>224</v>
      </c>
      <c r="N55" s="88">
        <v>3090</v>
      </c>
      <c r="O55" s="85"/>
    </row>
    <row r="56" spans="1:15" ht="18" customHeight="1">
      <c r="A56" s="83"/>
      <c r="B56" s="84"/>
      <c r="C56" s="85"/>
      <c r="D56" s="83"/>
      <c r="E56" s="87"/>
      <c r="F56" s="85"/>
      <c r="G56" s="83"/>
      <c r="H56" s="88"/>
      <c r="I56" s="85"/>
      <c r="J56" s="83"/>
      <c r="K56" s="126"/>
      <c r="L56" s="85"/>
      <c r="M56" s="83" t="s">
        <v>225</v>
      </c>
      <c r="N56" s="88">
        <v>1920</v>
      </c>
      <c r="O56" s="85"/>
    </row>
    <row r="57" spans="1:15" ht="18" customHeight="1">
      <c r="A57" s="124"/>
      <c r="B57" s="84"/>
      <c r="C57" s="85"/>
      <c r="D57" s="83"/>
      <c r="E57" s="87"/>
      <c r="F57" s="85"/>
      <c r="G57" s="83"/>
      <c r="H57" s="87"/>
      <c r="I57" s="85"/>
      <c r="J57" s="83"/>
      <c r="K57" s="87"/>
      <c r="L57" s="85"/>
      <c r="M57" s="83" t="s">
        <v>226</v>
      </c>
      <c r="N57" s="88">
        <v>740</v>
      </c>
      <c r="O57" s="85"/>
    </row>
    <row r="58" spans="1:15" ht="18" customHeight="1">
      <c r="A58" s="83"/>
      <c r="B58" s="84"/>
      <c r="C58" s="85"/>
      <c r="D58" s="83"/>
      <c r="E58" s="87"/>
      <c r="F58" s="85"/>
      <c r="G58" s="83"/>
      <c r="H58" s="87"/>
      <c r="I58" s="85"/>
      <c r="J58" s="124"/>
      <c r="K58" s="87"/>
      <c r="L58" s="85"/>
      <c r="M58" s="83" t="s">
        <v>227</v>
      </c>
      <c r="N58" s="88">
        <v>1380</v>
      </c>
      <c r="O58" s="85"/>
    </row>
    <row r="59" spans="1:15" ht="18" customHeight="1">
      <c r="A59" s="179"/>
      <c r="B59" s="90"/>
      <c r="C59" s="91"/>
      <c r="D59" s="179"/>
      <c r="E59" s="92"/>
      <c r="F59" s="91"/>
      <c r="G59" s="179"/>
      <c r="H59" s="92"/>
      <c r="I59" s="91"/>
      <c r="J59" s="179"/>
      <c r="K59" s="92"/>
      <c r="L59" s="91"/>
      <c r="M59" s="179"/>
      <c r="N59" s="92"/>
      <c r="O59" s="91"/>
    </row>
    <row r="60" spans="1:15" ht="18" customHeight="1" thickBot="1">
      <c r="A60" s="180" t="s">
        <v>51</v>
      </c>
      <c r="B60" s="94">
        <f>SUM(B55:B59)</f>
        <v>0</v>
      </c>
      <c r="C60" s="95">
        <f>SUM(C55:C59)</f>
        <v>0</v>
      </c>
      <c r="D60" s="180" t="s">
        <v>51</v>
      </c>
      <c r="E60" s="94">
        <f>SUM(E55:E59)</f>
        <v>420</v>
      </c>
      <c r="F60" s="95">
        <f>SUM(F55:F59)</f>
        <v>0</v>
      </c>
      <c r="G60" s="180" t="s">
        <v>51</v>
      </c>
      <c r="H60" s="94">
        <f>SUM(H55:H59)</f>
        <v>570</v>
      </c>
      <c r="I60" s="95">
        <f>SUM(I55:I59)</f>
        <v>0</v>
      </c>
      <c r="J60" s="180" t="s">
        <v>51</v>
      </c>
      <c r="K60" s="94">
        <f>SUM(K55:K59)</f>
        <v>0</v>
      </c>
      <c r="L60" s="95">
        <f>SUM(L55:L59)</f>
        <v>0</v>
      </c>
      <c r="M60" s="180" t="s">
        <v>51</v>
      </c>
      <c r="N60" s="94">
        <f>SUM(N55:N59)</f>
        <v>7130</v>
      </c>
      <c r="O60" s="95">
        <f>SUM(O55:O59)</f>
        <v>0</v>
      </c>
    </row>
    <row r="61" ht="15" customHeight="1" thickBot="1">
      <c r="O61" s="69"/>
    </row>
    <row r="62" spans="1:11" ht="17.25" customHeight="1" thickBot="1">
      <c r="A62" s="71" t="s">
        <v>411</v>
      </c>
      <c r="B62" s="72"/>
      <c r="C62" s="73" t="s">
        <v>269</v>
      </c>
      <c r="D62" s="234" t="s">
        <v>270</v>
      </c>
      <c r="E62" s="235"/>
      <c r="F62" s="74" t="s">
        <v>194</v>
      </c>
      <c r="G62" s="75">
        <f>B77+E77+H77+K77+N77</f>
        <v>14460</v>
      </c>
      <c r="H62" s="76" t="s">
        <v>2</v>
      </c>
      <c r="I62" s="77">
        <f>C77+F77+I77+L77+O77</f>
        <v>0</v>
      </c>
      <c r="J62" s="1"/>
      <c r="K62" s="58" t="s">
        <v>271</v>
      </c>
    </row>
    <row r="63" ht="5.25" customHeight="1" thickBot="1"/>
    <row r="64" spans="1:15" ht="18" customHeight="1">
      <c r="A64" s="51" t="s">
        <v>3</v>
      </c>
      <c r="B64" s="52"/>
      <c r="C64" s="56"/>
      <c r="D64" s="52" t="s">
        <v>4</v>
      </c>
      <c r="E64" s="52"/>
      <c r="F64" s="56"/>
      <c r="G64" s="52" t="s">
        <v>5</v>
      </c>
      <c r="H64" s="52"/>
      <c r="I64" s="56"/>
      <c r="J64" s="52" t="s">
        <v>6</v>
      </c>
      <c r="K64" s="52"/>
      <c r="L64" s="56"/>
      <c r="M64" s="52" t="s">
        <v>52</v>
      </c>
      <c r="N64" s="52"/>
      <c r="O64" s="56"/>
    </row>
    <row r="65" spans="1:15" ht="15" customHeight="1">
      <c r="A65" s="80" t="s">
        <v>7</v>
      </c>
      <c r="B65" s="81" t="s">
        <v>8</v>
      </c>
      <c r="C65" s="185" t="s">
        <v>336</v>
      </c>
      <c r="D65" s="80" t="s">
        <v>7</v>
      </c>
      <c r="E65" s="81" t="s">
        <v>8</v>
      </c>
      <c r="F65" s="185" t="s">
        <v>336</v>
      </c>
      <c r="G65" s="80" t="s">
        <v>7</v>
      </c>
      <c r="H65" s="81" t="s">
        <v>8</v>
      </c>
      <c r="I65" s="185" t="s">
        <v>336</v>
      </c>
      <c r="J65" s="80" t="s">
        <v>7</v>
      </c>
      <c r="K65" s="81" t="s">
        <v>8</v>
      </c>
      <c r="L65" s="185" t="s">
        <v>336</v>
      </c>
      <c r="M65" s="80" t="s">
        <v>7</v>
      </c>
      <c r="N65" s="81" t="s">
        <v>8</v>
      </c>
      <c r="O65" s="185" t="s">
        <v>336</v>
      </c>
    </row>
    <row r="66" spans="1:15" ht="18" customHeight="1">
      <c r="A66" s="127"/>
      <c r="B66" s="128"/>
      <c r="C66" s="85"/>
      <c r="D66" s="127"/>
      <c r="E66" s="128"/>
      <c r="F66" s="85"/>
      <c r="G66" s="106"/>
      <c r="H66" s="129"/>
      <c r="I66" s="85"/>
      <c r="J66" s="127"/>
      <c r="K66" s="128"/>
      <c r="L66" s="85"/>
      <c r="M66" s="106" t="s">
        <v>279</v>
      </c>
      <c r="N66" s="129"/>
      <c r="O66" s="85"/>
    </row>
    <row r="67" spans="1:15" ht="18" customHeight="1">
      <c r="A67" s="83"/>
      <c r="B67" s="84"/>
      <c r="C67" s="85"/>
      <c r="D67" s="83"/>
      <c r="E67" s="87"/>
      <c r="F67" s="85"/>
      <c r="G67" s="83"/>
      <c r="H67" s="214"/>
      <c r="I67" s="200"/>
      <c r="J67" s="83"/>
      <c r="K67" s="87"/>
      <c r="L67" s="85"/>
      <c r="M67" s="83" t="s">
        <v>386</v>
      </c>
      <c r="N67" s="88">
        <v>1940</v>
      </c>
      <c r="O67" s="85"/>
    </row>
    <row r="68" spans="1:15" ht="18" customHeight="1">
      <c r="A68" s="83"/>
      <c r="B68" s="84"/>
      <c r="C68" s="85"/>
      <c r="D68" s="83"/>
      <c r="E68" s="87"/>
      <c r="F68" s="85"/>
      <c r="G68" s="83"/>
      <c r="H68" s="88"/>
      <c r="I68" s="85"/>
      <c r="J68" s="83"/>
      <c r="K68" s="87"/>
      <c r="L68" s="85"/>
      <c r="M68" s="191" t="s">
        <v>287</v>
      </c>
      <c r="N68" s="88">
        <v>1020</v>
      </c>
      <c r="O68" s="85"/>
    </row>
    <row r="69" spans="1:15" ht="18" customHeight="1">
      <c r="A69" s="83"/>
      <c r="B69" s="84"/>
      <c r="C69" s="85"/>
      <c r="D69" s="167"/>
      <c r="E69" s="87"/>
      <c r="F69" s="85"/>
      <c r="G69" s="167"/>
      <c r="H69" s="88"/>
      <c r="I69" s="85"/>
      <c r="J69" s="83"/>
      <c r="K69" s="87"/>
      <c r="L69" s="85"/>
      <c r="M69" s="83" t="s">
        <v>387</v>
      </c>
      <c r="N69" s="88">
        <v>1300</v>
      </c>
      <c r="O69" s="85"/>
    </row>
    <row r="70" spans="1:15" ht="18" customHeight="1">
      <c r="A70" s="83"/>
      <c r="B70" s="84"/>
      <c r="C70" s="85"/>
      <c r="D70" s="106" t="s">
        <v>260</v>
      </c>
      <c r="E70" s="107"/>
      <c r="F70" s="85"/>
      <c r="G70" s="106" t="s">
        <v>260</v>
      </c>
      <c r="H70" s="88"/>
      <c r="I70" s="85"/>
      <c r="J70" s="83"/>
      <c r="K70" s="87"/>
      <c r="L70" s="85"/>
      <c r="M70" s="106" t="s">
        <v>260</v>
      </c>
      <c r="N70" s="88"/>
      <c r="O70" s="85"/>
    </row>
    <row r="71" spans="1:15" ht="18" customHeight="1">
      <c r="A71" s="83"/>
      <c r="B71" s="84"/>
      <c r="C71" s="85"/>
      <c r="D71" s="83" t="s">
        <v>105</v>
      </c>
      <c r="E71" s="150">
        <v>200</v>
      </c>
      <c r="F71" s="85"/>
      <c r="G71" s="83" t="s">
        <v>106</v>
      </c>
      <c r="H71" s="88">
        <v>650</v>
      </c>
      <c r="I71" s="85"/>
      <c r="J71" s="83"/>
      <c r="K71" s="87"/>
      <c r="L71" s="85"/>
      <c r="M71" s="83" t="s">
        <v>104</v>
      </c>
      <c r="N71" s="88">
        <v>2100</v>
      </c>
      <c r="O71" s="85"/>
    </row>
    <row r="72" spans="1:15" ht="18" customHeight="1">
      <c r="A72" s="83"/>
      <c r="B72" s="84"/>
      <c r="C72" s="85"/>
      <c r="D72" s="83"/>
      <c r="E72" s="87"/>
      <c r="F72" s="85"/>
      <c r="G72" s="83" t="s">
        <v>107</v>
      </c>
      <c r="H72" s="88">
        <v>510</v>
      </c>
      <c r="I72" s="85"/>
      <c r="J72" s="83"/>
      <c r="K72" s="87"/>
      <c r="L72" s="85"/>
      <c r="M72" s="83" t="s">
        <v>108</v>
      </c>
      <c r="N72" s="88">
        <v>2180</v>
      </c>
      <c r="O72" s="85"/>
    </row>
    <row r="73" spans="1:15" ht="18" customHeight="1">
      <c r="A73" s="83"/>
      <c r="B73" s="84"/>
      <c r="C73" s="85"/>
      <c r="D73" s="83"/>
      <c r="E73" s="87"/>
      <c r="F73" s="85"/>
      <c r="G73" s="83"/>
      <c r="H73" s="87"/>
      <c r="I73" s="85"/>
      <c r="J73" s="83"/>
      <c r="K73" s="87"/>
      <c r="L73" s="85"/>
      <c r="M73" s="83" t="s">
        <v>388</v>
      </c>
      <c r="N73" s="88">
        <v>1880</v>
      </c>
      <c r="O73" s="85"/>
    </row>
    <row r="74" spans="1:15" ht="18" customHeight="1">
      <c r="A74" s="83"/>
      <c r="B74" s="84"/>
      <c r="C74" s="85"/>
      <c r="D74" s="83"/>
      <c r="E74" s="87"/>
      <c r="F74" s="85"/>
      <c r="G74" s="83"/>
      <c r="H74" s="87"/>
      <c r="I74" s="85"/>
      <c r="J74" s="83"/>
      <c r="K74" s="87"/>
      <c r="L74" s="85"/>
      <c r="M74" s="83" t="s">
        <v>109</v>
      </c>
      <c r="N74" s="88">
        <v>1510</v>
      </c>
      <c r="O74" s="85"/>
    </row>
    <row r="75" spans="1:15" ht="18" customHeight="1">
      <c r="A75" s="83"/>
      <c r="B75" s="84"/>
      <c r="C75" s="85"/>
      <c r="D75" s="83"/>
      <c r="E75" s="87"/>
      <c r="F75" s="85"/>
      <c r="G75" s="83"/>
      <c r="H75" s="87"/>
      <c r="I75" s="85"/>
      <c r="J75" s="83"/>
      <c r="K75" s="87"/>
      <c r="L75" s="85"/>
      <c r="M75" s="83" t="s">
        <v>389</v>
      </c>
      <c r="N75" s="88">
        <v>1170</v>
      </c>
      <c r="O75" s="85"/>
    </row>
    <row r="76" spans="1:15" ht="18" customHeight="1">
      <c r="A76" s="179"/>
      <c r="B76" s="90"/>
      <c r="C76" s="91"/>
      <c r="D76" s="179"/>
      <c r="E76" s="92"/>
      <c r="F76" s="91"/>
      <c r="G76" s="179"/>
      <c r="H76" s="92"/>
      <c r="I76" s="91"/>
      <c r="J76" s="179"/>
      <c r="K76" s="92"/>
      <c r="L76" s="91"/>
      <c r="M76" s="179"/>
      <c r="N76" s="92"/>
      <c r="O76" s="91"/>
    </row>
    <row r="77" spans="1:15" ht="18" customHeight="1" thickBot="1">
      <c r="A77" s="180" t="s">
        <v>51</v>
      </c>
      <c r="B77" s="94">
        <f>SUM(B66:B76)</f>
        <v>0</v>
      </c>
      <c r="C77" s="95">
        <f>SUM(C66:C76)</f>
        <v>0</v>
      </c>
      <c r="D77" s="180" t="s">
        <v>51</v>
      </c>
      <c r="E77" s="94">
        <f>SUM(E66:E76)</f>
        <v>200</v>
      </c>
      <c r="F77" s="95">
        <f>SUM(F66:F76)</f>
        <v>0</v>
      </c>
      <c r="G77" s="180" t="s">
        <v>51</v>
      </c>
      <c r="H77" s="94">
        <f>SUM(H66:H76)</f>
        <v>1160</v>
      </c>
      <c r="I77" s="95">
        <f>SUM(I66:I76)</f>
        <v>0</v>
      </c>
      <c r="J77" s="180" t="s">
        <v>51</v>
      </c>
      <c r="K77" s="94">
        <f>SUM(K66:K76)</f>
        <v>0</v>
      </c>
      <c r="L77" s="95">
        <f>SUM(L66:L76)</f>
        <v>0</v>
      </c>
      <c r="M77" s="180" t="s">
        <v>51</v>
      </c>
      <c r="N77" s="94">
        <f>SUM(N66:N76)</f>
        <v>13100</v>
      </c>
      <c r="O77" s="95">
        <f>SUM(O66:O76)</f>
        <v>0</v>
      </c>
    </row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</sheetData>
  <sheetProtection/>
  <mergeCells count="7">
    <mergeCell ref="D62:E62"/>
    <mergeCell ref="D4:E4"/>
    <mergeCell ref="E2:G2"/>
    <mergeCell ref="D29:E29"/>
    <mergeCell ref="D41:E41"/>
    <mergeCell ref="D51:E51"/>
    <mergeCell ref="D15:E15"/>
  </mergeCells>
  <conditionalFormatting sqref="C8:C13 F8:F13 L12:L13 O8:O13 C19:C27 F19:F27 I26:I27 L26:L27 O19:O27 C33:C39 F38:F39 I38:I39 L38:L39 O33:O39 C45:C49 F48:F49 I48:I49 L48:L49 O45:O49 C55:C60 F59:F60 I59:I60 L59:L60 O55:O60 I66 I12:I13 I73:I77 C66:C77 L66:L77 O66:O77 H67:H70 N70 I68:I71 F66:F70 F73:F77">
    <cfRule type="cellIs" priority="32" dxfId="98" operator="greaterThan" stopIfTrue="1">
      <formula>B8</formula>
    </cfRule>
  </conditionalFormatting>
  <conditionalFormatting sqref="I67">
    <cfRule type="cellIs" priority="20" dxfId="98" operator="greaterThan" stopIfTrue="1">
      <formula>H67</formula>
    </cfRule>
  </conditionalFormatting>
  <conditionalFormatting sqref="I72">
    <cfRule type="cellIs" priority="19" dxfId="98" operator="greaterThan" stopIfTrue="1">
      <formula>H72</formula>
    </cfRule>
  </conditionalFormatting>
  <conditionalFormatting sqref="I10 L8:L11 H8:H11 N8:N11">
    <cfRule type="cellIs" priority="17" dxfId="98" operator="greaterThan" stopIfTrue="1">
      <formula>G8</formula>
    </cfRule>
  </conditionalFormatting>
  <conditionalFormatting sqref="I8">
    <cfRule type="cellIs" priority="16" dxfId="98" operator="greaterThan" stopIfTrue="1">
      <formula>H8</formula>
    </cfRule>
  </conditionalFormatting>
  <conditionalFormatting sqref="I9">
    <cfRule type="cellIs" priority="15" dxfId="98" operator="greaterThan" stopIfTrue="1">
      <formula>H9</formula>
    </cfRule>
  </conditionalFormatting>
  <conditionalFormatting sqref="I11">
    <cfRule type="cellIs" priority="14" dxfId="98" operator="greaterThan" stopIfTrue="1">
      <formula>H11</formula>
    </cfRule>
  </conditionalFormatting>
  <conditionalFormatting sqref="H19:H21 N19:N25 I21:I25 L19:L25">
    <cfRule type="cellIs" priority="13" dxfId="98" operator="greaterThan" stopIfTrue="1">
      <formula>G19</formula>
    </cfRule>
  </conditionalFormatting>
  <conditionalFormatting sqref="I19">
    <cfRule type="cellIs" priority="12" dxfId="98" operator="greaterThan" stopIfTrue="1">
      <formula>H19</formula>
    </cfRule>
  </conditionalFormatting>
  <conditionalFormatting sqref="I20">
    <cfRule type="cellIs" priority="11" dxfId="98" operator="greaterThan" stopIfTrue="1">
      <formula>H20</formula>
    </cfRule>
  </conditionalFormatting>
  <conditionalFormatting sqref="F35:F37 I37 L33:L37 E33:E34 H33:H36 N33:N37">
    <cfRule type="cellIs" priority="10" dxfId="98" operator="greaterThan" stopIfTrue="1">
      <formula>D33</formula>
    </cfRule>
  </conditionalFormatting>
  <conditionalFormatting sqref="I33:I36">
    <cfRule type="cellIs" priority="9" dxfId="98" operator="greaterThan" stopIfTrue="1">
      <formula>H33</formula>
    </cfRule>
  </conditionalFormatting>
  <conditionalFormatting sqref="F33:F34">
    <cfRule type="cellIs" priority="8" dxfId="98" operator="greaterThan" stopIfTrue="1">
      <formula>E33</formula>
    </cfRule>
  </conditionalFormatting>
  <conditionalFormatting sqref="F46:F47 I45:I47 L45:L47 E45 H45:H46 N45:N47">
    <cfRule type="cellIs" priority="7" dxfId="98" operator="greaterThan" stopIfTrue="1">
      <formula>D45</formula>
    </cfRule>
  </conditionalFormatting>
  <conditionalFormatting sqref="F45">
    <cfRule type="cellIs" priority="6" dxfId="98" operator="greaterThan" stopIfTrue="1">
      <formula>E45</formula>
    </cfRule>
  </conditionalFormatting>
  <conditionalFormatting sqref="F56:F58 I55:I58 L55:L58 E55 H55:H56 K55 N55:N58">
    <cfRule type="cellIs" priority="5" dxfId="98" operator="greaterThan" stopIfTrue="1">
      <formula>D55</formula>
    </cfRule>
  </conditionalFormatting>
  <conditionalFormatting sqref="F55">
    <cfRule type="cellIs" priority="4" dxfId="98" operator="greaterThan" stopIfTrue="1">
      <formula>E55</formula>
    </cfRule>
  </conditionalFormatting>
  <conditionalFormatting sqref="E71 H71:H72 F71:F72">
    <cfRule type="cellIs" priority="3" dxfId="98" operator="greaterThan" stopIfTrue="1">
      <formula>D71</formula>
    </cfRule>
  </conditionalFormatting>
  <conditionalFormatting sqref="N67:N69">
    <cfRule type="cellIs" priority="2" dxfId="98" operator="greaterThan" stopIfTrue="1">
      <formula>M67</formula>
    </cfRule>
  </conditionalFormatting>
  <conditionalFormatting sqref="N71:N75">
    <cfRule type="cellIs" priority="1" dxfId="98" operator="greaterThan" stopIfTrue="1">
      <formula>M71</formula>
    </cfRule>
  </conditionalFormatting>
  <printOptions horizontalCentered="1"/>
  <pageMargins left="0.2362204724409449" right="0.2362204724409449" top="0.6299212598425197" bottom="0" header="0.35433070866141736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No.3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4"/>
  <sheetViews>
    <sheetView showGridLines="0" zoomScale="90" zoomScaleNormal="90" zoomScalePageLayoutView="0" workbookViewId="0" topLeftCell="A1">
      <pane ySplit="2" topLeftCell="A3" activePane="bottomLeft" state="frozen"/>
      <selection pane="topLeft" activeCell="F76" sqref="F76"/>
      <selection pane="bottomLeft" activeCell="R13" sqref="R13"/>
    </sheetView>
  </sheetViews>
  <sheetFormatPr defaultColWidth="9.00390625" defaultRowHeight="13.5"/>
  <cols>
    <col min="1" max="1" width="10.625" style="43" customWidth="1"/>
    <col min="2" max="3" width="9.125" style="43" customWidth="1"/>
    <col min="4" max="4" width="10.625" style="43" customWidth="1"/>
    <col min="5" max="6" width="9.125" style="43" customWidth="1"/>
    <col min="7" max="7" width="10.625" style="43" customWidth="1"/>
    <col min="8" max="9" width="9.125" style="43" customWidth="1"/>
    <col min="10" max="10" width="10.625" style="43" customWidth="1"/>
    <col min="11" max="12" width="9.125" style="43" customWidth="1"/>
    <col min="13" max="13" width="10.625" style="43" customWidth="1"/>
    <col min="14" max="15" width="9.125" style="43" customWidth="1"/>
    <col min="16" max="16" width="3.25390625" style="43" customWidth="1"/>
    <col min="17" max="16384" width="9.00390625" style="43" customWidth="1"/>
  </cols>
  <sheetData>
    <row r="1" spans="1:15" s="60" customFormat="1" ht="16.5" customHeight="1">
      <c r="A1" s="51" t="s">
        <v>158</v>
      </c>
      <c r="B1" s="52"/>
      <c r="C1" s="52"/>
      <c r="D1" s="53"/>
      <c r="E1" s="52" t="s">
        <v>0</v>
      </c>
      <c r="F1" s="52"/>
      <c r="G1" s="53"/>
      <c r="H1" s="54" t="s">
        <v>1</v>
      </c>
      <c r="I1" s="52" t="s">
        <v>174</v>
      </c>
      <c r="J1" s="53"/>
      <c r="K1" s="55" t="s">
        <v>159</v>
      </c>
      <c r="L1" s="56"/>
      <c r="M1" s="57"/>
      <c r="N1" s="58"/>
      <c r="O1" s="59"/>
    </row>
    <row r="2" spans="1:15" ht="34.5" customHeight="1" thickBot="1">
      <c r="A2" s="30">
        <f>'熊本市・荒尾市'!A2</f>
        <v>0</v>
      </c>
      <c r="B2" s="61"/>
      <c r="C2" s="62"/>
      <c r="D2" s="63"/>
      <c r="E2" s="236" t="str">
        <f>'熊本市・荒尾市'!E2</f>
        <v>平成　　年　　月　　日</v>
      </c>
      <c r="F2" s="237"/>
      <c r="G2" s="238"/>
      <c r="H2" s="64">
        <f>'熊本市・荒尾市'!H2</f>
        <v>0</v>
      </c>
      <c r="I2" s="65">
        <f>'熊本市・荒尾市'!I2</f>
        <v>0</v>
      </c>
      <c r="J2" s="66"/>
      <c r="K2" s="67"/>
      <c r="L2" s="68"/>
      <c r="M2" s="41"/>
      <c r="N2" s="69"/>
      <c r="O2" s="42"/>
    </row>
    <row r="3" ht="15" customHeight="1" thickBot="1">
      <c r="O3" s="203" t="s">
        <v>337</v>
      </c>
    </row>
    <row r="4" spans="1:15" ht="17.25" customHeight="1" thickBot="1">
      <c r="A4" s="71" t="s">
        <v>411</v>
      </c>
      <c r="B4" s="72"/>
      <c r="C4" s="73" t="s">
        <v>272</v>
      </c>
      <c r="D4" s="241" t="s">
        <v>273</v>
      </c>
      <c r="E4" s="242"/>
      <c r="F4" s="74" t="s">
        <v>194</v>
      </c>
      <c r="G4" s="75">
        <f>B26+E26+H26+K26+N26+K18</f>
        <v>18420</v>
      </c>
      <c r="H4" s="76" t="s">
        <v>2</v>
      </c>
      <c r="I4" s="77">
        <f>C26+F26+I26+L26+O26+L18</f>
        <v>0</v>
      </c>
      <c r="J4" s="1"/>
      <c r="K4" s="78" t="s">
        <v>160</v>
      </c>
      <c r="L4" s="79">
        <f>I4+I28+I39+I47</f>
        <v>0</v>
      </c>
      <c r="O4" s="204" t="s">
        <v>338</v>
      </c>
    </row>
    <row r="5" ht="5.25" customHeight="1" thickBot="1"/>
    <row r="6" spans="1:15" s="60" customFormat="1" ht="18" customHeight="1">
      <c r="A6" s="51" t="s">
        <v>3</v>
      </c>
      <c r="B6" s="52"/>
      <c r="C6" s="56"/>
      <c r="D6" s="52" t="s">
        <v>4</v>
      </c>
      <c r="E6" s="52"/>
      <c r="F6" s="56"/>
      <c r="G6" s="52" t="s">
        <v>5</v>
      </c>
      <c r="H6" s="52"/>
      <c r="I6" s="56"/>
      <c r="J6" s="52" t="s">
        <v>6</v>
      </c>
      <c r="K6" s="52"/>
      <c r="L6" s="56"/>
      <c r="M6" s="52" t="s">
        <v>52</v>
      </c>
      <c r="N6" s="52"/>
      <c r="O6" s="56"/>
    </row>
    <row r="7" spans="1:15" s="60" customFormat="1" ht="15" customHeight="1">
      <c r="A7" s="80" t="s">
        <v>7</v>
      </c>
      <c r="B7" s="81" t="s">
        <v>8</v>
      </c>
      <c r="C7" s="185" t="s">
        <v>336</v>
      </c>
      <c r="D7" s="80" t="s">
        <v>7</v>
      </c>
      <c r="E7" s="81" t="s">
        <v>8</v>
      </c>
      <c r="F7" s="185" t="s">
        <v>336</v>
      </c>
      <c r="G7" s="80" t="s">
        <v>7</v>
      </c>
      <c r="H7" s="81" t="s">
        <v>8</v>
      </c>
      <c r="I7" s="185" t="s">
        <v>336</v>
      </c>
      <c r="J7" s="80" t="s">
        <v>7</v>
      </c>
      <c r="K7" s="81" t="s">
        <v>8</v>
      </c>
      <c r="L7" s="185" t="s">
        <v>336</v>
      </c>
      <c r="M7" s="80" t="s">
        <v>7</v>
      </c>
      <c r="N7" s="81" t="s">
        <v>8</v>
      </c>
      <c r="O7" s="185" t="s">
        <v>336</v>
      </c>
    </row>
    <row r="8" spans="1:15" ht="18" customHeight="1">
      <c r="A8" s="83"/>
      <c r="B8" s="87"/>
      <c r="C8" s="85"/>
      <c r="D8" s="160" t="s">
        <v>112</v>
      </c>
      <c r="E8" s="88">
        <v>1340</v>
      </c>
      <c r="F8" s="85"/>
      <c r="G8" s="83" t="s">
        <v>113</v>
      </c>
      <c r="H8" s="88">
        <v>1160</v>
      </c>
      <c r="I8" s="85"/>
      <c r="J8" s="160"/>
      <c r="K8" s="202"/>
      <c r="L8" s="85"/>
      <c r="M8" s="83" t="s">
        <v>114</v>
      </c>
      <c r="N8" s="88">
        <v>4160</v>
      </c>
      <c r="O8" s="85"/>
    </row>
    <row r="9" spans="1:15" ht="18" customHeight="1">
      <c r="A9" s="83"/>
      <c r="B9" s="87"/>
      <c r="C9" s="85"/>
      <c r="D9" s="194"/>
      <c r="E9" s="88"/>
      <c r="F9" s="85"/>
      <c r="G9" s="83" t="s">
        <v>390</v>
      </c>
      <c r="H9" s="88">
        <v>840</v>
      </c>
      <c r="I9" s="85"/>
      <c r="J9" s="83"/>
      <c r="K9" s="88"/>
      <c r="L9" s="85"/>
      <c r="M9" s="83" t="s">
        <v>115</v>
      </c>
      <c r="N9" s="88">
        <v>1920</v>
      </c>
      <c r="O9" s="85"/>
    </row>
    <row r="10" spans="1:15" ht="18" customHeight="1">
      <c r="A10" s="83"/>
      <c r="B10" s="87"/>
      <c r="C10" s="85"/>
      <c r="D10" s="83"/>
      <c r="E10" s="88"/>
      <c r="F10" s="85"/>
      <c r="G10" s="83"/>
      <c r="H10" s="88"/>
      <c r="I10" s="85"/>
      <c r="J10" s="83"/>
      <c r="K10" s="88"/>
      <c r="L10" s="85"/>
      <c r="M10" s="83"/>
      <c r="N10" s="88"/>
      <c r="O10" s="85"/>
    </row>
    <row r="11" spans="1:15" ht="18" customHeight="1">
      <c r="A11" s="106" t="s">
        <v>262</v>
      </c>
      <c r="B11" s="107"/>
      <c r="C11" s="85"/>
      <c r="D11" s="106"/>
      <c r="E11" s="88"/>
      <c r="F11" s="85"/>
      <c r="G11" s="106" t="s">
        <v>262</v>
      </c>
      <c r="H11" s="88"/>
      <c r="I11" s="85"/>
      <c r="J11" s="106" t="s">
        <v>262</v>
      </c>
      <c r="K11" s="88"/>
      <c r="L11" s="85"/>
      <c r="M11" s="106" t="s">
        <v>262</v>
      </c>
      <c r="N11" s="88"/>
      <c r="O11" s="85"/>
    </row>
    <row r="12" spans="1:15" ht="18" customHeight="1">
      <c r="A12" s="83" t="s">
        <v>127</v>
      </c>
      <c r="B12" s="88">
        <v>100</v>
      </c>
      <c r="C12" s="85"/>
      <c r="D12" s="83"/>
      <c r="E12" s="88"/>
      <c r="F12" s="85"/>
      <c r="G12" s="83" t="s">
        <v>127</v>
      </c>
      <c r="H12" s="88">
        <v>210</v>
      </c>
      <c r="I12" s="85"/>
      <c r="J12" s="83" t="s">
        <v>127</v>
      </c>
      <c r="K12" s="88">
        <v>50</v>
      </c>
      <c r="L12" s="85"/>
      <c r="M12" s="83" t="s">
        <v>128</v>
      </c>
      <c r="N12" s="88">
        <v>2610</v>
      </c>
      <c r="O12" s="85"/>
    </row>
    <row r="13" spans="1:15" ht="18" customHeight="1">
      <c r="A13" s="83"/>
      <c r="B13" s="88"/>
      <c r="C13" s="85"/>
      <c r="D13" s="83"/>
      <c r="E13" s="88"/>
      <c r="F13" s="85"/>
      <c r="G13" s="83"/>
      <c r="H13" s="87"/>
      <c r="I13" s="85"/>
      <c r="J13" s="83"/>
      <c r="K13" s="87"/>
      <c r="L13" s="85"/>
      <c r="M13" s="83"/>
      <c r="N13" s="88"/>
      <c r="O13" s="85"/>
    </row>
    <row r="14" spans="1:15" ht="18" customHeight="1">
      <c r="A14" s="106" t="s">
        <v>261</v>
      </c>
      <c r="B14" s="88"/>
      <c r="C14" s="85"/>
      <c r="D14" s="106" t="s">
        <v>261</v>
      </c>
      <c r="E14" s="88"/>
      <c r="F14" s="85"/>
      <c r="G14" s="83"/>
      <c r="H14" s="87"/>
      <c r="I14" s="85"/>
      <c r="J14" s="83"/>
      <c r="K14" s="87"/>
      <c r="L14" s="85"/>
      <c r="M14" s="106" t="s">
        <v>261</v>
      </c>
      <c r="N14" s="88"/>
      <c r="O14" s="85"/>
    </row>
    <row r="15" spans="1:15" ht="18" customHeight="1">
      <c r="A15" s="83" t="s">
        <v>116</v>
      </c>
      <c r="B15" s="88">
        <v>30</v>
      </c>
      <c r="C15" s="85"/>
      <c r="D15" s="83" t="s">
        <v>118</v>
      </c>
      <c r="E15" s="88">
        <v>90</v>
      </c>
      <c r="F15" s="85"/>
      <c r="G15" s="83"/>
      <c r="H15" s="87"/>
      <c r="I15" s="85"/>
      <c r="J15" s="83"/>
      <c r="K15" s="87"/>
      <c r="L15" s="85"/>
      <c r="M15" s="83" t="s">
        <v>289</v>
      </c>
      <c r="N15" s="88">
        <v>1280</v>
      </c>
      <c r="O15" s="85"/>
    </row>
    <row r="16" spans="1:15" ht="18" customHeight="1">
      <c r="A16" s="83"/>
      <c r="B16" s="87"/>
      <c r="C16" s="85"/>
      <c r="D16" s="83"/>
      <c r="E16" s="87"/>
      <c r="F16" s="85"/>
      <c r="G16" s="83"/>
      <c r="H16" s="87"/>
      <c r="I16" s="85"/>
      <c r="J16" s="83"/>
      <c r="K16" s="87"/>
      <c r="L16" s="85"/>
      <c r="M16" s="83" t="s">
        <v>391</v>
      </c>
      <c r="N16" s="88">
        <v>1610</v>
      </c>
      <c r="O16" s="85"/>
    </row>
    <row r="17" spans="1:15" ht="18" customHeight="1">
      <c r="A17" s="83"/>
      <c r="B17" s="87"/>
      <c r="C17" s="85"/>
      <c r="D17" s="83"/>
      <c r="E17" s="87"/>
      <c r="F17" s="85"/>
      <c r="G17" s="83"/>
      <c r="H17" s="87"/>
      <c r="I17" s="85"/>
      <c r="J17" s="83"/>
      <c r="K17" s="87"/>
      <c r="L17" s="85"/>
      <c r="M17" s="83" t="s">
        <v>122</v>
      </c>
      <c r="N17" s="88">
        <v>600</v>
      </c>
      <c r="O17" s="85"/>
    </row>
    <row r="18" spans="1:15" ht="18" customHeight="1" thickBot="1">
      <c r="A18" s="83"/>
      <c r="B18" s="87"/>
      <c r="C18" s="85"/>
      <c r="D18" s="83"/>
      <c r="E18" s="87"/>
      <c r="F18" s="85"/>
      <c r="G18" s="83"/>
      <c r="H18" s="87"/>
      <c r="I18" s="85"/>
      <c r="J18" s="175" t="s">
        <v>51</v>
      </c>
      <c r="K18" s="87">
        <f>SUM(K8:K17)</f>
        <v>50</v>
      </c>
      <c r="L18" s="85">
        <f>SUM(L8:L17)</f>
        <v>0</v>
      </c>
      <c r="M18" s="83" t="s">
        <v>123</v>
      </c>
      <c r="N18" s="88">
        <v>1070</v>
      </c>
      <c r="O18" s="85"/>
    </row>
    <row r="19" spans="1:15" ht="18" customHeight="1">
      <c r="A19" s="83"/>
      <c r="B19" s="87"/>
      <c r="C19" s="85"/>
      <c r="D19" s="83"/>
      <c r="E19" s="87"/>
      <c r="F19" s="85"/>
      <c r="G19" s="195"/>
      <c r="H19" s="107"/>
      <c r="I19" s="85"/>
      <c r="J19" s="52" t="s">
        <v>169</v>
      </c>
      <c r="K19" s="52"/>
      <c r="L19" s="56"/>
      <c r="M19" s="83" t="s">
        <v>392</v>
      </c>
      <c r="N19" s="88">
        <v>540</v>
      </c>
      <c r="O19" s="85"/>
    </row>
    <row r="20" spans="1:15" ht="18" customHeight="1">
      <c r="A20" s="83"/>
      <c r="B20" s="87"/>
      <c r="C20" s="85"/>
      <c r="D20" s="83"/>
      <c r="E20" s="87"/>
      <c r="F20" s="85"/>
      <c r="G20" s="83"/>
      <c r="H20" s="87"/>
      <c r="I20" s="85"/>
      <c r="J20" s="80" t="s">
        <v>7</v>
      </c>
      <c r="K20" s="81" t="s">
        <v>8</v>
      </c>
      <c r="L20" s="185" t="s">
        <v>336</v>
      </c>
      <c r="M20" s="83" t="s">
        <v>125</v>
      </c>
      <c r="N20" s="88">
        <v>590</v>
      </c>
      <c r="O20" s="85"/>
    </row>
    <row r="21" spans="1:15" ht="18" customHeight="1">
      <c r="A21" s="83"/>
      <c r="B21" s="87"/>
      <c r="C21" s="85"/>
      <c r="D21" s="83"/>
      <c r="E21" s="87"/>
      <c r="F21" s="85"/>
      <c r="G21" s="83"/>
      <c r="H21" s="87"/>
      <c r="I21" s="85"/>
      <c r="J21" s="83" t="s">
        <v>393</v>
      </c>
      <c r="K21" s="88">
        <v>180</v>
      </c>
      <c r="L21" s="85"/>
      <c r="M21" s="179"/>
      <c r="N21" s="92"/>
      <c r="O21" s="85"/>
    </row>
    <row r="22" spans="1:15" ht="18" customHeight="1">
      <c r="A22" s="83"/>
      <c r="B22" s="87"/>
      <c r="C22" s="85"/>
      <c r="D22" s="83"/>
      <c r="E22" s="87"/>
      <c r="F22" s="85"/>
      <c r="G22" s="83"/>
      <c r="H22" s="87"/>
      <c r="I22" s="85"/>
      <c r="J22" s="83" t="s">
        <v>394</v>
      </c>
      <c r="K22" s="88">
        <v>40</v>
      </c>
      <c r="L22" s="85"/>
      <c r="M22" s="176"/>
      <c r="N22" s="108"/>
      <c r="O22" s="91"/>
    </row>
    <row r="23" spans="1:15" ht="18" customHeight="1">
      <c r="A23" s="83"/>
      <c r="B23" s="87"/>
      <c r="C23" s="85"/>
      <c r="D23" s="83"/>
      <c r="E23" s="87"/>
      <c r="F23" s="85"/>
      <c r="G23" s="83"/>
      <c r="H23" s="87"/>
      <c r="I23" s="85"/>
      <c r="J23" s="83"/>
      <c r="K23" s="87"/>
      <c r="L23" s="85"/>
      <c r="M23" s="176"/>
      <c r="N23" s="108"/>
      <c r="O23" s="109"/>
    </row>
    <row r="24" spans="1:15" ht="18" customHeight="1">
      <c r="A24" s="83"/>
      <c r="B24" s="87"/>
      <c r="C24" s="85"/>
      <c r="D24" s="83"/>
      <c r="E24" s="87"/>
      <c r="F24" s="85"/>
      <c r="G24" s="83"/>
      <c r="H24" s="87"/>
      <c r="I24" s="85"/>
      <c r="J24" s="83"/>
      <c r="K24" s="87"/>
      <c r="L24" s="85"/>
      <c r="M24" s="176"/>
      <c r="N24" s="108"/>
      <c r="O24" s="109"/>
    </row>
    <row r="25" spans="1:15" ht="18" customHeight="1">
      <c r="A25" s="179"/>
      <c r="B25" s="92"/>
      <c r="C25" s="91"/>
      <c r="D25" s="179"/>
      <c r="E25" s="92"/>
      <c r="F25" s="91"/>
      <c r="G25" s="179"/>
      <c r="H25" s="92"/>
      <c r="I25" s="91"/>
      <c r="J25" s="179"/>
      <c r="K25" s="92"/>
      <c r="L25" s="91"/>
      <c r="M25" s="179"/>
      <c r="N25" s="92"/>
      <c r="O25" s="91"/>
    </row>
    <row r="26" spans="1:15" ht="18" customHeight="1" thickBot="1">
      <c r="A26" s="180" t="s">
        <v>51</v>
      </c>
      <c r="B26" s="94">
        <f>SUM(B8:B25)</f>
        <v>130</v>
      </c>
      <c r="C26" s="95">
        <f>SUM(C8:C25)</f>
        <v>0</v>
      </c>
      <c r="D26" s="180" t="s">
        <v>51</v>
      </c>
      <c r="E26" s="94">
        <f>SUM(E8:E25)</f>
        <v>1430</v>
      </c>
      <c r="F26" s="95">
        <f>SUM(F8:F25)</f>
        <v>0</v>
      </c>
      <c r="G26" s="180" t="s">
        <v>51</v>
      </c>
      <c r="H26" s="94">
        <f>SUM(H8:H25)</f>
        <v>2210</v>
      </c>
      <c r="I26" s="95">
        <f>SUM(I8:I25)</f>
        <v>0</v>
      </c>
      <c r="J26" s="180" t="s">
        <v>51</v>
      </c>
      <c r="K26" s="94">
        <f>SUM(K21:K25)</f>
        <v>220</v>
      </c>
      <c r="L26" s="95">
        <f>SUM(L21:L25)</f>
        <v>0</v>
      </c>
      <c r="M26" s="180" t="s">
        <v>51</v>
      </c>
      <c r="N26" s="94">
        <f>SUM(N8:N25)</f>
        <v>14380</v>
      </c>
      <c r="O26" s="95">
        <f>SUM(O8:O25)</f>
        <v>0</v>
      </c>
    </row>
    <row r="27" spans="1:15" ht="15" customHeight="1" thickBo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1" s="60" customFormat="1" ht="17.25" customHeight="1" thickBot="1">
      <c r="A28" s="71" t="s">
        <v>411</v>
      </c>
      <c r="B28" s="72"/>
      <c r="C28" s="73" t="s">
        <v>274</v>
      </c>
      <c r="D28" s="234" t="s">
        <v>264</v>
      </c>
      <c r="E28" s="235"/>
      <c r="F28" s="74" t="s">
        <v>194</v>
      </c>
      <c r="G28" s="75">
        <f>B37+E37+H37+K37+N37</f>
        <v>6140</v>
      </c>
      <c r="H28" s="76" t="s">
        <v>2</v>
      </c>
      <c r="I28" s="77">
        <f>C37+F37+I37+L37+O37</f>
        <v>0</v>
      </c>
      <c r="J28" s="1"/>
      <c r="K28" s="58" t="s">
        <v>275</v>
      </c>
    </row>
    <row r="29" s="60" customFormat="1" ht="5.25" customHeight="1" thickBot="1"/>
    <row r="30" spans="1:15" s="60" customFormat="1" ht="18" customHeight="1">
      <c r="A30" s="51" t="s">
        <v>3</v>
      </c>
      <c r="B30" s="52"/>
      <c r="C30" s="56"/>
      <c r="D30" s="52" t="s">
        <v>4</v>
      </c>
      <c r="E30" s="52"/>
      <c r="F30" s="56"/>
      <c r="G30" s="52" t="s">
        <v>5</v>
      </c>
      <c r="H30" s="52"/>
      <c r="I30" s="56"/>
      <c r="J30" s="52" t="s">
        <v>6</v>
      </c>
      <c r="K30" s="52"/>
      <c r="L30" s="56"/>
      <c r="M30" s="52" t="s">
        <v>52</v>
      </c>
      <c r="N30" s="52"/>
      <c r="O30" s="56"/>
    </row>
    <row r="31" spans="1:15" s="60" customFormat="1" ht="15" customHeight="1">
      <c r="A31" s="80" t="s">
        <v>7</v>
      </c>
      <c r="B31" s="81" t="s">
        <v>8</v>
      </c>
      <c r="C31" s="185" t="s">
        <v>336</v>
      </c>
      <c r="D31" s="80" t="s">
        <v>7</v>
      </c>
      <c r="E31" s="81" t="s">
        <v>8</v>
      </c>
      <c r="F31" s="185" t="s">
        <v>336</v>
      </c>
      <c r="G31" s="80" t="s">
        <v>7</v>
      </c>
      <c r="H31" s="81" t="s">
        <v>8</v>
      </c>
      <c r="I31" s="185" t="s">
        <v>336</v>
      </c>
      <c r="J31" s="80" t="s">
        <v>7</v>
      </c>
      <c r="K31" s="81" t="s">
        <v>8</v>
      </c>
      <c r="L31" s="185" t="s">
        <v>336</v>
      </c>
      <c r="M31" s="80" t="s">
        <v>7</v>
      </c>
      <c r="N31" s="81" t="s">
        <v>8</v>
      </c>
      <c r="O31" s="185" t="s">
        <v>336</v>
      </c>
    </row>
    <row r="32" spans="1:15" ht="18" customHeight="1">
      <c r="A32" s="83"/>
      <c r="B32" s="84"/>
      <c r="C32" s="85"/>
      <c r="D32" s="83"/>
      <c r="E32" s="87"/>
      <c r="F32" s="85"/>
      <c r="G32" s="191" t="s">
        <v>325</v>
      </c>
      <c r="H32" s="88">
        <v>380</v>
      </c>
      <c r="I32" s="85"/>
      <c r="J32" s="83"/>
      <c r="K32" s="97"/>
      <c r="L32" s="85"/>
      <c r="M32" s="83" t="s">
        <v>119</v>
      </c>
      <c r="N32" s="88">
        <v>2540</v>
      </c>
      <c r="O32" s="85"/>
    </row>
    <row r="33" spans="1:15" ht="18" customHeight="1">
      <c r="A33" s="83"/>
      <c r="B33" s="84"/>
      <c r="C33" s="85"/>
      <c r="D33" s="83"/>
      <c r="E33" s="87"/>
      <c r="F33" s="85"/>
      <c r="G33" s="83" t="s">
        <v>121</v>
      </c>
      <c r="H33" s="88">
        <v>80</v>
      </c>
      <c r="I33" s="85"/>
      <c r="J33" s="83"/>
      <c r="K33" s="87"/>
      <c r="L33" s="85"/>
      <c r="M33" s="83" t="s">
        <v>120</v>
      </c>
      <c r="N33" s="88">
        <v>1440</v>
      </c>
      <c r="O33" s="85"/>
    </row>
    <row r="34" spans="1:15" ht="18" customHeight="1">
      <c r="A34" s="83"/>
      <c r="B34" s="84"/>
      <c r="C34" s="85"/>
      <c r="D34" s="83"/>
      <c r="E34" s="87"/>
      <c r="F34" s="85"/>
      <c r="G34" s="83"/>
      <c r="H34" s="87"/>
      <c r="I34" s="85"/>
      <c r="J34" s="99"/>
      <c r="K34" s="87"/>
      <c r="L34" s="85"/>
      <c r="M34" s="83" t="s">
        <v>126</v>
      </c>
      <c r="N34" s="88">
        <v>1700</v>
      </c>
      <c r="O34" s="85"/>
    </row>
    <row r="35" spans="1:15" ht="18" customHeight="1">
      <c r="A35" s="83"/>
      <c r="B35" s="84"/>
      <c r="C35" s="85"/>
      <c r="D35" s="83"/>
      <c r="E35" s="87"/>
      <c r="F35" s="85"/>
      <c r="G35" s="83"/>
      <c r="H35" s="87"/>
      <c r="I35" s="85"/>
      <c r="J35" s="83"/>
      <c r="K35" s="87"/>
      <c r="L35" s="85"/>
      <c r="M35" s="83"/>
      <c r="N35" s="87"/>
      <c r="O35" s="85"/>
    </row>
    <row r="36" spans="1:15" ht="18" customHeight="1">
      <c r="A36" s="179"/>
      <c r="B36" s="90"/>
      <c r="C36" s="91"/>
      <c r="D36" s="179"/>
      <c r="E36" s="92"/>
      <c r="F36" s="91"/>
      <c r="G36" s="196"/>
      <c r="H36" s="92"/>
      <c r="I36" s="91"/>
      <c r="J36" s="179"/>
      <c r="K36" s="92"/>
      <c r="L36" s="91"/>
      <c r="M36" s="179"/>
      <c r="N36" s="92"/>
      <c r="O36" s="91"/>
    </row>
    <row r="37" spans="1:15" ht="18" customHeight="1" thickBot="1">
      <c r="A37" s="180" t="s">
        <v>51</v>
      </c>
      <c r="B37" s="94">
        <f>SUM(B32:B36)</f>
        <v>0</v>
      </c>
      <c r="C37" s="95">
        <f>SUM(C32:C36)</f>
        <v>0</v>
      </c>
      <c r="D37" s="180" t="s">
        <v>51</v>
      </c>
      <c r="E37" s="94">
        <f>SUM(E32:E36)</f>
        <v>0</v>
      </c>
      <c r="F37" s="95">
        <f>SUM(F32:F36)</f>
        <v>0</v>
      </c>
      <c r="G37" s="180" t="s">
        <v>51</v>
      </c>
      <c r="H37" s="94">
        <f>SUM(H32:H36)</f>
        <v>460</v>
      </c>
      <c r="I37" s="95">
        <f>SUM(I32:I36)</f>
        <v>0</v>
      </c>
      <c r="J37" s="180" t="s">
        <v>51</v>
      </c>
      <c r="K37" s="94">
        <f>SUM(K32:K36)</f>
        <v>0</v>
      </c>
      <c r="L37" s="95">
        <f>SUM(L32:L36)</f>
        <v>0</v>
      </c>
      <c r="M37" s="180" t="s">
        <v>51</v>
      </c>
      <c r="N37" s="94">
        <f>SUM(N32:N36)</f>
        <v>5680</v>
      </c>
      <c r="O37" s="95">
        <f>SUM(O32:O36)</f>
        <v>0</v>
      </c>
    </row>
    <row r="38" spans="1:15" ht="15" customHeight="1" thickBo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</row>
    <row r="39" spans="1:10" s="60" customFormat="1" ht="17.25" customHeight="1" thickBot="1">
      <c r="A39" s="71" t="s">
        <v>411</v>
      </c>
      <c r="B39" s="72"/>
      <c r="C39" s="73" t="s">
        <v>276</v>
      </c>
      <c r="D39" s="234" t="s">
        <v>263</v>
      </c>
      <c r="E39" s="235"/>
      <c r="F39" s="74" t="s">
        <v>194</v>
      </c>
      <c r="G39" s="75">
        <f>B45+E45+H45+K45+N45</f>
        <v>2560</v>
      </c>
      <c r="H39" s="76" t="s">
        <v>2</v>
      </c>
      <c r="I39" s="77">
        <f>C45+F45+I45+L45+O45</f>
        <v>0</v>
      </c>
      <c r="J39" s="1"/>
    </row>
    <row r="40" s="60" customFormat="1" ht="5.25" customHeight="1" thickBot="1"/>
    <row r="41" spans="1:15" s="60" customFormat="1" ht="18" customHeight="1">
      <c r="A41" s="51" t="s">
        <v>3</v>
      </c>
      <c r="B41" s="52"/>
      <c r="C41" s="56"/>
      <c r="D41" s="52" t="s">
        <v>4</v>
      </c>
      <c r="E41" s="52"/>
      <c r="F41" s="56"/>
      <c r="G41" s="52" t="s">
        <v>5</v>
      </c>
      <c r="H41" s="52"/>
      <c r="I41" s="56"/>
      <c r="J41" s="52" t="s">
        <v>6</v>
      </c>
      <c r="K41" s="52"/>
      <c r="L41" s="56"/>
      <c r="M41" s="52" t="s">
        <v>52</v>
      </c>
      <c r="N41" s="52"/>
      <c r="O41" s="56"/>
    </row>
    <row r="42" spans="1:15" s="60" customFormat="1" ht="15" customHeight="1">
      <c r="A42" s="80" t="s">
        <v>7</v>
      </c>
      <c r="B42" s="81" t="s">
        <v>8</v>
      </c>
      <c r="C42" s="185" t="s">
        <v>336</v>
      </c>
      <c r="D42" s="80" t="s">
        <v>7</v>
      </c>
      <c r="E42" s="81" t="s">
        <v>8</v>
      </c>
      <c r="F42" s="185" t="s">
        <v>336</v>
      </c>
      <c r="G42" s="80" t="s">
        <v>7</v>
      </c>
      <c r="H42" s="81" t="s">
        <v>8</v>
      </c>
      <c r="I42" s="185" t="s">
        <v>336</v>
      </c>
      <c r="J42" s="80" t="s">
        <v>7</v>
      </c>
      <c r="K42" s="81" t="s">
        <v>8</v>
      </c>
      <c r="L42" s="185" t="s">
        <v>336</v>
      </c>
      <c r="M42" s="80" t="s">
        <v>7</v>
      </c>
      <c r="N42" s="81" t="s">
        <v>8</v>
      </c>
      <c r="O42" s="185" t="s">
        <v>336</v>
      </c>
    </row>
    <row r="43" spans="1:15" s="60" customFormat="1" ht="18" customHeight="1">
      <c r="A43" s="111"/>
      <c r="B43" s="112"/>
      <c r="C43" s="85"/>
      <c r="D43" s="179" t="s">
        <v>117</v>
      </c>
      <c r="E43" s="113">
        <v>180</v>
      </c>
      <c r="F43" s="85"/>
      <c r="G43" s="179" t="s">
        <v>315</v>
      </c>
      <c r="H43" s="113">
        <v>290</v>
      </c>
      <c r="I43" s="85"/>
      <c r="J43" s="111"/>
      <c r="K43" s="112"/>
      <c r="L43" s="85"/>
      <c r="M43" s="179" t="s">
        <v>124</v>
      </c>
      <c r="N43" s="113">
        <v>2090</v>
      </c>
      <c r="O43" s="85"/>
    </row>
    <row r="44" spans="1:15" ht="18" customHeight="1">
      <c r="A44" s="197"/>
      <c r="B44" s="115"/>
      <c r="C44" s="91"/>
      <c r="D44" s="197"/>
      <c r="E44" s="116"/>
      <c r="F44" s="91"/>
      <c r="G44" s="197"/>
      <c r="H44" s="116"/>
      <c r="I44" s="91"/>
      <c r="J44" s="197"/>
      <c r="K44" s="116"/>
      <c r="L44" s="91"/>
      <c r="M44" s="197"/>
      <c r="N44" s="116"/>
      <c r="O44" s="91"/>
    </row>
    <row r="45" spans="1:15" ht="18" customHeight="1" thickBot="1">
      <c r="A45" s="180" t="s">
        <v>51</v>
      </c>
      <c r="B45" s="94">
        <f>SUM(B43:B44)</f>
        <v>0</v>
      </c>
      <c r="C45" s="95">
        <f>SUM(C43:C44)</f>
        <v>0</v>
      </c>
      <c r="D45" s="180" t="s">
        <v>51</v>
      </c>
      <c r="E45" s="94">
        <f>SUM(E43:E44)</f>
        <v>180</v>
      </c>
      <c r="F45" s="95">
        <f>SUM(F43:F44)</f>
        <v>0</v>
      </c>
      <c r="G45" s="180" t="s">
        <v>51</v>
      </c>
      <c r="H45" s="94">
        <f>SUM(H43:H44)</f>
        <v>290</v>
      </c>
      <c r="I45" s="95">
        <f>SUM(I43:I44)</f>
        <v>0</v>
      </c>
      <c r="J45" s="180" t="s">
        <v>51</v>
      </c>
      <c r="K45" s="94">
        <f>SUM(K43:K44)</f>
        <v>0</v>
      </c>
      <c r="L45" s="95">
        <f>SUM(L43:L44)</f>
        <v>0</v>
      </c>
      <c r="M45" s="180" t="s">
        <v>51</v>
      </c>
      <c r="N45" s="94">
        <f>SUM(N43:N44)</f>
        <v>2090</v>
      </c>
      <c r="O45" s="95">
        <f>SUM(O43:O44)</f>
        <v>0</v>
      </c>
    </row>
    <row r="46" spans="1:15" ht="15" customHeight="1" thickBo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0" s="60" customFormat="1" ht="17.25" customHeight="1" thickBot="1">
      <c r="A47" s="71" t="s">
        <v>411</v>
      </c>
      <c r="B47" s="72"/>
      <c r="C47" s="73" t="s">
        <v>228</v>
      </c>
      <c r="D47" s="234" t="s">
        <v>229</v>
      </c>
      <c r="E47" s="235"/>
      <c r="F47" s="74" t="s">
        <v>194</v>
      </c>
      <c r="G47" s="75">
        <f>SUM(B69,E69,H69,K69,N69,K61)</f>
        <v>30070</v>
      </c>
      <c r="H47" s="76" t="s">
        <v>2</v>
      </c>
      <c r="I47" s="77">
        <f>C69+F69+I69+L69+O69+L61</f>
        <v>0</v>
      </c>
      <c r="J47" s="1"/>
    </row>
    <row r="48" s="60" customFormat="1" ht="5.25" customHeight="1" thickBot="1"/>
    <row r="49" spans="1:15" s="60" customFormat="1" ht="18" customHeight="1">
      <c r="A49" s="51" t="s">
        <v>3</v>
      </c>
      <c r="B49" s="52"/>
      <c r="C49" s="56"/>
      <c r="D49" s="52" t="s">
        <v>4</v>
      </c>
      <c r="E49" s="52"/>
      <c r="F49" s="56"/>
      <c r="G49" s="52" t="s">
        <v>5</v>
      </c>
      <c r="H49" s="52"/>
      <c r="I49" s="56"/>
      <c r="J49" s="52" t="s">
        <v>6</v>
      </c>
      <c r="K49" s="52"/>
      <c r="L49" s="56"/>
      <c r="M49" s="52" t="s">
        <v>52</v>
      </c>
      <c r="N49" s="52"/>
      <c r="O49" s="56"/>
    </row>
    <row r="50" spans="1:15" s="60" customFormat="1" ht="15" customHeight="1">
      <c r="A50" s="80" t="s">
        <v>7</v>
      </c>
      <c r="B50" s="81" t="s">
        <v>8</v>
      </c>
      <c r="C50" s="185" t="s">
        <v>336</v>
      </c>
      <c r="D50" s="80" t="s">
        <v>7</v>
      </c>
      <c r="E50" s="81" t="s">
        <v>8</v>
      </c>
      <c r="F50" s="185" t="s">
        <v>336</v>
      </c>
      <c r="G50" s="80" t="s">
        <v>7</v>
      </c>
      <c r="H50" s="81" t="s">
        <v>8</v>
      </c>
      <c r="I50" s="185" t="s">
        <v>336</v>
      </c>
      <c r="J50" s="80" t="s">
        <v>7</v>
      </c>
      <c r="K50" s="81" t="s">
        <v>8</v>
      </c>
      <c r="L50" s="185" t="s">
        <v>336</v>
      </c>
      <c r="M50" s="80" t="s">
        <v>7</v>
      </c>
      <c r="N50" s="81" t="s">
        <v>8</v>
      </c>
      <c r="O50" s="185" t="s">
        <v>336</v>
      </c>
    </row>
    <row r="51" spans="1:15" ht="18" customHeight="1">
      <c r="A51" s="83"/>
      <c r="B51" s="88"/>
      <c r="C51" s="85"/>
      <c r="D51" s="83" t="s">
        <v>230</v>
      </c>
      <c r="E51" s="88">
        <v>620</v>
      </c>
      <c r="F51" s="85"/>
      <c r="G51" s="160" t="s">
        <v>395</v>
      </c>
      <c r="H51" s="88">
        <v>1740</v>
      </c>
      <c r="I51" s="85"/>
      <c r="J51" s="191" t="s">
        <v>396</v>
      </c>
      <c r="K51" s="88">
        <v>450</v>
      </c>
      <c r="L51" s="85"/>
      <c r="M51" s="159" t="s">
        <v>397</v>
      </c>
      <c r="N51" s="117">
        <v>5820</v>
      </c>
      <c r="O51" s="118"/>
    </row>
    <row r="52" spans="1:15" ht="18" customHeight="1">
      <c r="A52" s="191"/>
      <c r="B52" s="84"/>
      <c r="C52" s="85"/>
      <c r="D52" s="83" t="s">
        <v>130</v>
      </c>
      <c r="E52" s="88">
        <v>500</v>
      </c>
      <c r="F52" s="85"/>
      <c r="G52" s="83" t="s">
        <v>129</v>
      </c>
      <c r="H52" s="88">
        <v>1150</v>
      </c>
      <c r="I52" s="85"/>
      <c r="J52" s="191" t="s">
        <v>398</v>
      </c>
      <c r="K52" s="88">
        <v>380</v>
      </c>
      <c r="L52" s="85"/>
      <c r="M52" s="159" t="s">
        <v>399</v>
      </c>
      <c r="N52" s="117">
        <v>2210</v>
      </c>
      <c r="O52" s="119"/>
    </row>
    <row r="53" spans="1:15" ht="18" customHeight="1">
      <c r="A53" s="83"/>
      <c r="B53" s="84"/>
      <c r="C53" s="85"/>
      <c r="D53" s="83" t="s">
        <v>131</v>
      </c>
      <c r="E53" s="88">
        <v>1020</v>
      </c>
      <c r="F53" s="85"/>
      <c r="G53" s="83" t="s">
        <v>191</v>
      </c>
      <c r="H53" s="88">
        <v>840</v>
      </c>
      <c r="I53" s="85"/>
      <c r="J53" s="191" t="s">
        <v>180</v>
      </c>
      <c r="K53" s="88">
        <v>180</v>
      </c>
      <c r="L53" s="85"/>
      <c r="M53" s="83" t="s">
        <v>400</v>
      </c>
      <c r="N53" s="117">
        <v>2310</v>
      </c>
      <c r="O53" s="119"/>
    </row>
    <row r="54" spans="1:15" ht="18" customHeight="1">
      <c r="A54" s="83"/>
      <c r="B54" s="84"/>
      <c r="C54" s="85"/>
      <c r="D54" s="83"/>
      <c r="E54" s="87"/>
      <c r="F54" s="85"/>
      <c r="G54" s="225" t="s">
        <v>355</v>
      </c>
      <c r="H54" s="88">
        <v>350</v>
      </c>
      <c r="I54" s="85"/>
      <c r="J54" s="191" t="s">
        <v>401</v>
      </c>
      <c r="K54" s="88">
        <v>1320</v>
      </c>
      <c r="L54" s="85"/>
      <c r="M54" s="83" t="s">
        <v>132</v>
      </c>
      <c r="N54" s="117">
        <v>820</v>
      </c>
      <c r="O54" s="119"/>
    </row>
    <row r="55" spans="1:15" ht="18" customHeight="1">
      <c r="A55" s="83"/>
      <c r="B55" s="84"/>
      <c r="C55" s="85"/>
      <c r="D55" s="83"/>
      <c r="E55" s="87"/>
      <c r="F55" s="85"/>
      <c r="G55" s="83"/>
      <c r="H55" s="88"/>
      <c r="I55" s="85"/>
      <c r="J55" s="83"/>
      <c r="K55" s="88"/>
      <c r="L55" s="85"/>
      <c r="M55" s="83" t="s">
        <v>133</v>
      </c>
      <c r="N55" s="117">
        <v>1830</v>
      </c>
      <c r="O55" s="119"/>
    </row>
    <row r="56" spans="1:15" ht="18" customHeight="1">
      <c r="A56" s="83"/>
      <c r="B56" s="84"/>
      <c r="C56" s="85"/>
      <c r="D56" s="83"/>
      <c r="E56" s="87"/>
      <c r="F56" s="85"/>
      <c r="G56" s="83"/>
      <c r="H56" s="88"/>
      <c r="I56" s="85"/>
      <c r="J56" s="83"/>
      <c r="K56" s="88"/>
      <c r="L56" s="85"/>
      <c r="M56" s="83"/>
      <c r="N56" s="117"/>
      <c r="O56" s="119"/>
    </row>
    <row r="57" spans="1:15" ht="18" customHeight="1">
      <c r="A57" s="83"/>
      <c r="B57" s="84"/>
      <c r="C57" s="85"/>
      <c r="D57" s="83"/>
      <c r="E57" s="87"/>
      <c r="F57" s="85"/>
      <c r="G57" s="106" t="s">
        <v>265</v>
      </c>
      <c r="H57" s="88"/>
      <c r="I57" s="85"/>
      <c r="J57" s="106" t="s">
        <v>265</v>
      </c>
      <c r="K57" s="88"/>
      <c r="L57" s="85"/>
      <c r="M57" s="106" t="s">
        <v>265</v>
      </c>
      <c r="N57" s="117"/>
      <c r="O57" s="119"/>
    </row>
    <row r="58" spans="1:15" ht="18" customHeight="1">
      <c r="A58" s="83"/>
      <c r="B58" s="84"/>
      <c r="C58" s="85"/>
      <c r="D58" s="83"/>
      <c r="E58" s="87"/>
      <c r="F58" s="85"/>
      <c r="G58" s="83" t="s">
        <v>135</v>
      </c>
      <c r="H58" s="88">
        <v>490</v>
      </c>
      <c r="I58" s="85"/>
      <c r="J58" s="83" t="s">
        <v>135</v>
      </c>
      <c r="K58" s="88">
        <v>360</v>
      </c>
      <c r="L58" s="85"/>
      <c r="M58" s="83" t="s">
        <v>138</v>
      </c>
      <c r="N58" s="117">
        <v>1920</v>
      </c>
      <c r="O58" s="119"/>
    </row>
    <row r="59" spans="1:15" ht="18" customHeight="1">
      <c r="A59" s="83"/>
      <c r="B59" s="84"/>
      <c r="C59" s="85"/>
      <c r="D59" s="83"/>
      <c r="E59" s="87"/>
      <c r="F59" s="85"/>
      <c r="G59" s="83"/>
      <c r="H59" s="87"/>
      <c r="I59" s="85"/>
      <c r="J59" s="83" t="s">
        <v>137</v>
      </c>
      <c r="K59" s="88">
        <v>360</v>
      </c>
      <c r="L59" s="85"/>
      <c r="M59" s="225" t="s">
        <v>354</v>
      </c>
      <c r="N59" s="117">
        <v>1490</v>
      </c>
      <c r="O59" s="119"/>
    </row>
    <row r="60" spans="1:15" ht="18" customHeight="1">
      <c r="A60" s="83"/>
      <c r="B60" s="84"/>
      <c r="C60" s="85"/>
      <c r="D60" s="83"/>
      <c r="E60" s="87"/>
      <c r="F60" s="85"/>
      <c r="G60" s="83"/>
      <c r="H60" s="87"/>
      <c r="I60" s="85"/>
      <c r="J60" s="83"/>
      <c r="K60" s="87"/>
      <c r="L60" s="85"/>
      <c r="M60" s="83" t="s">
        <v>139</v>
      </c>
      <c r="N60" s="117">
        <v>3210</v>
      </c>
      <c r="O60" s="119"/>
    </row>
    <row r="61" spans="1:15" ht="18" customHeight="1" thickBot="1">
      <c r="A61" s="99"/>
      <c r="B61" s="84"/>
      <c r="C61" s="85"/>
      <c r="D61" s="83"/>
      <c r="E61" s="87"/>
      <c r="F61" s="85"/>
      <c r="G61" s="83"/>
      <c r="H61" s="87"/>
      <c r="I61" s="85"/>
      <c r="J61" s="175" t="s">
        <v>51</v>
      </c>
      <c r="K61" s="87">
        <f>SUM(K51:K60)</f>
        <v>3050</v>
      </c>
      <c r="L61" s="85">
        <f>SUM(L51:L60)</f>
        <v>0</v>
      </c>
      <c r="M61" s="83"/>
      <c r="N61" s="87"/>
      <c r="O61" s="85"/>
    </row>
    <row r="62" spans="1:15" ht="18" customHeight="1">
      <c r="A62" s="190"/>
      <c r="B62" s="84"/>
      <c r="C62" s="85"/>
      <c r="D62" s="83"/>
      <c r="E62" s="87"/>
      <c r="F62" s="85"/>
      <c r="G62" s="83"/>
      <c r="H62" s="87"/>
      <c r="I62" s="85"/>
      <c r="J62" s="52" t="s">
        <v>169</v>
      </c>
      <c r="K62" s="52"/>
      <c r="L62" s="56"/>
      <c r="M62" s="83"/>
      <c r="N62" s="87"/>
      <c r="O62" s="85"/>
    </row>
    <row r="63" spans="1:15" ht="18" customHeight="1">
      <c r="A63" s="83"/>
      <c r="B63" s="84"/>
      <c r="C63" s="85"/>
      <c r="D63" s="83"/>
      <c r="E63" s="87"/>
      <c r="F63" s="85"/>
      <c r="G63" s="83"/>
      <c r="H63" s="87"/>
      <c r="I63" s="85"/>
      <c r="J63" s="80" t="s">
        <v>7</v>
      </c>
      <c r="K63" s="81" t="s">
        <v>8</v>
      </c>
      <c r="L63" s="185" t="s">
        <v>336</v>
      </c>
      <c r="M63" s="99"/>
      <c r="N63" s="87"/>
      <c r="O63" s="85"/>
    </row>
    <row r="64" spans="1:15" ht="18" customHeight="1">
      <c r="A64" s="83"/>
      <c r="B64" s="84"/>
      <c r="C64" s="85"/>
      <c r="D64" s="83"/>
      <c r="E64" s="87"/>
      <c r="F64" s="85"/>
      <c r="G64" s="83"/>
      <c r="H64" s="87"/>
      <c r="I64" s="85"/>
      <c r="J64" s="191" t="s">
        <v>401</v>
      </c>
      <c r="K64" s="88">
        <v>330</v>
      </c>
      <c r="L64" s="85"/>
      <c r="M64" s="83"/>
      <c r="N64" s="87"/>
      <c r="O64" s="85"/>
    </row>
    <row r="65" spans="1:15" ht="18" customHeight="1">
      <c r="A65" s="83"/>
      <c r="B65" s="84"/>
      <c r="C65" s="85"/>
      <c r="D65" s="83"/>
      <c r="E65" s="87"/>
      <c r="F65" s="85"/>
      <c r="G65" s="83"/>
      <c r="H65" s="87"/>
      <c r="I65" s="85"/>
      <c r="J65" s="191" t="s">
        <v>398</v>
      </c>
      <c r="K65" s="88">
        <v>100</v>
      </c>
      <c r="L65" s="85"/>
      <c r="M65" s="83"/>
      <c r="N65" s="87"/>
      <c r="O65" s="85"/>
    </row>
    <row r="66" spans="1:15" ht="18" customHeight="1">
      <c r="A66" s="83"/>
      <c r="B66" s="84"/>
      <c r="C66" s="85"/>
      <c r="D66" s="83"/>
      <c r="E66" s="87"/>
      <c r="F66" s="85"/>
      <c r="G66" s="83"/>
      <c r="H66" s="87"/>
      <c r="I66" s="85"/>
      <c r="J66" s="191" t="s">
        <v>396</v>
      </c>
      <c r="K66" s="88">
        <v>140</v>
      </c>
      <c r="L66" s="85"/>
      <c r="M66" s="83"/>
      <c r="N66" s="87"/>
      <c r="O66" s="85"/>
    </row>
    <row r="67" spans="1:15" ht="18" customHeight="1">
      <c r="A67" s="83"/>
      <c r="B67" s="84"/>
      <c r="C67" s="85"/>
      <c r="D67" s="83"/>
      <c r="E67" s="87"/>
      <c r="F67" s="85"/>
      <c r="G67" s="83"/>
      <c r="H67" s="87"/>
      <c r="I67" s="85"/>
      <c r="J67" s="191" t="s">
        <v>180</v>
      </c>
      <c r="K67" s="88">
        <v>130</v>
      </c>
      <c r="L67" s="85"/>
      <c r="M67" s="83"/>
      <c r="N67" s="87"/>
      <c r="O67" s="85"/>
    </row>
    <row r="68" spans="1:15" ht="18" customHeight="1">
      <c r="A68" s="179"/>
      <c r="B68" s="90"/>
      <c r="C68" s="91"/>
      <c r="D68" s="179"/>
      <c r="E68" s="92"/>
      <c r="F68" s="91"/>
      <c r="G68" s="179"/>
      <c r="H68" s="92"/>
      <c r="I68" s="91"/>
      <c r="J68" s="179"/>
      <c r="K68" s="92"/>
      <c r="L68" s="91"/>
      <c r="M68" s="179"/>
      <c r="N68" s="92"/>
      <c r="O68" s="91"/>
    </row>
    <row r="69" spans="1:15" ht="18" customHeight="1" thickBot="1">
      <c r="A69" s="180" t="s">
        <v>51</v>
      </c>
      <c r="B69" s="94">
        <f>SUM(B51:B68)</f>
        <v>0</v>
      </c>
      <c r="C69" s="95">
        <f>SUM(C51:C68)</f>
        <v>0</v>
      </c>
      <c r="D69" s="180" t="s">
        <v>51</v>
      </c>
      <c r="E69" s="94">
        <f>SUM(E51:E68)</f>
        <v>2140</v>
      </c>
      <c r="F69" s="95">
        <f>SUM(F51:F68)</f>
        <v>0</v>
      </c>
      <c r="G69" s="180" t="s">
        <v>51</v>
      </c>
      <c r="H69" s="94">
        <f>SUM(H51:H68)</f>
        <v>4570</v>
      </c>
      <c r="I69" s="95">
        <f>SUM(I51:I68)</f>
        <v>0</v>
      </c>
      <c r="J69" s="180" t="s">
        <v>51</v>
      </c>
      <c r="K69" s="94">
        <f>SUM(K64:K68)</f>
        <v>700</v>
      </c>
      <c r="L69" s="95">
        <f>SUM(L64:L68)</f>
        <v>0</v>
      </c>
      <c r="M69" s="180" t="s">
        <v>51</v>
      </c>
      <c r="N69" s="94">
        <f>SUM(N51:N68)</f>
        <v>19610</v>
      </c>
      <c r="O69" s="95">
        <f>SUM(O51:O68)</f>
        <v>0</v>
      </c>
    </row>
    <row r="70" spans="1:15" ht="15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</row>
    <row r="71" spans="1:15" ht="13.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</row>
    <row r="72" spans="1:15" ht="13.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1:15" ht="13.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</row>
    <row r="74" spans="1:15" ht="13.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</row>
    <row r="75" spans="1:15" ht="13.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</row>
    <row r="76" spans="1:15" ht="13.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</row>
    <row r="77" spans="1:15" ht="13.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</row>
    <row r="78" spans="1:15" ht="13.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</row>
    <row r="79" spans="1:15" ht="13.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</row>
    <row r="80" spans="1:15" ht="13.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</row>
    <row r="81" spans="1:15" ht="13.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</row>
    <row r="82" spans="1:15" ht="13.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</row>
    <row r="83" spans="1:15" ht="13.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</row>
    <row r="84" spans="1:15" ht="13.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</row>
    <row r="85" spans="1:15" ht="13.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1:15" ht="13.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</row>
    <row r="87" spans="1:15" ht="13.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</row>
    <row r="88" spans="1:15" ht="13.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</row>
    <row r="89" spans="1:15" ht="13.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</row>
    <row r="90" spans="1:15" ht="13.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</row>
    <row r="91" spans="1:15" ht="13.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</row>
    <row r="92" spans="1:15" ht="13.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3" spans="1:15" ht="13.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</row>
    <row r="94" spans="1:15" ht="13.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</row>
    <row r="95" spans="1:15" ht="13.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</row>
    <row r="96" spans="1:15" ht="13.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</row>
    <row r="97" spans="1:15" ht="13.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</row>
    <row r="98" spans="1:15" ht="13.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</row>
    <row r="99" spans="1:15" ht="13.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</row>
    <row r="100" spans="1:15" ht="13.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</row>
    <row r="101" spans="1:15" ht="13.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</row>
    <row r="102" spans="1:15" ht="13.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</row>
    <row r="103" spans="1:15" ht="13.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</row>
    <row r="104" spans="1:15" ht="13.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</row>
    <row r="105" spans="1:15" ht="13.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</row>
    <row r="106" spans="1:15" ht="13.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</row>
    <row r="107" spans="1:15" ht="13.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</row>
    <row r="108" spans="1:15" ht="13.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</row>
    <row r="109" spans="1:15" ht="13.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</row>
    <row r="110" spans="1:15" ht="13.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</row>
    <row r="111" spans="1:15" ht="13.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</row>
    <row r="112" spans="1:15" ht="13.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</row>
    <row r="113" spans="1:15" ht="13.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</row>
    <row r="114" spans="1:15" ht="13.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</row>
    <row r="115" spans="1:15" ht="13.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</row>
    <row r="116" spans="1:15" ht="13.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</row>
    <row r="117" spans="1:15" ht="13.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</row>
    <row r="118" spans="1:15" ht="13.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</row>
    <row r="119" spans="1:15" ht="13.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</row>
    <row r="120" spans="1:15" ht="13.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</row>
    <row r="121" spans="1:15" ht="13.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</row>
    <row r="122" spans="1:15" ht="13.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</row>
    <row r="123" spans="1:15" ht="13.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</row>
    <row r="124" spans="1:15" ht="13.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</row>
    <row r="125" spans="1:15" ht="13.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</row>
    <row r="126" spans="1:15" ht="13.5" customHeight="1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</row>
    <row r="127" spans="1:15" ht="13.5" customHeight="1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</row>
    <row r="128" spans="1:15" ht="13.5" customHeight="1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</row>
    <row r="129" spans="1:15" ht="13.5" customHeight="1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</row>
    <row r="130" spans="1:15" ht="13.5" customHeight="1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</row>
    <row r="131" spans="1:15" ht="13.5" customHeight="1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</row>
    <row r="132" spans="1:15" ht="13.5" customHeight="1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</row>
    <row r="133" spans="1:15" ht="13.5" customHeight="1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</row>
    <row r="134" spans="1:15" ht="13.5" customHeight="1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</row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</sheetData>
  <sheetProtection/>
  <mergeCells count="5">
    <mergeCell ref="E2:G2"/>
    <mergeCell ref="D28:E28"/>
    <mergeCell ref="D4:E4"/>
    <mergeCell ref="D47:E47"/>
    <mergeCell ref="D39:E39"/>
  </mergeCells>
  <conditionalFormatting sqref="L23:L26 C32:C37 F32:F37 L35:L37 O32:O37 C43:C45 F44:F45 I44:I45 L44:L45 O43:O45 C51:C69 F56:F69 L68:L69 O51:O69 O23:O26 B51 H56:I57 K56:L57 N56:N57 I35:I37 C23:C26 F23:F26 I23:I26 I61:I69 L61">
    <cfRule type="cellIs" priority="42" dxfId="98" operator="greaterThan" stopIfTrue="1">
      <formula>A23</formula>
    </cfRule>
  </conditionalFormatting>
  <conditionalFormatting sqref="L64:L67">
    <cfRule type="cellIs" priority="24" dxfId="98" operator="greaterThan" stopIfTrue="1">
      <formula>K64</formula>
    </cfRule>
  </conditionalFormatting>
  <conditionalFormatting sqref="C8:C11 F9:F11 I10:I11 L8:L11 O8:O22 B12:B15 E8:E15 H8:H12 K8:K12 K21:K22 N8:N20 C13:C14 C16:C22 F13:F14 F16:F22 I13:I22 L13:L18">
    <cfRule type="cellIs" priority="23" dxfId="98" operator="greaterThan" stopIfTrue="1">
      <formula>A8</formula>
    </cfRule>
  </conditionalFormatting>
  <conditionalFormatting sqref="C12">
    <cfRule type="cellIs" priority="22" dxfId="98" operator="greaterThan" stopIfTrue="1">
      <formula>B12</formula>
    </cfRule>
  </conditionalFormatting>
  <conditionalFormatting sqref="C15">
    <cfRule type="cellIs" priority="21" dxfId="98" operator="greaterThan" stopIfTrue="1">
      <formula>B15</formula>
    </cfRule>
  </conditionalFormatting>
  <conditionalFormatting sqref="F8">
    <cfRule type="cellIs" priority="20" dxfId="98" operator="greaterThan" stopIfTrue="1">
      <formula>E8</formula>
    </cfRule>
  </conditionalFormatting>
  <conditionalFormatting sqref="F12">
    <cfRule type="cellIs" priority="19" dxfId="98" operator="greaterThan" stopIfTrue="1">
      <formula>E12</formula>
    </cfRule>
  </conditionalFormatting>
  <conditionalFormatting sqref="F15">
    <cfRule type="cellIs" priority="18" dxfId="98" operator="greaterThan" stopIfTrue="1">
      <formula>E15</formula>
    </cfRule>
  </conditionalFormatting>
  <conditionalFormatting sqref="I8:I9">
    <cfRule type="cellIs" priority="17" dxfId="98" operator="greaterThan" stopIfTrue="1">
      <formula>H8</formula>
    </cfRule>
  </conditionalFormatting>
  <conditionalFormatting sqref="I12">
    <cfRule type="cellIs" priority="16" dxfId="98" operator="greaterThan" stopIfTrue="1">
      <formula>H12</formula>
    </cfRule>
  </conditionalFormatting>
  <conditionalFormatting sqref="L12">
    <cfRule type="cellIs" priority="15" dxfId="98" operator="greaterThan" stopIfTrue="1">
      <formula>K12</formula>
    </cfRule>
  </conditionalFormatting>
  <conditionalFormatting sqref="L21:L22">
    <cfRule type="cellIs" priority="14" dxfId="98" operator="greaterThan" stopIfTrue="1">
      <formula>K21</formula>
    </cfRule>
  </conditionalFormatting>
  <conditionalFormatting sqref="L32:L34 K32 N32:N34 H32:H33 I34">
    <cfRule type="cellIs" priority="13" dxfId="98" operator="greaterThan" stopIfTrue="1">
      <formula>G32</formula>
    </cfRule>
  </conditionalFormatting>
  <conditionalFormatting sqref="I32:I33">
    <cfRule type="cellIs" priority="12" dxfId="98" operator="greaterThan" stopIfTrue="1">
      <formula>H32</formula>
    </cfRule>
  </conditionalFormatting>
  <conditionalFormatting sqref="L43 E43 H43 N43">
    <cfRule type="cellIs" priority="11" dxfId="98" operator="greaterThan" stopIfTrue="1">
      <formula>D43</formula>
    </cfRule>
  </conditionalFormatting>
  <conditionalFormatting sqref="F43">
    <cfRule type="cellIs" priority="10" dxfId="98" operator="greaterThan" stopIfTrue="1">
      <formula>E43</formula>
    </cfRule>
  </conditionalFormatting>
  <conditionalFormatting sqref="I43">
    <cfRule type="cellIs" priority="9" dxfId="98" operator="greaterThan" stopIfTrue="1">
      <formula>H43</formula>
    </cfRule>
  </conditionalFormatting>
  <conditionalFormatting sqref="F54:F55 I55 L55 E51:E53 H51:H55 K51:K55 N51:N55">
    <cfRule type="cellIs" priority="8" dxfId="98" operator="greaterThan" stopIfTrue="1">
      <formula>D51</formula>
    </cfRule>
  </conditionalFormatting>
  <conditionalFormatting sqref="F51:F53">
    <cfRule type="cellIs" priority="7" dxfId="98" operator="greaterThan" stopIfTrue="1">
      <formula>E51</formula>
    </cfRule>
  </conditionalFormatting>
  <conditionalFormatting sqref="I51:I54">
    <cfRule type="cellIs" priority="6" dxfId="98" operator="greaterThan" stopIfTrue="1">
      <formula>H51</formula>
    </cfRule>
  </conditionalFormatting>
  <conditionalFormatting sqref="L51:L54">
    <cfRule type="cellIs" priority="5" dxfId="98" operator="greaterThan" stopIfTrue="1">
      <formula>K51</formula>
    </cfRule>
  </conditionalFormatting>
  <conditionalFormatting sqref="H58 K58:K59 N58:N60 I59:I60 L60">
    <cfRule type="cellIs" priority="4" dxfId="98" operator="greaterThan" stopIfTrue="1">
      <formula>G58</formula>
    </cfRule>
  </conditionalFormatting>
  <conditionalFormatting sqref="I58">
    <cfRule type="cellIs" priority="3" dxfId="98" operator="greaterThan" stopIfTrue="1">
      <formula>H58</formula>
    </cfRule>
  </conditionalFormatting>
  <conditionalFormatting sqref="L58:L59">
    <cfRule type="cellIs" priority="2" dxfId="98" operator="greaterThan" stopIfTrue="1">
      <formula>K58</formula>
    </cfRule>
  </conditionalFormatting>
  <conditionalFormatting sqref="K64:K67">
    <cfRule type="cellIs" priority="1" dxfId="98" operator="greaterThan" stopIfTrue="1">
      <formula>J64</formula>
    </cfRule>
  </conditionalFormatting>
  <printOptions horizontalCentered="1"/>
  <pageMargins left="0.2362204724409449" right="0.2362204724409449" top="0.6299212598425197" bottom="0" header="0.35433070866141736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No.4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2"/>
  <sheetViews>
    <sheetView showGridLines="0" zoomScale="90" zoomScaleNormal="90" zoomScalePageLayoutView="0" workbookViewId="0" topLeftCell="A1">
      <pane ySplit="2" topLeftCell="A29" activePane="bottomLeft" state="frozen"/>
      <selection pane="topLeft" activeCell="F76" sqref="F76"/>
      <selection pane="bottomLeft" activeCell="O39" sqref="O39"/>
    </sheetView>
  </sheetViews>
  <sheetFormatPr defaultColWidth="9.00390625" defaultRowHeight="13.5"/>
  <cols>
    <col min="1" max="1" width="10.625" style="43" customWidth="1"/>
    <col min="2" max="3" width="9.125" style="43" customWidth="1"/>
    <col min="4" max="4" width="10.625" style="43" customWidth="1"/>
    <col min="5" max="6" width="9.125" style="43" customWidth="1"/>
    <col min="7" max="7" width="10.625" style="43" customWidth="1"/>
    <col min="8" max="9" width="9.125" style="43" customWidth="1"/>
    <col min="10" max="10" width="10.625" style="43" customWidth="1"/>
    <col min="11" max="12" width="9.125" style="43" customWidth="1"/>
    <col min="13" max="13" width="10.625" style="43" customWidth="1"/>
    <col min="14" max="15" width="9.125" style="43" customWidth="1"/>
    <col min="16" max="16" width="3.25390625" style="43" customWidth="1"/>
    <col min="17" max="24" width="9.125" style="43" customWidth="1"/>
    <col min="25" max="16384" width="9.00390625" style="43" customWidth="1"/>
  </cols>
  <sheetData>
    <row r="1" spans="1:15" s="60" customFormat="1" ht="16.5" customHeight="1">
      <c r="A1" s="51" t="s">
        <v>158</v>
      </c>
      <c r="B1" s="52"/>
      <c r="C1" s="52"/>
      <c r="D1" s="53"/>
      <c r="E1" s="52" t="s">
        <v>168</v>
      </c>
      <c r="F1" s="52"/>
      <c r="G1" s="53"/>
      <c r="H1" s="54" t="s">
        <v>1</v>
      </c>
      <c r="I1" s="52" t="s">
        <v>174</v>
      </c>
      <c r="J1" s="53"/>
      <c r="K1" s="55" t="s">
        <v>159</v>
      </c>
      <c r="L1" s="56"/>
      <c r="M1" s="57"/>
      <c r="N1" s="58"/>
      <c r="O1" s="59"/>
    </row>
    <row r="2" spans="1:15" ht="34.5" customHeight="1" thickBot="1">
      <c r="A2" s="30">
        <f>'熊本市・荒尾市'!A2</f>
        <v>0</v>
      </c>
      <c r="B2" s="61"/>
      <c r="C2" s="62"/>
      <c r="D2" s="63"/>
      <c r="E2" s="236" t="str">
        <f>'熊本市・荒尾市'!E2</f>
        <v>平成　　年　　月　　日</v>
      </c>
      <c r="F2" s="237"/>
      <c r="G2" s="238"/>
      <c r="H2" s="64">
        <f>'熊本市・荒尾市'!H2</f>
        <v>0</v>
      </c>
      <c r="I2" s="65">
        <f>'熊本市・荒尾市'!I2</f>
        <v>0</v>
      </c>
      <c r="J2" s="66"/>
      <c r="K2" s="67"/>
      <c r="L2" s="68"/>
      <c r="M2" s="41"/>
      <c r="N2" s="69"/>
      <c r="O2" s="42"/>
    </row>
    <row r="3" ht="15" customHeight="1" thickBot="1">
      <c r="O3" s="203" t="s">
        <v>337</v>
      </c>
    </row>
    <row r="4" spans="1:15" ht="17.25" customHeight="1" thickBot="1">
      <c r="A4" s="71" t="s">
        <v>411</v>
      </c>
      <c r="B4" s="72"/>
      <c r="C4" s="73" t="s">
        <v>231</v>
      </c>
      <c r="D4" s="234" t="s">
        <v>134</v>
      </c>
      <c r="E4" s="235"/>
      <c r="F4" s="74" t="s">
        <v>194</v>
      </c>
      <c r="G4" s="75">
        <f>B11+E11+H11+K11+N11</f>
        <v>2190</v>
      </c>
      <c r="H4" s="76" t="s">
        <v>2</v>
      </c>
      <c r="I4" s="77">
        <f>C11+F11+I11+L11+O11</f>
        <v>0</v>
      </c>
      <c r="J4" s="1"/>
      <c r="K4" s="78" t="s">
        <v>160</v>
      </c>
      <c r="L4" s="79">
        <f>I13+I25+I34+I51+I4</f>
        <v>0</v>
      </c>
      <c r="O4" s="204" t="s">
        <v>338</v>
      </c>
    </row>
    <row r="5" ht="5.25" customHeight="1" thickBot="1"/>
    <row r="6" spans="1:15" s="60" customFormat="1" ht="18" customHeight="1">
      <c r="A6" s="51" t="s">
        <v>3</v>
      </c>
      <c r="B6" s="52"/>
      <c r="C6" s="56"/>
      <c r="D6" s="52" t="s">
        <v>4</v>
      </c>
      <c r="E6" s="52"/>
      <c r="F6" s="56"/>
      <c r="G6" s="52" t="s">
        <v>5</v>
      </c>
      <c r="H6" s="52"/>
      <c r="I6" s="56"/>
      <c r="J6" s="52" t="s">
        <v>6</v>
      </c>
      <c r="K6" s="52"/>
      <c r="L6" s="56"/>
      <c r="M6" s="52" t="s">
        <v>52</v>
      </c>
      <c r="N6" s="52"/>
      <c r="O6" s="56"/>
    </row>
    <row r="7" spans="1:15" s="60" customFormat="1" ht="15" customHeight="1">
      <c r="A7" s="80" t="s">
        <v>7</v>
      </c>
      <c r="B7" s="81" t="s">
        <v>8</v>
      </c>
      <c r="C7" s="185" t="s">
        <v>336</v>
      </c>
      <c r="D7" s="80" t="s">
        <v>7</v>
      </c>
      <c r="E7" s="81" t="s">
        <v>8</v>
      </c>
      <c r="F7" s="185" t="s">
        <v>336</v>
      </c>
      <c r="G7" s="80" t="s">
        <v>7</v>
      </c>
      <c r="H7" s="81" t="s">
        <v>8</v>
      </c>
      <c r="I7" s="185" t="s">
        <v>336</v>
      </c>
      <c r="J7" s="80" t="s">
        <v>7</v>
      </c>
      <c r="K7" s="81" t="s">
        <v>8</v>
      </c>
      <c r="L7" s="185" t="s">
        <v>336</v>
      </c>
      <c r="M7" s="80" t="s">
        <v>7</v>
      </c>
      <c r="N7" s="81" t="s">
        <v>8</v>
      </c>
      <c r="O7" s="185" t="s">
        <v>336</v>
      </c>
    </row>
    <row r="8" spans="1:18" ht="18" customHeight="1">
      <c r="A8" s="83"/>
      <c r="B8" s="84"/>
      <c r="C8" s="85"/>
      <c r="D8" s="83"/>
      <c r="E8" s="87"/>
      <c r="F8" s="85"/>
      <c r="G8" s="83"/>
      <c r="H8" s="87"/>
      <c r="I8" s="85"/>
      <c r="J8" s="83"/>
      <c r="K8" s="87"/>
      <c r="L8" s="85"/>
      <c r="M8" s="83" t="s">
        <v>136</v>
      </c>
      <c r="N8" s="88">
        <v>2190</v>
      </c>
      <c r="O8" s="85"/>
      <c r="P8" s="60"/>
      <c r="Q8" s="60"/>
      <c r="R8" s="60"/>
    </row>
    <row r="9" spans="1:18" ht="18" customHeight="1">
      <c r="A9" s="86"/>
      <c r="B9" s="84"/>
      <c r="C9" s="85"/>
      <c r="D9" s="83"/>
      <c r="E9" s="87"/>
      <c r="F9" s="85"/>
      <c r="G9" s="83"/>
      <c r="H9" s="87"/>
      <c r="I9" s="85"/>
      <c r="J9" s="83"/>
      <c r="K9" s="87"/>
      <c r="L9" s="85"/>
      <c r="M9" s="83"/>
      <c r="N9" s="87"/>
      <c r="O9" s="85"/>
      <c r="P9" s="60"/>
      <c r="Q9" s="60"/>
      <c r="R9" s="60"/>
    </row>
    <row r="10" spans="1:18" ht="18" customHeight="1">
      <c r="A10" s="89"/>
      <c r="B10" s="90"/>
      <c r="C10" s="91"/>
      <c r="D10" s="179"/>
      <c r="E10" s="92"/>
      <c r="F10" s="91"/>
      <c r="G10" s="179"/>
      <c r="H10" s="92"/>
      <c r="I10" s="91"/>
      <c r="J10" s="179"/>
      <c r="K10" s="92"/>
      <c r="L10" s="91"/>
      <c r="M10" s="179"/>
      <c r="N10" s="92"/>
      <c r="O10" s="91"/>
      <c r="P10" s="60"/>
      <c r="Q10" s="60"/>
      <c r="R10" s="60"/>
    </row>
    <row r="11" spans="1:18" ht="18" customHeight="1" thickBot="1">
      <c r="A11" s="93" t="s">
        <v>51</v>
      </c>
      <c r="B11" s="94">
        <f>SUM(B8:B10)</f>
        <v>0</v>
      </c>
      <c r="C11" s="95">
        <f>SUM(C8:C10)</f>
        <v>0</v>
      </c>
      <c r="D11" s="180" t="s">
        <v>51</v>
      </c>
      <c r="E11" s="94">
        <f>SUM(E8:E10)</f>
        <v>0</v>
      </c>
      <c r="F11" s="95">
        <f>SUM(F8:F10)</f>
        <v>0</v>
      </c>
      <c r="G11" s="180" t="s">
        <v>51</v>
      </c>
      <c r="H11" s="94">
        <f>SUM(H8:H10)</f>
        <v>0</v>
      </c>
      <c r="I11" s="95">
        <f>SUM(I8:I10)</f>
        <v>0</v>
      </c>
      <c r="J11" s="180" t="s">
        <v>51</v>
      </c>
      <c r="K11" s="94">
        <f>SUM(K8:K10)</f>
        <v>0</v>
      </c>
      <c r="L11" s="95">
        <f>SUM(L8:L10)</f>
        <v>0</v>
      </c>
      <c r="M11" s="180" t="s">
        <v>51</v>
      </c>
      <c r="N11" s="96">
        <f>SUM(N8:N10)</f>
        <v>2190</v>
      </c>
      <c r="O11" s="95">
        <f>SUM(O8:O10)</f>
        <v>0</v>
      </c>
      <c r="P11" s="60"/>
      <c r="Q11" s="60"/>
      <c r="R11" s="60"/>
    </row>
    <row r="12" spans="2:18" ht="15" customHeight="1" thickBot="1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70"/>
      <c r="N12" s="60"/>
      <c r="O12" s="60"/>
      <c r="P12" s="60"/>
      <c r="Q12" s="60"/>
      <c r="R12" s="60"/>
    </row>
    <row r="13" spans="1:18" ht="17.25" customHeight="1" thickBot="1">
      <c r="A13" s="71" t="s">
        <v>411</v>
      </c>
      <c r="B13" s="72"/>
      <c r="C13" s="73" t="s">
        <v>232</v>
      </c>
      <c r="D13" s="234" t="s">
        <v>140</v>
      </c>
      <c r="E13" s="235"/>
      <c r="F13" s="74" t="s">
        <v>233</v>
      </c>
      <c r="G13" s="75">
        <f>B23+E23+H23+K23+N23</f>
        <v>5900</v>
      </c>
      <c r="H13" s="76" t="s">
        <v>2</v>
      </c>
      <c r="I13" s="77">
        <f>C23+F23+I23+L23+O23</f>
        <v>0</v>
      </c>
      <c r="J13" s="1"/>
      <c r="K13" s="60"/>
      <c r="L13" s="60"/>
      <c r="M13" s="29"/>
      <c r="N13" s="60"/>
      <c r="O13" s="60"/>
      <c r="P13" s="60"/>
      <c r="Q13" s="60"/>
      <c r="R13" s="60"/>
    </row>
    <row r="14" spans="2:18" ht="5.25" customHeight="1" thickBot="1"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5" s="60" customFormat="1" ht="18" customHeight="1">
      <c r="A15" s="51" t="s">
        <v>3</v>
      </c>
      <c r="B15" s="52"/>
      <c r="C15" s="56"/>
      <c r="D15" s="52" t="s">
        <v>4</v>
      </c>
      <c r="E15" s="52"/>
      <c r="F15" s="56"/>
      <c r="G15" s="52" t="s">
        <v>5</v>
      </c>
      <c r="H15" s="52"/>
      <c r="I15" s="56"/>
      <c r="J15" s="52" t="s">
        <v>6</v>
      </c>
      <c r="K15" s="52"/>
      <c r="L15" s="56"/>
      <c r="M15" s="52" t="s">
        <v>52</v>
      </c>
      <c r="N15" s="52"/>
      <c r="O15" s="56"/>
    </row>
    <row r="16" spans="1:15" s="60" customFormat="1" ht="15" customHeight="1">
      <c r="A16" s="80" t="s">
        <v>7</v>
      </c>
      <c r="B16" s="81" t="s">
        <v>8</v>
      </c>
      <c r="C16" s="185" t="s">
        <v>336</v>
      </c>
      <c r="D16" s="80" t="s">
        <v>7</v>
      </c>
      <c r="E16" s="81" t="s">
        <v>8</v>
      </c>
      <c r="F16" s="185" t="s">
        <v>336</v>
      </c>
      <c r="G16" s="80" t="s">
        <v>7</v>
      </c>
      <c r="H16" s="81" t="s">
        <v>8</v>
      </c>
      <c r="I16" s="185" t="s">
        <v>336</v>
      </c>
      <c r="J16" s="80" t="s">
        <v>7</v>
      </c>
      <c r="K16" s="81" t="s">
        <v>8</v>
      </c>
      <c r="L16" s="185" t="s">
        <v>336</v>
      </c>
      <c r="M16" s="80" t="s">
        <v>7</v>
      </c>
      <c r="N16" s="81" t="s">
        <v>8</v>
      </c>
      <c r="O16" s="185" t="s">
        <v>336</v>
      </c>
    </row>
    <row r="17" spans="1:18" ht="18" customHeight="1">
      <c r="A17" s="83"/>
      <c r="B17" s="84"/>
      <c r="C17" s="85"/>
      <c r="D17" s="83" t="s">
        <v>141</v>
      </c>
      <c r="E17" s="206">
        <v>260</v>
      </c>
      <c r="F17" s="85"/>
      <c r="G17" s="201" t="s">
        <v>323</v>
      </c>
      <c r="H17" s="88">
        <v>640</v>
      </c>
      <c r="I17" s="85"/>
      <c r="J17" s="83"/>
      <c r="K17" s="87"/>
      <c r="L17" s="85"/>
      <c r="M17" s="83" t="s">
        <v>142</v>
      </c>
      <c r="N17" s="97">
        <v>1020</v>
      </c>
      <c r="O17" s="85"/>
      <c r="P17" s="60"/>
      <c r="Q17" s="60"/>
      <c r="R17" s="60"/>
    </row>
    <row r="18" spans="1:18" ht="18" customHeight="1">
      <c r="A18" s="86"/>
      <c r="B18" s="84"/>
      <c r="C18" s="85"/>
      <c r="D18" s="83"/>
      <c r="E18" s="87"/>
      <c r="F18" s="85"/>
      <c r="G18" s="83"/>
      <c r="H18" s="88"/>
      <c r="I18" s="85"/>
      <c r="J18" s="83"/>
      <c r="K18" s="87"/>
      <c r="L18" s="85"/>
      <c r="M18" s="83" t="s">
        <v>141</v>
      </c>
      <c r="N18" s="98">
        <v>1170</v>
      </c>
      <c r="O18" s="85"/>
      <c r="P18" s="60"/>
      <c r="Q18" s="60"/>
      <c r="R18" s="60"/>
    </row>
    <row r="19" spans="1:18" ht="18" customHeight="1">
      <c r="A19" s="86"/>
      <c r="B19" s="84"/>
      <c r="C19" s="85"/>
      <c r="D19" s="83"/>
      <c r="E19" s="87"/>
      <c r="F19" s="85"/>
      <c r="G19" s="83"/>
      <c r="H19" s="88">
        <v>0</v>
      </c>
      <c r="I19" s="85"/>
      <c r="J19" s="83"/>
      <c r="K19" s="87"/>
      <c r="L19" s="85"/>
      <c r="M19" s="83" t="s">
        <v>143</v>
      </c>
      <c r="N19" s="98">
        <v>1130</v>
      </c>
      <c r="O19" s="85"/>
      <c r="P19" s="60"/>
      <c r="Q19" s="60"/>
      <c r="R19" s="60"/>
    </row>
    <row r="20" spans="1:18" ht="18" customHeight="1">
      <c r="A20" s="86"/>
      <c r="B20" s="84"/>
      <c r="C20" s="85"/>
      <c r="D20" s="83"/>
      <c r="E20" s="87"/>
      <c r="F20" s="85"/>
      <c r="G20" s="83"/>
      <c r="H20" s="87"/>
      <c r="I20" s="85"/>
      <c r="J20" s="83"/>
      <c r="K20" s="87"/>
      <c r="L20" s="85"/>
      <c r="M20" s="83" t="s">
        <v>144</v>
      </c>
      <c r="N20" s="98">
        <v>1040</v>
      </c>
      <c r="O20" s="85"/>
      <c r="P20" s="60"/>
      <c r="Q20" s="60"/>
      <c r="R20" s="60"/>
    </row>
    <row r="21" spans="1:18" ht="18" customHeight="1">
      <c r="A21" s="86"/>
      <c r="B21" s="84"/>
      <c r="C21" s="85"/>
      <c r="D21" s="163"/>
      <c r="E21" s="134"/>
      <c r="F21" s="85"/>
      <c r="G21" s="99"/>
      <c r="H21" s="87"/>
      <c r="I21" s="85"/>
      <c r="J21" s="83"/>
      <c r="K21" s="87"/>
      <c r="L21" s="85"/>
      <c r="M21" s="83" t="s">
        <v>145</v>
      </c>
      <c r="N21" s="98">
        <v>640</v>
      </c>
      <c r="O21" s="85"/>
      <c r="P21" s="60"/>
      <c r="Q21" s="60"/>
      <c r="R21" s="60"/>
    </row>
    <row r="22" spans="1:18" ht="18" customHeight="1">
      <c r="A22" s="89"/>
      <c r="B22" s="161"/>
      <c r="C22" s="198"/>
      <c r="D22" s="161"/>
      <c r="E22" s="162"/>
      <c r="F22" s="91"/>
      <c r="G22" s="179"/>
      <c r="H22" s="92"/>
      <c r="I22" s="91"/>
      <c r="J22" s="179"/>
      <c r="K22" s="92"/>
      <c r="L22" s="91"/>
      <c r="M22" s="179"/>
      <c r="N22" s="92"/>
      <c r="O22" s="91"/>
      <c r="P22" s="60"/>
      <c r="Q22" s="60"/>
      <c r="R22" s="60"/>
    </row>
    <row r="23" spans="1:18" ht="18" customHeight="1" thickBot="1">
      <c r="A23" s="93" t="s">
        <v>51</v>
      </c>
      <c r="B23" s="94">
        <f>SUM(B17:B22)</f>
        <v>0</v>
      </c>
      <c r="C23" s="95">
        <f>SUM(C17:C22)</f>
        <v>0</v>
      </c>
      <c r="D23" s="180" t="s">
        <v>51</v>
      </c>
      <c r="E23" s="94">
        <f>SUM(E17:E22)</f>
        <v>260</v>
      </c>
      <c r="F23" s="95">
        <f>SUM(F17:F22)</f>
        <v>0</v>
      </c>
      <c r="G23" s="180" t="s">
        <v>51</v>
      </c>
      <c r="H23" s="94">
        <f>SUM(H17:H22)</f>
        <v>640</v>
      </c>
      <c r="I23" s="95">
        <f>SUM(I17:I22)</f>
        <v>0</v>
      </c>
      <c r="J23" s="180" t="s">
        <v>51</v>
      </c>
      <c r="K23" s="94">
        <f>SUM(K17:K22)</f>
        <v>0</v>
      </c>
      <c r="L23" s="95">
        <f>SUM(L17:L22)</f>
        <v>0</v>
      </c>
      <c r="M23" s="180" t="s">
        <v>51</v>
      </c>
      <c r="N23" s="94">
        <f>SUM(N17:N22)</f>
        <v>5000</v>
      </c>
      <c r="O23" s="95">
        <f>SUM(O17:O22)</f>
        <v>0</v>
      </c>
      <c r="P23" s="60"/>
      <c r="Q23" s="60"/>
      <c r="R23" s="60"/>
    </row>
    <row r="24" spans="2:18" ht="15" customHeight="1" thickBot="1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1:10" s="60" customFormat="1" ht="17.25" customHeight="1" thickBot="1">
      <c r="A25" s="71" t="s">
        <v>411</v>
      </c>
      <c r="B25" s="72"/>
      <c r="C25" s="73" t="s">
        <v>234</v>
      </c>
      <c r="D25" s="234" t="s">
        <v>146</v>
      </c>
      <c r="E25" s="235"/>
      <c r="F25" s="74" t="s">
        <v>233</v>
      </c>
      <c r="G25" s="75">
        <f>B32+E32+H32+K32+N32</f>
        <v>6900</v>
      </c>
      <c r="H25" s="76" t="s">
        <v>2</v>
      </c>
      <c r="I25" s="77">
        <f>C32+F32+I32+L32+O32</f>
        <v>0</v>
      </c>
      <c r="J25" s="1"/>
    </row>
    <row r="26" s="60" customFormat="1" ht="5.25" customHeight="1" thickBot="1"/>
    <row r="27" spans="1:15" s="60" customFormat="1" ht="18" customHeight="1">
      <c r="A27" s="51" t="s">
        <v>3</v>
      </c>
      <c r="B27" s="52"/>
      <c r="C27" s="56"/>
      <c r="D27" s="52" t="s">
        <v>4</v>
      </c>
      <c r="E27" s="52"/>
      <c r="F27" s="56"/>
      <c r="G27" s="52" t="s">
        <v>5</v>
      </c>
      <c r="H27" s="52"/>
      <c r="I27" s="56"/>
      <c r="J27" s="52" t="s">
        <v>6</v>
      </c>
      <c r="K27" s="52"/>
      <c r="L27" s="56"/>
      <c r="M27" s="52" t="s">
        <v>52</v>
      </c>
      <c r="N27" s="52"/>
      <c r="O27" s="56"/>
    </row>
    <row r="28" spans="1:15" s="60" customFormat="1" ht="15" customHeight="1">
      <c r="A28" s="80" t="s">
        <v>7</v>
      </c>
      <c r="B28" s="81" t="s">
        <v>8</v>
      </c>
      <c r="C28" s="185" t="s">
        <v>336</v>
      </c>
      <c r="D28" s="80" t="s">
        <v>7</v>
      </c>
      <c r="E28" s="81" t="s">
        <v>8</v>
      </c>
      <c r="F28" s="185" t="s">
        <v>336</v>
      </c>
      <c r="G28" s="80" t="s">
        <v>7</v>
      </c>
      <c r="H28" s="81" t="s">
        <v>8</v>
      </c>
      <c r="I28" s="185" t="s">
        <v>336</v>
      </c>
      <c r="J28" s="80" t="s">
        <v>7</v>
      </c>
      <c r="K28" s="81" t="s">
        <v>8</v>
      </c>
      <c r="L28" s="185" t="s">
        <v>336</v>
      </c>
      <c r="M28" s="80" t="s">
        <v>7</v>
      </c>
      <c r="N28" s="81" t="s">
        <v>8</v>
      </c>
      <c r="O28" s="185" t="s">
        <v>336</v>
      </c>
    </row>
    <row r="29" spans="1:18" ht="18" customHeight="1">
      <c r="A29" s="83"/>
      <c r="B29" s="84"/>
      <c r="C29" s="85"/>
      <c r="D29" s="160"/>
      <c r="E29" s="88"/>
      <c r="F29" s="85"/>
      <c r="G29" s="191" t="s">
        <v>402</v>
      </c>
      <c r="H29" s="88">
        <v>1390</v>
      </c>
      <c r="I29" s="85"/>
      <c r="J29" s="160" t="s">
        <v>403</v>
      </c>
      <c r="K29" s="88">
        <v>1290</v>
      </c>
      <c r="L29" s="85"/>
      <c r="M29" s="83" t="s">
        <v>404</v>
      </c>
      <c r="N29" s="88">
        <v>1420</v>
      </c>
      <c r="O29" s="85"/>
      <c r="P29" s="60"/>
      <c r="Q29" s="60"/>
      <c r="R29" s="60"/>
    </row>
    <row r="30" spans="1:18" ht="18" customHeight="1">
      <c r="A30" s="125"/>
      <c r="B30" s="84"/>
      <c r="C30" s="85"/>
      <c r="D30" s="83"/>
      <c r="E30" s="87"/>
      <c r="F30" s="85"/>
      <c r="G30" s="83"/>
      <c r="H30" s="87"/>
      <c r="I30" s="85"/>
      <c r="J30" s="160" t="s">
        <v>405</v>
      </c>
      <c r="K30" s="88">
        <v>830</v>
      </c>
      <c r="L30" s="85"/>
      <c r="M30" s="83" t="s">
        <v>403</v>
      </c>
      <c r="N30" s="88">
        <v>1970</v>
      </c>
      <c r="O30" s="85"/>
      <c r="P30" s="60"/>
      <c r="Q30" s="60"/>
      <c r="R30" s="60"/>
    </row>
    <row r="31" spans="1:18" ht="18" customHeight="1">
      <c r="A31" s="179"/>
      <c r="B31" s="90"/>
      <c r="C31" s="91"/>
      <c r="D31" s="179"/>
      <c r="E31" s="90"/>
      <c r="F31" s="91"/>
      <c r="G31" s="179"/>
      <c r="H31" s="92"/>
      <c r="I31" s="91"/>
      <c r="J31" s="179"/>
      <c r="K31" s="92"/>
      <c r="L31" s="91"/>
      <c r="M31" s="179"/>
      <c r="N31" s="92"/>
      <c r="O31" s="91"/>
      <c r="P31" s="60"/>
      <c r="Q31" s="60"/>
      <c r="R31" s="60"/>
    </row>
    <row r="32" spans="1:18" ht="18" customHeight="1" thickBot="1">
      <c r="A32" s="93" t="s">
        <v>51</v>
      </c>
      <c r="B32" s="94">
        <f>SUM(B29:B31)</f>
        <v>0</v>
      </c>
      <c r="C32" s="95">
        <f>SUM(C29:C31)</f>
        <v>0</v>
      </c>
      <c r="D32" s="180" t="s">
        <v>51</v>
      </c>
      <c r="E32" s="94">
        <f>SUM(E29:E31)</f>
        <v>0</v>
      </c>
      <c r="F32" s="95">
        <f>SUM(F29:F31)</f>
        <v>0</v>
      </c>
      <c r="G32" s="180" t="s">
        <v>51</v>
      </c>
      <c r="H32" s="94">
        <f>SUM(H29:H31)</f>
        <v>1390</v>
      </c>
      <c r="I32" s="95">
        <f>SUM(I29:I31)</f>
        <v>0</v>
      </c>
      <c r="J32" s="180" t="s">
        <v>51</v>
      </c>
      <c r="K32" s="94">
        <f>SUM(K29:K31)</f>
        <v>2120</v>
      </c>
      <c r="L32" s="95">
        <f>SUM(L29:L31)</f>
        <v>0</v>
      </c>
      <c r="M32" s="180" t="s">
        <v>51</v>
      </c>
      <c r="N32" s="94">
        <f>SUM(N29:N31)</f>
        <v>3390</v>
      </c>
      <c r="O32" s="95">
        <f>SUM(O29:O31)</f>
        <v>0</v>
      </c>
      <c r="P32" s="60"/>
      <c r="Q32" s="60"/>
      <c r="R32" s="60"/>
    </row>
    <row r="33" spans="2:18" ht="15" customHeight="1" thickBot="1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0" s="60" customFormat="1" ht="17.25" customHeight="1" thickBot="1">
      <c r="A34" s="71" t="s">
        <v>411</v>
      </c>
      <c r="B34" s="72"/>
      <c r="C34" s="73" t="s">
        <v>235</v>
      </c>
      <c r="D34" s="234" t="s">
        <v>147</v>
      </c>
      <c r="E34" s="235"/>
      <c r="F34" s="74" t="s">
        <v>233</v>
      </c>
      <c r="G34" s="75">
        <f>B49+E49+H49+K49+N49+K41</f>
        <v>9550</v>
      </c>
      <c r="H34" s="76" t="s">
        <v>2</v>
      </c>
      <c r="I34" s="77">
        <f>C49+F49+I49+L49+O49+L41</f>
        <v>0</v>
      </c>
      <c r="J34" s="1"/>
    </row>
    <row r="35" s="60" customFormat="1" ht="5.25" customHeight="1" thickBot="1"/>
    <row r="36" spans="1:15" s="60" customFormat="1" ht="18" customHeight="1">
      <c r="A36" s="51" t="s">
        <v>3</v>
      </c>
      <c r="B36" s="52"/>
      <c r="C36" s="56"/>
      <c r="D36" s="52" t="s">
        <v>4</v>
      </c>
      <c r="E36" s="52"/>
      <c r="F36" s="56"/>
      <c r="G36" s="52" t="s">
        <v>5</v>
      </c>
      <c r="H36" s="52"/>
      <c r="I36" s="56"/>
      <c r="J36" s="52" t="s">
        <v>6</v>
      </c>
      <c r="K36" s="52"/>
      <c r="L36" s="56"/>
      <c r="M36" s="52" t="s">
        <v>52</v>
      </c>
      <c r="N36" s="52"/>
      <c r="O36" s="56"/>
    </row>
    <row r="37" spans="1:15" s="60" customFormat="1" ht="15" customHeight="1">
      <c r="A37" s="80" t="s">
        <v>7</v>
      </c>
      <c r="B37" s="81" t="s">
        <v>8</v>
      </c>
      <c r="C37" s="185" t="s">
        <v>336</v>
      </c>
      <c r="D37" s="80" t="s">
        <v>7</v>
      </c>
      <c r="E37" s="81" t="s">
        <v>8</v>
      </c>
      <c r="F37" s="185" t="s">
        <v>336</v>
      </c>
      <c r="G37" s="80" t="s">
        <v>7</v>
      </c>
      <c r="H37" s="81" t="s">
        <v>8</v>
      </c>
      <c r="I37" s="185" t="s">
        <v>336</v>
      </c>
      <c r="J37" s="80" t="s">
        <v>7</v>
      </c>
      <c r="K37" s="81" t="s">
        <v>8</v>
      </c>
      <c r="L37" s="185" t="s">
        <v>336</v>
      </c>
      <c r="M37" s="80" t="s">
        <v>7</v>
      </c>
      <c r="N37" s="81" t="s">
        <v>8</v>
      </c>
      <c r="O37" s="185" t="s">
        <v>336</v>
      </c>
    </row>
    <row r="38" spans="1:18" ht="18" customHeight="1">
      <c r="A38" s="83"/>
      <c r="B38" s="84"/>
      <c r="C38" s="85"/>
      <c r="D38" s="83" t="s">
        <v>406</v>
      </c>
      <c r="E38" s="88">
        <v>1600</v>
      </c>
      <c r="F38" s="85"/>
      <c r="G38" s="83" t="s">
        <v>148</v>
      </c>
      <c r="H38" s="88">
        <v>1700</v>
      </c>
      <c r="I38" s="85"/>
      <c r="J38" s="83"/>
      <c r="K38" s="87"/>
      <c r="L38" s="85"/>
      <c r="M38" s="83" t="s">
        <v>407</v>
      </c>
      <c r="N38" s="88">
        <v>2750</v>
      </c>
      <c r="O38" s="85"/>
      <c r="P38" s="60"/>
      <c r="Q38" s="60"/>
      <c r="R38" s="60"/>
    </row>
    <row r="39" spans="1:18" ht="18" customHeight="1">
      <c r="A39" s="86"/>
      <c r="B39" s="84"/>
      <c r="C39" s="85"/>
      <c r="D39" s="83"/>
      <c r="E39" s="87"/>
      <c r="F39" s="85"/>
      <c r="G39" s="83"/>
      <c r="H39" s="88">
        <v>0</v>
      </c>
      <c r="I39" s="85"/>
      <c r="J39" s="99"/>
      <c r="K39" s="87"/>
      <c r="L39" s="85"/>
      <c r="M39" s="83" t="s">
        <v>408</v>
      </c>
      <c r="N39" s="88">
        <v>2140</v>
      </c>
      <c r="O39" s="85"/>
      <c r="P39" s="60"/>
      <c r="Q39" s="60"/>
      <c r="R39" s="60"/>
    </row>
    <row r="40" spans="1:18" ht="18" customHeight="1">
      <c r="A40" s="86"/>
      <c r="B40" s="84"/>
      <c r="C40" s="85"/>
      <c r="D40" s="83"/>
      <c r="E40" s="87"/>
      <c r="F40" s="85"/>
      <c r="G40" s="83"/>
      <c r="H40" s="87"/>
      <c r="I40" s="85"/>
      <c r="J40" s="83"/>
      <c r="K40" s="87"/>
      <c r="L40" s="85"/>
      <c r="M40" s="83" t="s">
        <v>409</v>
      </c>
      <c r="N40" s="88">
        <v>1110</v>
      </c>
      <c r="O40" s="85"/>
      <c r="P40" s="60"/>
      <c r="Q40" s="60"/>
      <c r="R40" s="60"/>
    </row>
    <row r="41" spans="1:18" ht="18" customHeight="1" thickBot="1">
      <c r="A41" s="86"/>
      <c r="B41" s="84"/>
      <c r="C41" s="85"/>
      <c r="D41" s="83"/>
      <c r="E41" s="87"/>
      <c r="F41" s="85"/>
      <c r="G41" s="83"/>
      <c r="H41" s="87"/>
      <c r="I41" s="85"/>
      <c r="J41" s="175" t="s">
        <v>51</v>
      </c>
      <c r="K41" s="104">
        <f>SUM(K38:K40)</f>
        <v>0</v>
      </c>
      <c r="L41" s="85">
        <f>SUM(L38:L40)</f>
        <v>0</v>
      </c>
      <c r="M41" s="83"/>
      <c r="N41" s="87"/>
      <c r="O41" s="85"/>
      <c r="P41" s="60"/>
      <c r="Q41" s="60"/>
      <c r="R41" s="60"/>
    </row>
    <row r="42" spans="1:18" ht="18" customHeight="1">
      <c r="A42" s="86"/>
      <c r="B42" s="84"/>
      <c r="C42" s="85"/>
      <c r="D42" s="83"/>
      <c r="E42" s="87"/>
      <c r="F42" s="85"/>
      <c r="G42" s="83"/>
      <c r="H42" s="87"/>
      <c r="I42" s="85"/>
      <c r="J42" s="52" t="s">
        <v>169</v>
      </c>
      <c r="K42" s="52"/>
      <c r="L42" s="56"/>
      <c r="M42" s="83"/>
      <c r="N42" s="87"/>
      <c r="O42" s="85"/>
      <c r="P42" s="60"/>
      <c r="Q42" s="60"/>
      <c r="R42" s="60"/>
    </row>
    <row r="43" spans="1:18" ht="18" customHeight="1">
      <c r="A43" s="86"/>
      <c r="B43" s="84"/>
      <c r="C43" s="85"/>
      <c r="D43" s="124"/>
      <c r="E43" s="87"/>
      <c r="F43" s="85"/>
      <c r="G43" s="83"/>
      <c r="H43" s="87"/>
      <c r="I43" s="85"/>
      <c r="J43" s="80" t="s">
        <v>7</v>
      </c>
      <c r="K43" s="81" t="s">
        <v>8</v>
      </c>
      <c r="L43" s="185" t="s">
        <v>336</v>
      </c>
      <c r="M43" s="83"/>
      <c r="N43" s="87"/>
      <c r="O43" s="85"/>
      <c r="P43" s="60"/>
      <c r="Q43" s="60"/>
      <c r="R43" s="60"/>
    </row>
    <row r="44" spans="1:18" ht="18" customHeight="1">
      <c r="A44" s="101"/>
      <c r="B44" s="84"/>
      <c r="C44" s="85"/>
      <c r="D44" s="199"/>
      <c r="E44" s="87"/>
      <c r="F44" s="85"/>
      <c r="G44" s="83"/>
      <c r="H44" s="87"/>
      <c r="I44" s="85"/>
      <c r="J44" s="83" t="s">
        <v>407</v>
      </c>
      <c r="K44" s="88">
        <v>140</v>
      </c>
      <c r="L44" s="85"/>
      <c r="M44" s="83"/>
      <c r="N44" s="87"/>
      <c r="O44" s="85"/>
      <c r="P44" s="60"/>
      <c r="Q44" s="60"/>
      <c r="R44" s="60"/>
    </row>
    <row r="45" spans="1:18" ht="18" customHeight="1">
      <c r="A45" s="105"/>
      <c r="B45" s="84"/>
      <c r="C45" s="85"/>
      <c r="D45" s="83"/>
      <c r="E45" s="87"/>
      <c r="F45" s="85"/>
      <c r="G45" s="83"/>
      <c r="H45" s="87"/>
      <c r="I45" s="85"/>
      <c r="J45" s="83" t="s">
        <v>408</v>
      </c>
      <c r="K45" s="88">
        <v>90</v>
      </c>
      <c r="L45" s="85"/>
      <c r="M45" s="83"/>
      <c r="N45" s="87"/>
      <c r="O45" s="85"/>
      <c r="P45" s="60"/>
      <c r="Q45" s="60"/>
      <c r="R45" s="60"/>
    </row>
    <row r="46" spans="1:18" ht="18" customHeight="1">
      <c r="A46" s="86"/>
      <c r="B46" s="84"/>
      <c r="C46" s="85"/>
      <c r="D46" s="83"/>
      <c r="E46" s="87"/>
      <c r="F46" s="85"/>
      <c r="G46" s="83"/>
      <c r="H46" s="87"/>
      <c r="I46" s="85"/>
      <c r="J46" s="83" t="s">
        <v>409</v>
      </c>
      <c r="K46" s="88">
        <v>20</v>
      </c>
      <c r="L46" s="85"/>
      <c r="M46" s="83"/>
      <c r="N46" s="87"/>
      <c r="O46" s="85"/>
      <c r="P46" s="60"/>
      <c r="Q46" s="60"/>
      <c r="R46" s="60"/>
    </row>
    <row r="47" spans="1:18" ht="18" customHeight="1">
      <c r="A47" s="86"/>
      <c r="B47" s="84"/>
      <c r="C47" s="85"/>
      <c r="D47" s="83"/>
      <c r="E47" s="87"/>
      <c r="F47" s="85"/>
      <c r="G47" s="99"/>
      <c r="H47" s="87"/>
      <c r="I47" s="85"/>
      <c r="J47" s="83"/>
      <c r="K47" s="87"/>
      <c r="L47" s="85"/>
      <c r="M47" s="83"/>
      <c r="N47" s="87"/>
      <c r="O47" s="85"/>
      <c r="P47" s="60"/>
      <c r="Q47" s="60"/>
      <c r="R47" s="60"/>
    </row>
    <row r="48" spans="1:18" ht="18" customHeight="1">
      <c r="A48" s="89"/>
      <c r="B48" s="90"/>
      <c r="C48" s="91"/>
      <c r="D48" s="179"/>
      <c r="E48" s="92"/>
      <c r="F48" s="91"/>
      <c r="G48" s="179"/>
      <c r="H48" s="92"/>
      <c r="I48" s="91"/>
      <c r="J48" s="179"/>
      <c r="K48" s="92"/>
      <c r="L48" s="91"/>
      <c r="M48" s="179"/>
      <c r="N48" s="92"/>
      <c r="O48" s="91"/>
      <c r="P48" s="60"/>
      <c r="Q48" s="60"/>
      <c r="R48" s="60"/>
    </row>
    <row r="49" spans="1:18" ht="18" customHeight="1" thickBot="1">
      <c r="A49" s="93" t="s">
        <v>51</v>
      </c>
      <c r="B49" s="94">
        <f>SUM(B38:B48)</f>
        <v>0</v>
      </c>
      <c r="C49" s="95">
        <f>SUM(C38:C48)</f>
        <v>0</v>
      </c>
      <c r="D49" s="180" t="s">
        <v>51</v>
      </c>
      <c r="E49" s="94">
        <f>SUM(E38:E48)</f>
        <v>1600</v>
      </c>
      <c r="F49" s="95">
        <f>SUM(F38:F48)</f>
        <v>0</v>
      </c>
      <c r="G49" s="180" t="s">
        <v>51</v>
      </c>
      <c r="H49" s="94">
        <f>SUM(H38:H48)</f>
        <v>1700</v>
      </c>
      <c r="I49" s="95">
        <f>SUM(I38:I48)</f>
        <v>0</v>
      </c>
      <c r="J49" s="180" t="s">
        <v>51</v>
      </c>
      <c r="K49" s="94">
        <f>SUM(K44:K48)</f>
        <v>250</v>
      </c>
      <c r="L49" s="95">
        <f>SUM(L44:L48)</f>
        <v>0</v>
      </c>
      <c r="M49" s="180" t="s">
        <v>51</v>
      </c>
      <c r="N49" s="94">
        <f>SUM(N38:N48)</f>
        <v>6000</v>
      </c>
      <c r="O49" s="95">
        <f>SUM(O38:O48)</f>
        <v>0</v>
      </c>
      <c r="P49" s="60"/>
      <c r="Q49" s="60"/>
      <c r="R49" s="60"/>
    </row>
    <row r="50" spans="2:18" ht="15" customHeight="1" thickBot="1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1:10" s="60" customFormat="1" ht="17.25" customHeight="1" thickBot="1">
      <c r="A51" s="228" t="s">
        <v>413</v>
      </c>
      <c r="B51" s="72"/>
      <c r="C51" s="73" t="s">
        <v>236</v>
      </c>
      <c r="D51" s="234" t="s">
        <v>149</v>
      </c>
      <c r="E51" s="235"/>
      <c r="F51" s="74" t="s">
        <v>233</v>
      </c>
      <c r="G51" s="75">
        <f>B62+E62+H62+K62+N62</f>
        <v>10020</v>
      </c>
      <c r="H51" s="76" t="s">
        <v>2</v>
      </c>
      <c r="I51" s="77">
        <f>C62+F62+I62+L62+O62</f>
        <v>0</v>
      </c>
      <c r="J51" s="1"/>
    </row>
    <row r="52" s="60" customFormat="1" ht="5.25" customHeight="1" thickBot="1"/>
    <row r="53" spans="1:15" s="60" customFormat="1" ht="18" customHeight="1">
      <c r="A53" s="51" t="s">
        <v>3</v>
      </c>
      <c r="B53" s="52"/>
      <c r="C53" s="56"/>
      <c r="D53" s="52" t="s">
        <v>4</v>
      </c>
      <c r="E53" s="52"/>
      <c r="F53" s="56"/>
      <c r="G53" s="52" t="s">
        <v>5</v>
      </c>
      <c r="H53" s="52"/>
      <c r="I53" s="56"/>
      <c r="J53" s="52" t="s">
        <v>6</v>
      </c>
      <c r="K53" s="52"/>
      <c r="L53" s="56"/>
      <c r="M53" s="52" t="s">
        <v>52</v>
      </c>
      <c r="N53" s="52"/>
      <c r="O53" s="56"/>
    </row>
    <row r="54" spans="1:15" s="60" customFormat="1" ht="15" customHeight="1">
      <c r="A54" s="80" t="s">
        <v>7</v>
      </c>
      <c r="B54" s="81" t="s">
        <v>8</v>
      </c>
      <c r="C54" s="185" t="s">
        <v>336</v>
      </c>
      <c r="D54" s="80" t="s">
        <v>7</v>
      </c>
      <c r="E54" s="81" t="s">
        <v>8</v>
      </c>
      <c r="F54" s="185" t="s">
        <v>336</v>
      </c>
      <c r="G54" s="80" t="s">
        <v>7</v>
      </c>
      <c r="H54" s="81" t="s">
        <v>8</v>
      </c>
      <c r="I54" s="185" t="s">
        <v>336</v>
      </c>
      <c r="J54" s="80" t="s">
        <v>7</v>
      </c>
      <c r="K54" s="81" t="s">
        <v>8</v>
      </c>
      <c r="L54" s="185" t="s">
        <v>336</v>
      </c>
      <c r="M54" s="80" t="s">
        <v>7</v>
      </c>
      <c r="N54" s="81" t="s">
        <v>8</v>
      </c>
      <c r="O54" s="185" t="s">
        <v>336</v>
      </c>
    </row>
    <row r="55" spans="1:18" ht="18" customHeight="1">
      <c r="A55" s="231" t="s">
        <v>152</v>
      </c>
      <c r="B55" s="227"/>
      <c r="C55" s="85"/>
      <c r="D55" s="83" t="s">
        <v>151</v>
      </c>
      <c r="E55" s="88">
        <v>210</v>
      </c>
      <c r="F55" s="85"/>
      <c r="G55" s="201" t="s">
        <v>324</v>
      </c>
      <c r="H55" s="88">
        <v>1590</v>
      </c>
      <c r="I55" s="85"/>
      <c r="J55" s="83" t="s">
        <v>410</v>
      </c>
      <c r="K55" s="88">
        <v>200</v>
      </c>
      <c r="L55" s="85"/>
      <c r="M55" s="215" t="s">
        <v>284</v>
      </c>
      <c r="N55" s="88">
        <v>800</v>
      </c>
      <c r="O55" s="85"/>
      <c r="P55" s="60"/>
      <c r="Q55" s="60"/>
      <c r="R55" s="60"/>
    </row>
    <row r="56" spans="1:18" ht="18" customHeight="1">
      <c r="A56" s="229" t="s">
        <v>412</v>
      </c>
      <c r="B56" s="84"/>
      <c r="C56" s="85"/>
      <c r="D56" s="83" t="s">
        <v>150</v>
      </c>
      <c r="E56" s="88">
        <v>310</v>
      </c>
      <c r="F56" s="85"/>
      <c r="G56" s="83" t="s">
        <v>153</v>
      </c>
      <c r="H56" s="88">
        <v>570</v>
      </c>
      <c r="I56" s="85"/>
      <c r="J56" s="159"/>
      <c r="K56" s="88"/>
      <c r="L56" s="85"/>
      <c r="M56" s="83" t="s">
        <v>154</v>
      </c>
      <c r="N56" s="88">
        <v>1610</v>
      </c>
      <c r="O56" s="85"/>
      <c r="P56" s="60"/>
      <c r="Q56" s="60"/>
      <c r="R56" s="60"/>
    </row>
    <row r="57" spans="1:18" ht="18" customHeight="1">
      <c r="A57" s="83"/>
      <c r="B57" s="84"/>
      <c r="C57" s="85"/>
      <c r="D57" s="226" t="s">
        <v>286</v>
      </c>
      <c r="E57" s="227">
        <v>170</v>
      </c>
      <c r="F57" s="85"/>
      <c r="G57" s="83"/>
      <c r="H57" s="87"/>
      <c r="I57" s="85"/>
      <c r="J57" s="83"/>
      <c r="K57" s="87"/>
      <c r="L57" s="85"/>
      <c r="M57" s="83" t="s">
        <v>155</v>
      </c>
      <c r="N57" s="88">
        <v>2220</v>
      </c>
      <c r="O57" s="85"/>
      <c r="P57" s="60"/>
      <c r="Q57" s="60"/>
      <c r="R57" s="60"/>
    </row>
    <row r="58" spans="1:18" ht="18" customHeight="1">
      <c r="A58" s="83"/>
      <c r="B58" s="84"/>
      <c r="C58" s="85"/>
      <c r="D58" s="83"/>
      <c r="E58" s="88"/>
      <c r="F58" s="85"/>
      <c r="G58" s="83"/>
      <c r="H58" s="87"/>
      <c r="I58" s="85"/>
      <c r="J58" s="83"/>
      <c r="K58" s="87"/>
      <c r="L58" s="85"/>
      <c r="M58" s="83" t="s">
        <v>156</v>
      </c>
      <c r="N58" s="88">
        <v>930</v>
      </c>
      <c r="O58" s="85"/>
      <c r="P58" s="60"/>
      <c r="Q58" s="60"/>
      <c r="R58" s="60"/>
    </row>
    <row r="59" spans="1:18" ht="18" customHeight="1">
      <c r="A59" s="99"/>
      <c r="B59" s="84"/>
      <c r="C59" s="85"/>
      <c r="D59" s="83"/>
      <c r="E59" s="87"/>
      <c r="F59" s="85"/>
      <c r="G59" s="83"/>
      <c r="H59" s="87"/>
      <c r="I59" s="85"/>
      <c r="J59" s="83"/>
      <c r="K59" s="87"/>
      <c r="L59" s="85"/>
      <c r="M59" s="83" t="s">
        <v>157</v>
      </c>
      <c r="N59" s="88">
        <v>1410</v>
      </c>
      <c r="O59" s="85"/>
      <c r="P59" s="60"/>
      <c r="Q59" s="60"/>
      <c r="R59" s="60"/>
    </row>
    <row r="60" spans="1:18" ht="18" customHeight="1">
      <c r="A60" s="100"/>
      <c r="B60" s="84"/>
      <c r="C60" s="85"/>
      <c r="D60" s="99"/>
      <c r="E60" s="87"/>
      <c r="F60" s="85"/>
      <c r="G60" s="99"/>
      <c r="H60" s="87"/>
      <c r="I60" s="85"/>
      <c r="J60" s="99"/>
      <c r="K60" s="87"/>
      <c r="L60" s="85"/>
      <c r="M60" s="83"/>
      <c r="N60" s="87"/>
      <c r="O60" s="85"/>
      <c r="P60" s="60"/>
      <c r="Q60" s="60"/>
      <c r="R60" s="60"/>
    </row>
    <row r="61" spans="1:18" ht="18" customHeight="1">
      <c r="A61" s="89"/>
      <c r="B61" s="90"/>
      <c r="C61" s="91"/>
      <c r="D61" s="156"/>
      <c r="E61" s="92"/>
      <c r="F61" s="91"/>
      <c r="G61" s="155"/>
      <c r="H61" s="92"/>
      <c r="I61" s="91"/>
      <c r="J61" s="154"/>
      <c r="K61" s="92"/>
      <c r="L61" s="91"/>
      <c r="M61" s="179"/>
      <c r="N61" s="92"/>
      <c r="O61" s="91"/>
      <c r="P61" s="60"/>
      <c r="Q61" s="60"/>
      <c r="R61" s="60"/>
    </row>
    <row r="62" spans="1:18" ht="18" customHeight="1" thickBot="1">
      <c r="A62" s="93" t="s">
        <v>51</v>
      </c>
      <c r="B62" s="94">
        <f>SUM(B55:B61)</f>
        <v>0</v>
      </c>
      <c r="C62" s="95">
        <f>SUM(C55:C61)</f>
        <v>0</v>
      </c>
      <c r="D62" s="180" t="s">
        <v>51</v>
      </c>
      <c r="E62" s="94">
        <f>SUM(E55:E61)</f>
        <v>690</v>
      </c>
      <c r="F62" s="95">
        <f>SUM(F55:F61)</f>
        <v>0</v>
      </c>
      <c r="G62" s="180" t="s">
        <v>51</v>
      </c>
      <c r="H62" s="94">
        <f>SUM(H55:H61)</f>
        <v>2160</v>
      </c>
      <c r="I62" s="95">
        <f>SUM(I55:I61)</f>
        <v>0</v>
      </c>
      <c r="J62" s="180" t="s">
        <v>51</v>
      </c>
      <c r="K62" s="94">
        <f>SUM(K55:K61)</f>
        <v>200</v>
      </c>
      <c r="L62" s="95">
        <f>SUM(L55:L61)</f>
        <v>0</v>
      </c>
      <c r="M62" s="180" t="s">
        <v>51</v>
      </c>
      <c r="N62" s="94">
        <f>SUM(N55:N61)</f>
        <v>6970</v>
      </c>
      <c r="O62" s="95">
        <f>SUM(O55:O61)</f>
        <v>0</v>
      </c>
      <c r="P62" s="60"/>
      <c r="Q62" s="60"/>
      <c r="R62" s="60"/>
    </row>
    <row r="63" spans="2:18" ht="13.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2:18" ht="13.5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2:18" ht="13.5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2:18" ht="13.5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2:18" ht="13.5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2:18" ht="13.5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spans="2:18" ht="13.5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</row>
    <row r="70" spans="2:18" ht="13.5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2:18" ht="13.5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2:18" ht="13.5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2:18" ht="13.5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</row>
    <row r="74" spans="2:18" ht="13.5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2:18" ht="13.5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2:18" ht="13.5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</row>
    <row r="77" spans="2:18" ht="13.5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</row>
    <row r="78" spans="2:18" ht="13.5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2:18" ht="13.5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2:18" ht="13.5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2:18" ht="13.5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2:18" ht="13.5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2:18" ht="13.5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2:18" ht="13.5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2:18" ht="13.5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2:18" ht="13.5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</row>
    <row r="87" spans="2:18" ht="13.5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</row>
    <row r="88" spans="2:18" ht="13.5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</row>
    <row r="89" spans="2:18" ht="13.5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</row>
    <row r="90" spans="2:18" ht="13.5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2:18" ht="13.5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</row>
    <row r="92" spans="2:18" ht="13.5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2:18" ht="13.5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2:18" ht="13.5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2:18" ht="13.5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</row>
    <row r="96" spans="2:18" ht="13.5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2:18" ht="13.5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spans="2:18" ht="13.5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</row>
    <row r="99" spans="2:18" ht="13.5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spans="2:18" ht="13.5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</row>
    <row r="101" spans="2:18" ht="13.5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</row>
    <row r="102" spans="2:18" ht="13.5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</row>
  </sheetData>
  <sheetProtection/>
  <mergeCells count="6">
    <mergeCell ref="E2:G2"/>
    <mergeCell ref="D51:E51"/>
    <mergeCell ref="D13:E13"/>
    <mergeCell ref="D25:E25"/>
    <mergeCell ref="D34:E34"/>
    <mergeCell ref="D4:E4"/>
  </mergeCells>
  <conditionalFormatting sqref="C8:C11 F8:F11 I8:I11 L8:L11 O8:O11 C17:C21 F22:F23 I22:I23 L22:L23 O17:O23 C29:C32 F29:F32 I31:I32 L31:L32 O31:O32 C38:C49 F41:F49 I41:I49 L41 L47:L49 O41:O49 C60:C62 L60:L62 O60:O62 E29 I60:I62 F60:F62 C23">
    <cfRule type="cellIs" priority="40" dxfId="98" operator="greaterThan" stopIfTrue="1">
      <formula>B8</formula>
    </cfRule>
  </conditionalFormatting>
  <conditionalFormatting sqref="O29:O30">
    <cfRule type="cellIs" priority="26" dxfId="98" operator="greaterThan" stopIfTrue="1">
      <formula>N29</formula>
    </cfRule>
  </conditionalFormatting>
  <conditionalFormatting sqref="O55:O59">
    <cfRule type="cellIs" priority="17" dxfId="98" operator="greaterThan" stopIfTrue="1">
      <formula>N55</formula>
    </cfRule>
  </conditionalFormatting>
  <conditionalFormatting sqref="O38:O40">
    <cfRule type="cellIs" priority="23" dxfId="98" operator="greaterThan" stopIfTrue="1">
      <formula>N38</formula>
    </cfRule>
  </conditionalFormatting>
  <conditionalFormatting sqref="L44:L46">
    <cfRule type="cellIs" priority="22" dxfId="98" operator="greaterThan" stopIfTrue="1">
      <formula>K44</formula>
    </cfRule>
  </conditionalFormatting>
  <conditionalFormatting sqref="N8">
    <cfRule type="cellIs" priority="16" dxfId="98" operator="greaterThan" stopIfTrue="1">
      <formula>M8</formula>
    </cfRule>
  </conditionalFormatting>
  <conditionalFormatting sqref="F18:F21 I18:I21 L17:L21 N17:N21 H17:H19">
    <cfRule type="cellIs" priority="15" dxfId="98" operator="greaterThan" stopIfTrue="1">
      <formula>E17</formula>
    </cfRule>
  </conditionalFormatting>
  <conditionalFormatting sqref="F17">
    <cfRule type="cellIs" priority="14" dxfId="98" operator="greaterThan" stopIfTrue="1">
      <formula>E17</formula>
    </cfRule>
  </conditionalFormatting>
  <conditionalFormatting sqref="I17">
    <cfRule type="cellIs" priority="13" dxfId="98" operator="greaterThan" stopIfTrue="1">
      <formula>H17</formula>
    </cfRule>
  </conditionalFormatting>
  <conditionalFormatting sqref="I30 H29 K29:K30 N29:N30">
    <cfRule type="cellIs" priority="12" dxfId="98" operator="greaterThan" stopIfTrue="1">
      <formula>G29</formula>
    </cfRule>
  </conditionalFormatting>
  <conditionalFormatting sqref="L29:L30">
    <cfRule type="cellIs" priority="10" dxfId="98" operator="greaterThan" stopIfTrue="1">
      <formula>K29</formula>
    </cfRule>
  </conditionalFormatting>
  <conditionalFormatting sqref="I29">
    <cfRule type="cellIs" priority="11" dxfId="98" operator="greaterThan" stopIfTrue="1">
      <formula>H29</formula>
    </cfRule>
  </conditionalFormatting>
  <conditionalFormatting sqref="F39:F40 I39:I40 L38:L40 E38 H38:H39 N38:N40">
    <cfRule type="cellIs" priority="9" dxfId="98" operator="greaterThan" stopIfTrue="1">
      <formula>D38</formula>
    </cfRule>
  </conditionalFormatting>
  <conditionalFormatting sqref="F38">
    <cfRule type="cellIs" priority="8" dxfId="98" operator="greaterThan" stopIfTrue="1">
      <formula>E38</formula>
    </cfRule>
  </conditionalFormatting>
  <conditionalFormatting sqref="I38">
    <cfRule type="cellIs" priority="7" dxfId="98" operator="greaterThan" stopIfTrue="1">
      <formula>H38</formula>
    </cfRule>
  </conditionalFormatting>
  <conditionalFormatting sqref="K44:K46">
    <cfRule type="cellIs" priority="6" dxfId="98" operator="greaterThan" stopIfTrue="1">
      <formula>J44</formula>
    </cfRule>
  </conditionalFormatting>
  <conditionalFormatting sqref="C56:C59 L57:L59 N55:N59 B55 I57:I59 E55:E58 F58:F59 H55:H56 K55:K56">
    <cfRule type="cellIs" priority="5" dxfId="98" operator="greaterThan" stopIfTrue="1">
      <formula>A55</formula>
    </cfRule>
  </conditionalFormatting>
  <conditionalFormatting sqref="C55">
    <cfRule type="cellIs" priority="4" dxfId="98" operator="greaterThan" stopIfTrue="1">
      <formula>B55</formula>
    </cfRule>
  </conditionalFormatting>
  <conditionalFormatting sqref="F55:F57">
    <cfRule type="cellIs" priority="3" dxfId="98" operator="greaterThan" stopIfTrue="1">
      <formula>E55</formula>
    </cfRule>
  </conditionalFormatting>
  <conditionalFormatting sqref="I55:I56">
    <cfRule type="cellIs" priority="2" dxfId="98" operator="greaterThan" stopIfTrue="1">
      <formula>H55</formula>
    </cfRule>
  </conditionalFormatting>
  <conditionalFormatting sqref="L55:L56">
    <cfRule type="cellIs" priority="1" dxfId="98" operator="greaterThan" stopIfTrue="1">
      <formula>K55</formula>
    </cfRule>
  </conditionalFormatting>
  <printOptions horizontalCentered="1"/>
  <pageMargins left="0.2362204724409449" right="0.2362204724409449" top="0.6299212598425197" bottom="0" header="0.35433070866141736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No.5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="70" zoomScaleNormal="70" workbookViewId="0" topLeftCell="A1">
      <selection activeCell="Q41" sqref="Q41"/>
    </sheetView>
  </sheetViews>
  <sheetFormatPr defaultColWidth="9.00390625" defaultRowHeight="13.5"/>
  <cols>
    <col min="1" max="1" width="20.875" style="1" customWidth="1"/>
    <col min="2" max="15" width="12.12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" customHeight="1">
      <c r="A1" s="31" t="s">
        <v>162</v>
      </c>
      <c r="B1" s="32"/>
      <c r="C1" s="32"/>
      <c r="D1" s="33" t="s">
        <v>237</v>
      </c>
      <c r="E1" s="34"/>
      <c r="F1" s="35"/>
      <c r="G1" s="33" t="s">
        <v>1</v>
      </c>
      <c r="H1" s="35"/>
      <c r="I1" s="33" t="s">
        <v>163</v>
      </c>
      <c r="J1" s="32"/>
      <c r="K1" s="33" t="s">
        <v>164</v>
      </c>
      <c r="L1" s="36"/>
      <c r="M1" s="44"/>
      <c r="N1" s="44"/>
      <c r="O1" s="44"/>
    </row>
    <row r="2" spans="1:16" s="44" customFormat="1" ht="36.75" customHeight="1" thickBot="1">
      <c r="A2" s="30">
        <f>'熊本市・荒尾市'!A2</f>
        <v>0</v>
      </c>
      <c r="B2" s="37"/>
      <c r="C2" s="38"/>
      <c r="D2" s="247" t="str">
        <f>'熊本市・荒尾市'!E2</f>
        <v>平成　　年　　月　　日</v>
      </c>
      <c r="E2" s="248"/>
      <c r="F2" s="249"/>
      <c r="G2" s="252">
        <f>'熊本市・荒尾市'!H2</f>
        <v>0</v>
      </c>
      <c r="H2" s="253"/>
      <c r="I2" s="250">
        <f>'熊本市・荒尾市'!I2</f>
        <v>0</v>
      </c>
      <c r="J2" s="251"/>
      <c r="K2" s="39"/>
      <c r="L2" s="40"/>
      <c r="M2" s="41"/>
      <c r="N2" s="3"/>
      <c r="O2" s="42"/>
      <c r="P2" s="43"/>
    </row>
    <row r="3" spans="1:16" s="44" customFormat="1" ht="16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  <c r="O3" s="205" t="s">
        <v>175</v>
      </c>
      <c r="P3" s="43"/>
    </row>
    <row r="4" spans="1:16" s="44" customFormat="1" ht="16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7"/>
      <c r="O4" s="204" t="s">
        <v>342</v>
      </c>
      <c r="P4" s="43"/>
    </row>
    <row r="5" spans="1:16" s="44" customFormat="1" ht="3" customHeight="1" thickBot="1">
      <c r="A5" s="45"/>
      <c r="B5" s="20"/>
      <c r="C5" s="20"/>
      <c r="D5" s="20"/>
      <c r="E5" s="20"/>
      <c r="F5" s="20"/>
      <c r="G5" s="20"/>
      <c r="H5" s="20"/>
      <c r="I5" s="20"/>
      <c r="J5" s="20"/>
      <c r="K5" s="20"/>
      <c r="L5" s="48"/>
      <c r="M5" s="47"/>
      <c r="N5" s="49"/>
      <c r="O5" s="4"/>
      <c r="P5" s="43"/>
    </row>
    <row r="6" spans="1:15" s="50" customFormat="1" ht="25.5" customHeight="1">
      <c r="A6" s="26" t="s">
        <v>165</v>
      </c>
      <c r="B6" s="27" t="s">
        <v>3</v>
      </c>
      <c r="C6" s="21"/>
      <c r="D6" s="22" t="s">
        <v>4</v>
      </c>
      <c r="E6" s="21"/>
      <c r="F6" s="22" t="s">
        <v>5</v>
      </c>
      <c r="G6" s="21"/>
      <c r="H6" s="245" t="s">
        <v>6</v>
      </c>
      <c r="I6" s="246"/>
      <c r="J6" s="245" t="s">
        <v>52</v>
      </c>
      <c r="K6" s="246"/>
      <c r="L6" s="28" t="s">
        <v>169</v>
      </c>
      <c r="M6" s="24"/>
      <c r="N6" s="23" t="s">
        <v>166</v>
      </c>
      <c r="O6" s="25"/>
    </row>
    <row r="7" spans="1:15" s="50" customFormat="1" ht="25.5" customHeight="1">
      <c r="A7" s="208"/>
      <c r="B7" s="210" t="s">
        <v>340</v>
      </c>
      <c r="C7" s="209" t="s">
        <v>341</v>
      </c>
      <c r="D7" s="210" t="s">
        <v>340</v>
      </c>
      <c r="E7" s="209" t="s">
        <v>341</v>
      </c>
      <c r="F7" s="210" t="s">
        <v>340</v>
      </c>
      <c r="G7" s="209" t="s">
        <v>341</v>
      </c>
      <c r="H7" s="210" t="s">
        <v>340</v>
      </c>
      <c r="I7" s="209" t="s">
        <v>341</v>
      </c>
      <c r="J7" s="210" t="s">
        <v>340</v>
      </c>
      <c r="K7" s="209" t="s">
        <v>341</v>
      </c>
      <c r="L7" s="210" t="s">
        <v>340</v>
      </c>
      <c r="M7" s="209" t="s">
        <v>341</v>
      </c>
      <c r="N7" s="210" t="s">
        <v>340</v>
      </c>
      <c r="O7" s="211" t="s">
        <v>341</v>
      </c>
    </row>
    <row r="8" spans="1:15" s="44" customFormat="1" ht="25.5" customHeight="1">
      <c r="A8" s="13" t="s">
        <v>238</v>
      </c>
      <c r="B8" s="16">
        <f>'熊本市・荒尾市'!B62</f>
        <v>3940</v>
      </c>
      <c r="C8" s="7">
        <f>'熊本市・荒尾市'!C62</f>
        <v>0</v>
      </c>
      <c r="D8" s="19">
        <f>'熊本市・荒尾市'!E62</f>
        <v>16710</v>
      </c>
      <c r="E8" s="7">
        <f>'熊本市・荒尾市'!F62</f>
        <v>0</v>
      </c>
      <c r="F8" s="19">
        <f>'熊本市・荒尾市'!H62</f>
        <v>20110</v>
      </c>
      <c r="G8" s="7">
        <f>'熊本市・荒尾市'!I62</f>
        <v>0</v>
      </c>
      <c r="H8" s="19">
        <f>'熊本市・荒尾市'!K40</f>
        <v>3670</v>
      </c>
      <c r="I8" s="7">
        <f>'熊本市・荒尾市'!L40</f>
        <v>0</v>
      </c>
      <c r="J8" s="19">
        <f>'熊本市・荒尾市'!N62</f>
        <v>127950</v>
      </c>
      <c r="K8" s="7">
        <f>'熊本市・荒尾市'!O62</f>
        <v>0</v>
      </c>
      <c r="L8" s="19">
        <f>'熊本市・荒尾市'!K62</f>
        <v>8260</v>
      </c>
      <c r="M8" s="7">
        <f>'熊本市・荒尾市'!L62</f>
        <v>0</v>
      </c>
      <c r="N8" s="19">
        <f>SUM(B8+D8+F8+H8+J8+L8)</f>
        <v>180640</v>
      </c>
      <c r="O8" s="207">
        <f>SUM(C8+E8+G8+I8+K8+M8)</f>
        <v>0</v>
      </c>
    </row>
    <row r="9" spans="1:15" s="44" customFormat="1" ht="25.5" customHeight="1">
      <c r="A9" s="11" t="s">
        <v>239</v>
      </c>
      <c r="B9" s="15">
        <f>'熊本市・荒尾市'!B72</f>
        <v>3000</v>
      </c>
      <c r="C9" s="5">
        <f>'熊本市・荒尾市'!C72</f>
        <v>0</v>
      </c>
      <c r="D9" s="18">
        <f>'熊本市・荒尾市'!E72</f>
        <v>2050</v>
      </c>
      <c r="E9" s="5">
        <f>'熊本市・荒尾市'!F72</f>
        <v>0</v>
      </c>
      <c r="F9" s="18">
        <f>'熊本市・荒尾市'!H72</f>
        <v>4280</v>
      </c>
      <c r="G9" s="5">
        <f>'熊本市・荒尾市'!I72</f>
        <v>0</v>
      </c>
      <c r="H9" s="18">
        <f>'熊本市・荒尾市'!K72</f>
        <v>4160</v>
      </c>
      <c r="I9" s="5">
        <f>'熊本市・荒尾市'!L72</f>
        <v>0</v>
      </c>
      <c r="J9" s="18">
        <f>'熊本市・荒尾市'!N72</f>
        <v>2580</v>
      </c>
      <c r="K9" s="5">
        <f>'熊本市・荒尾市'!O72</f>
        <v>0</v>
      </c>
      <c r="L9" s="18"/>
      <c r="M9" s="5"/>
      <c r="N9" s="18">
        <f aca="true" t="shared" si="0" ref="N9:O31">SUM(B9+D9+F9+H9+J9+L9)</f>
        <v>16070</v>
      </c>
      <c r="O9" s="6">
        <f t="shared" si="0"/>
        <v>0</v>
      </c>
    </row>
    <row r="10" spans="1:15" s="44" customFormat="1" ht="25.5" customHeight="1">
      <c r="A10" s="11" t="s">
        <v>240</v>
      </c>
      <c r="B10" s="15">
        <f>'玉名市郡・山鹿市・鹿本郡・菊池市郡'!B17</f>
        <v>250</v>
      </c>
      <c r="C10" s="5">
        <f>'玉名市郡・山鹿市・鹿本郡・菊池市郡'!C17</f>
        <v>0</v>
      </c>
      <c r="D10" s="18">
        <f>'玉名市郡・山鹿市・鹿本郡・菊池市郡'!E17</f>
        <v>890</v>
      </c>
      <c r="E10" s="5">
        <f>'玉名市郡・山鹿市・鹿本郡・菊池市郡'!F17</f>
        <v>0</v>
      </c>
      <c r="F10" s="18">
        <f>'玉名市郡・山鹿市・鹿本郡・菊池市郡'!H17</f>
        <v>2850</v>
      </c>
      <c r="G10" s="5">
        <f>'玉名市郡・山鹿市・鹿本郡・菊池市郡'!I17</f>
        <v>0</v>
      </c>
      <c r="H10" s="18">
        <f>'玉名市郡・山鹿市・鹿本郡・菊池市郡'!K11</f>
        <v>640</v>
      </c>
      <c r="I10" s="5">
        <f>'玉名市郡・山鹿市・鹿本郡・菊池市郡'!L11</f>
        <v>0</v>
      </c>
      <c r="J10" s="18">
        <f>'玉名市郡・山鹿市・鹿本郡・菊池市郡'!N17</f>
        <v>11400</v>
      </c>
      <c r="K10" s="5">
        <f>'玉名市郡・山鹿市・鹿本郡・菊池市郡'!O17</f>
        <v>0</v>
      </c>
      <c r="L10" s="18">
        <f>'玉名市郡・山鹿市・鹿本郡・菊池市郡'!K17</f>
        <v>270</v>
      </c>
      <c r="M10" s="5">
        <f>'玉名市郡・山鹿市・鹿本郡・菊池市郡'!L17</f>
        <v>0</v>
      </c>
      <c r="N10" s="18">
        <f t="shared" si="0"/>
        <v>16300</v>
      </c>
      <c r="O10" s="6">
        <f t="shared" si="0"/>
        <v>0</v>
      </c>
    </row>
    <row r="11" spans="1:15" s="44" customFormat="1" ht="25.5" customHeight="1">
      <c r="A11" s="12" t="s">
        <v>241</v>
      </c>
      <c r="B11" s="15">
        <f>'玉名市郡・山鹿市・鹿本郡・菊池市郡'!B29</f>
        <v>350</v>
      </c>
      <c r="C11" s="5">
        <f>'玉名市郡・山鹿市・鹿本郡・菊池市郡'!C29</f>
        <v>0</v>
      </c>
      <c r="D11" s="18">
        <f>'玉名市郡・山鹿市・鹿本郡・菊池市郡'!E29</f>
        <v>550</v>
      </c>
      <c r="E11" s="5">
        <f>'玉名市郡・山鹿市・鹿本郡・菊池市郡'!F29</f>
        <v>0</v>
      </c>
      <c r="F11" s="18">
        <f>'玉名市郡・山鹿市・鹿本郡・菊池市郡'!H29</f>
        <v>700</v>
      </c>
      <c r="G11" s="5">
        <f>'玉名市郡・山鹿市・鹿本郡・菊池市郡'!I29</f>
        <v>0</v>
      </c>
      <c r="H11" s="18">
        <f>'玉名市郡・山鹿市・鹿本郡・菊池市郡'!K29</f>
        <v>1470</v>
      </c>
      <c r="I11" s="5">
        <f>'玉名市郡・山鹿市・鹿本郡・菊池市郡'!L29</f>
        <v>0</v>
      </c>
      <c r="J11" s="18">
        <f>'玉名市郡・山鹿市・鹿本郡・菊池市郡'!N29</f>
        <v>8360</v>
      </c>
      <c r="K11" s="5">
        <f>'玉名市郡・山鹿市・鹿本郡・菊池市郡'!O29</f>
        <v>0</v>
      </c>
      <c r="L11" s="18"/>
      <c r="M11" s="5"/>
      <c r="N11" s="18">
        <f t="shared" si="0"/>
        <v>11430</v>
      </c>
      <c r="O11" s="6">
        <f t="shared" si="0"/>
        <v>0</v>
      </c>
    </row>
    <row r="12" spans="1:15" s="44" customFormat="1" ht="25.5" customHeight="1">
      <c r="A12" s="11" t="s">
        <v>242</v>
      </c>
      <c r="B12" s="15">
        <f>'玉名市郡・山鹿市・鹿本郡・菊池市郡'!B42</f>
        <v>0</v>
      </c>
      <c r="C12" s="5">
        <f>'玉名市郡・山鹿市・鹿本郡・菊池市郡'!C42</f>
        <v>0</v>
      </c>
      <c r="D12" s="18">
        <f>'玉名市郡・山鹿市・鹿本郡・菊池市郡'!E42</f>
        <v>390</v>
      </c>
      <c r="E12" s="5">
        <f>'玉名市郡・山鹿市・鹿本郡・菊池市郡'!F42</f>
        <v>0</v>
      </c>
      <c r="F12" s="18">
        <f>'玉名市郡・山鹿市・鹿本郡・菊池市郡'!H42</f>
        <v>1390</v>
      </c>
      <c r="G12" s="5">
        <f>'玉名市郡・山鹿市・鹿本郡・菊池市郡'!I42</f>
        <v>0</v>
      </c>
      <c r="H12" s="18">
        <f>'玉名市郡・山鹿市・鹿本郡・菊池市郡'!K42</f>
        <v>560</v>
      </c>
      <c r="I12" s="5">
        <f>'玉名市郡・山鹿市・鹿本郡・菊池市郡'!L42</f>
        <v>0</v>
      </c>
      <c r="J12" s="18">
        <f>'玉名市郡・山鹿市・鹿本郡・菊池市郡'!N42</f>
        <v>9980</v>
      </c>
      <c r="K12" s="5">
        <f>'玉名市郡・山鹿市・鹿本郡・菊池市郡'!O42</f>
        <v>0</v>
      </c>
      <c r="L12" s="18"/>
      <c r="M12" s="5"/>
      <c r="N12" s="18">
        <f t="shared" si="0"/>
        <v>12320</v>
      </c>
      <c r="O12" s="6">
        <f t="shared" si="0"/>
        <v>0</v>
      </c>
    </row>
    <row r="13" spans="1:15" s="44" customFormat="1" ht="25.5" customHeight="1">
      <c r="A13" s="11" t="s">
        <v>243</v>
      </c>
      <c r="B13" s="15">
        <f>'玉名市郡・山鹿市・鹿本郡・菊池市郡'!B52</f>
        <v>0</v>
      </c>
      <c r="C13" s="5">
        <f>'玉名市郡・山鹿市・鹿本郡・菊池市郡'!C52</f>
        <v>0</v>
      </c>
      <c r="D13" s="18">
        <f>'玉名市郡・山鹿市・鹿本郡・菊池市郡'!E52</f>
        <v>0</v>
      </c>
      <c r="E13" s="5">
        <f>'玉名市郡・山鹿市・鹿本郡・菊池市郡'!F52</f>
        <v>0</v>
      </c>
      <c r="F13" s="18">
        <f>'玉名市郡・山鹿市・鹿本郡・菊池市郡'!H52</f>
        <v>0</v>
      </c>
      <c r="G13" s="5">
        <f>'玉名市郡・山鹿市・鹿本郡・菊池市郡'!I52</f>
        <v>0</v>
      </c>
      <c r="H13" s="18">
        <f>'玉名市郡・山鹿市・鹿本郡・菊池市郡'!K52</f>
        <v>0</v>
      </c>
      <c r="I13" s="5">
        <f>'玉名市郡・山鹿市・鹿本郡・菊池市郡'!L52</f>
        <v>0</v>
      </c>
      <c r="J13" s="18">
        <f>'玉名市郡・山鹿市・鹿本郡・菊池市郡'!N52</f>
        <v>6440</v>
      </c>
      <c r="K13" s="5">
        <f>'玉名市郡・山鹿市・鹿本郡・菊池市郡'!O52</f>
        <v>0</v>
      </c>
      <c r="L13" s="18"/>
      <c r="M13" s="5"/>
      <c r="N13" s="18">
        <f t="shared" si="0"/>
        <v>6440</v>
      </c>
      <c r="O13" s="6">
        <f t="shared" si="0"/>
        <v>0</v>
      </c>
    </row>
    <row r="14" spans="1:15" s="44" customFormat="1" ht="25.5" customHeight="1">
      <c r="A14" s="11" t="s">
        <v>244</v>
      </c>
      <c r="B14" s="15">
        <f>'玉名市郡・山鹿市・鹿本郡・菊池市郡'!B65</f>
        <v>250</v>
      </c>
      <c r="C14" s="5">
        <f>'玉名市郡・山鹿市・鹿本郡・菊池市郡'!C65</f>
        <v>0</v>
      </c>
      <c r="D14" s="18">
        <f>'玉名市郡・山鹿市・鹿本郡・菊池市郡'!E65</f>
        <v>410</v>
      </c>
      <c r="E14" s="5">
        <f>'玉名市郡・山鹿市・鹿本郡・菊池市郡'!F65</f>
        <v>0</v>
      </c>
      <c r="F14" s="18">
        <f>'玉名市郡・山鹿市・鹿本郡・菊池市郡'!H65</f>
        <v>750</v>
      </c>
      <c r="G14" s="5">
        <f>'玉名市郡・山鹿市・鹿本郡・菊池市郡'!I65</f>
        <v>0</v>
      </c>
      <c r="H14" s="18">
        <f>'玉名市郡・山鹿市・鹿本郡・菊池市郡'!K65</f>
        <v>0</v>
      </c>
      <c r="I14" s="5">
        <f>'玉名市郡・山鹿市・鹿本郡・菊池市郡'!L65</f>
        <v>0</v>
      </c>
      <c r="J14" s="18">
        <f>'玉名市郡・山鹿市・鹿本郡・菊池市郡'!N65</f>
        <v>9940</v>
      </c>
      <c r="K14" s="5">
        <f>'玉名市郡・山鹿市・鹿本郡・菊池市郡'!O65</f>
        <v>0</v>
      </c>
      <c r="L14" s="18"/>
      <c r="M14" s="5"/>
      <c r="N14" s="18">
        <f t="shared" si="0"/>
        <v>11350</v>
      </c>
      <c r="O14" s="6">
        <f t="shared" si="0"/>
        <v>0</v>
      </c>
    </row>
    <row r="15" spans="1:15" s="44" customFormat="1" ht="25.5" customHeight="1">
      <c r="A15" s="13" t="s">
        <v>245</v>
      </c>
      <c r="B15" s="16">
        <f>'玉名市郡・山鹿市・鹿本郡・菊池市郡'!B74</f>
        <v>0</v>
      </c>
      <c r="C15" s="7">
        <f>'玉名市郡・山鹿市・鹿本郡・菊池市郡'!C74</f>
        <v>0</v>
      </c>
      <c r="D15" s="19">
        <f>'玉名市郡・山鹿市・鹿本郡・菊池市郡'!E74</f>
        <v>1110</v>
      </c>
      <c r="E15" s="7">
        <f>'玉名市郡・山鹿市・鹿本郡・菊池市郡'!F74</f>
        <v>0</v>
      </c>
      <c r="F15" s="19">
        <f>'玉名市郡・山鹿市・鹿本郡・菊池市郡'!H74</f>
        <v>610</v>
      </c>
      <c r="G15" s="7">
        <f>'玉名市郡・山鹿市・鹿本郡・菊池市郡'!I74</f>
        <v>0</v>
      </c>
      <c r="H15" s="19">
        <f>'玉名市郡・山鹿市・鹿本郡・菊池市郡'!K74</f>
        <v>0</v>
      </c>
      <c r="I15" s="7">
        <f>'玉名市郡・山鹿市・鹿本郡・菊池市郡'!L74</f>
        <v>0</v>
      </c>
      <c r="J15" s="19">
        <f>'玉名市郡・山鹿市・鹿本郡・菊池市郡'!N74</f>
        <v>7090</v>
      </c>
      <c r="K15" s="7">
        <f>'玉名市郡・山鹿市・鹿本郡・菊池市郡'!O74</f>
        <v>0</v>
      </c>
      <c r="L15" s="19"/>
      <c r="M15" s="7"/>
      <c r="N15" s="18">
        <f t="shared" si="0"/>
        <v>8810</v>
      </c>
      <c r="O15" s="6">
        <f t="shared" si="0"/>
        <v>0</v>
      </c>
    </row>
    <row r="16" spans="1:15" s="44" customFormat="1" ht="25.5" customHeight="1">
      <c r="A16" s="13" t="s">
        <v>259</v>
      </c>
      <c r="B16" s="15">
        <f>'阿蘇市郡・上益城郡・下益城郡・宇土市・宇城市'!B13</f>
        <v>0</v>
      </c>
      <c r="C16" s="5">
        <f>'阿蘇市郡・上益城郡・下益城郡・宇土市・宇城市'!C13</f>
        <v>0</v>
      </c>
      <c r="D16" s="18">
        <f>'阿蘇市郡・上益城郡・下益城郡・宇土市・宇城市'!E13</f>
        <v>0</v>
      </c>
      <c r="E16" s="5">
        <f>'阿蘇市郡・上益城郡・下益城郡・宇土市・宇城市'!F13</f>
        <v>0</v>
      </c>
      <c r="F16" s="18">
        <f>'阿蘇市郡・上益城郡・下益城郡・宇土市・宇城市'!H13</f>
        <v>320</v>
      </c>
      <c r="G16" s="5">
        <f>'阿蘇市郡・上益城郡・下益城郡・宇土市・宇城市'!I13</f>
        <v>0</v>
      </c>
      <c r="H16" s="18">
        <f>'阿蘇市郡・上益城郡・下益城郡・宇土市・宇城市'!K13</f>
        <v>0</v>
      </c>
      <c r="I16" s="5">
        <f>'阿蘇市郡・上益城郡・下益城郡・宇土市・宇城市'!L13</f>
        <v>0</v>
      </c>
      <c r="J16" s="18">
        <f>'阿蘇市郡・上益城郡・下益城郡・宇土市・宇城市'!N13</f>
        <v>6680</v>
      </c>
      <c r="K16" s="5">
        <f>'阿蘇市郡・上益城郡・下益城郡・宇土市・宇城市'!O13</f>
        <v>0</v>
      </c>
      <c r="L16" s="18"/>
      <c r="M16" s="5"/>
      <c r="N16" s="18">
        <f>SUM(B16+D16+F16+H16+J16+L16)</f>
        <v>7000</v>
      </c>
      <c r="O16" s="6">
        <f>SUM(C16+E16+G16+I16+K16+M16)</f>
        <v>0</v>
      </c>
    </row>
    <row r="17" spans="1:15" s="44" customFormat="1" ht="25.5" customHeight="1">
      <c r="A17" s="11" t="s">
        <v>246</v>
      </c>
      <c r="B17" s="15">
        <f>'阿蘇市郡・上益城郡・下益城郡・宇土市・宇城市'!B27</f>
        <v>0</v>
      </c>
      <c r="C17" s="5">
        <f>'阿蘇市郡・上益城郡・下益城郡・宇土市・宇城市'!C27</f>
        <v>0</v>
      </c>
      <c r="D17" s="18">
        <f>'阿蘇市郡・上益城郡・下益城郡・宇土市・宇城市'!E27</f>
        <v>0</v>
      </c>
      <c r="E17" s="5">
        <f>'阿蘇市郡・上益城郡・下益城郡・宇土市・宇城市'!F27</f>
        <v>0</v>
      </c>
      <c r="F17" s="18">
        <f>'阿蘇市郡・上益城郡・下益城郡・宇土市・宇城市'!H27</f>
        <v>180</v>
      </c>
      <c r="G17" s="5">
        <f>'阿蘇市郡・上益城郡・下益城郡・宇土市・宇城市'!I27</f>
        <v>0</v>
      </c>
      <c r="H17" s="18">
        <f>'阿蘇市郡・上益城郡・下益城郡・宇土市・宇城市'!K27</f>
        <v>0</v>
      </c>
      <c r="I17" s="5">
        <f>'阿蘇市郡・上益城郡・下益城郡・宇土市・宇城市'!L27</f>
        <v>0</v>
      </c>
      <c r="J17" s="18">
        <f>'阿蘇市郡・上益城郡・下益城郡・宇土市・宇城市'!N27</f>
        <v>6120</v>
      </c>
      <c r="K17" s="5">
        <f>'阿蘇市郡・上益城郡・下益城郡・宇土市・宇城市'!O27</f>
        <v>0</v>
      </c>
      <c r="L17" s="18"/>
      <c r="M17" s="5"/>
      <c r="N17" s="18">
        <f t="shared" si="0"/>
        <v>6300</v>
      </c>
      <c r="O17" s="6">
        <f t="shared" si="0"/>
        <v>0</v>
      </c>
    </row>
    <row r="18" spans="1:15" s="44" customFormat="1" ht="25.5" customHeight="1">
      <c r="A18" s="13" t="s">
        <v>247</v>
      </c>
      <c r="B18" s="16">
        <f>'阿蘇市郡・上益城郡・下益城郡・宇土市・宇城市'!B39</f>
        <v>0</v>
      </c>
      <c r="C18" s="7">
        <f>'阿蘇市郡・上益城郡・下益城郡・宇土市・宇城市'!C39</f>
        <v>0</v>
      </c>
      <c r="D18" s="19">
        <f>'阿蘇市郡・上益城郡・下益城郡・宇土市・宇城市'!E39</f>
        <v>340</v>
      </c>
      <c r="E18" s="7">
        <f>'阿蘇市郡・上益城郡・下益城郡・宇土市・宇城市'!F39</f>
        <v>0</v>
      </c>
      <c r="F18" s="19">
        <f>'阿蘇市郡・上益城郡・下益城郡・宇土市・宇城市'!H39</f>
        <v>1200</v>
      </c>
      <c r="G18" s="7">
        <f>'阿蘇市郡・上益城郡・下益城郡・宇土市・宇城市'!I39</f>
        <v>0</v>
      </c>
      <c r="H18" s="19">
        <f>'阿蘇市郡・上益城郡・下益城郡・宇土市・宇城市'!K39</f>
        <v>0</v>
      </c>
      <c r="I18" s="7">
        <f>'阿蘇市郡・上益城郡・下益城郡・宇土市・宇城市'!L39</f>
        <v>0</v>
      </c>
      <c r="J18" s="19">
        <f>'阿蘇市郡・上益城郡・下益城郡・宇土市・宇城市'!N39</f>
        <v>9200</v>
      </c>
      <c r="K18" s="7">
        <f>'阿蘇市郡・上益城郡・下益城郡・宇土市・宇城市'!O39</f>
        <v>0</v>
      </c>
      <c r="L18" s="19"/>
      <c r="M18" s="7"/>
      <c r="N18" s="18">
        <f t="shared" si="0"/>
        <v>10740</v>
      </c>
      <c r="O18" s="6">
        <f t="shared" si="0"/>
        <v>0</v>
      </c>
    </row>
    <row r="19" spans="1:15" s="44" customFormat="1" ht="25.5" customHeight="1">
      <c r="A19" s="11" t="s">
        <v>248</v>
      </c>
      <c r="B19" s="15">
        <f>'阿蘇市郡・上益城郡・下益城郡・宇土市・宇城市'!B49</f>
        <v>0</v>
      </c>
      <c r="C19" s="5">
        <f>'阿蘇市郡・上益城郡・下益城郡・宇土市・宇城市'!C49</f>
        <v>0</v>
      </c>
      <c r="D19" s="18">
        <f>'阿蘇市郡・上益城郡・下益城郡・宇土市・宇城市'!E49</f>
        <v>360</v>
      </c>
      <c r="E19" s="5">
        <f>'阿蘇市郡・上益城郡・下益城郡・宇土市・宇城市'!F49</f>
        <v>0</v>
      </c>
      <c r="F19" s="18">
        <f>'阿蘇市郡・上益城郡・下益城郡・宇土市・宇城市'!H49</f>
        <v>380</v>
      </c>
      <c r="G19" s="5">
        <f>'阿蘇市郡・上益城郡・下益城郡・宇土市・宇城市'!I49</f>
        <v>0</v>
      </c>
      <c r="H19" s="18">
        <f>'阿蘇市郡・上益城郡・下益城郡・宇土市・宇城市'!K49</f>
        <v>0</v>
      </c>
      <c r="I19" s="5">
        <f>'阿蘇市郡・上益城郡・下益城郡・宇土市・宇城市'!L49</f>
        <v>0</v>
      </c>
      <c r="J19" s="18">
        <f>'阿蘇市郡・上益城郡・下益城郡・宇土市・宇城市'!N49</f>
        <v>5030</v>
      </c>
      <c r="K19" s="5">
        <f>'阿蘇市郡・上益城郡・下益城郡・宇土市・宇城市'!O49</f>
        <v>0</v>
      </c>
      <c r="L19" s="18"/>
      <c r="M19" s="5"/>
      <c r="N19" s="18">
        <f t="shared" si="0"/>
        <v>5770</v>
      </c>
      <c r="O19" s="6">
        <f t="shared" si="0"/>
        <v>0</v>
      </c>
    </row>
    <row r="20" spans="1:15" s="44" customFormat="1" ht="25.5" customHeight="1">
      <c r="A20" s="11" t="s">
        <v>249</v>
      </c>
      <c r="B20" s="15">
        <f>'阿蘇市郡・上益城郡・下益城郡・宇土市・宇城市'!B60</f>
        <v>0</v>
      </c>
      <c r="C20" s="5">
        <f>'阿蘇市郡・上益城郡・下益城郡・宇土市・宇城市'!C60</f>
        <v>0</v>
      </c>
      <c r="D20" s="18">
        <f>'阿蘇市郡・上益城郡・下益城郡・宇土市・宇城市'!E60</f>
        <v>420</v>
      </c>
      <c r="E20" s="5">
        <f>'阿蘇市郡・上益城郡・下益城郡・宇土市・宇城市'!F60</f>
        <v>0</v>
      </c>
      <c r="F20" s="18">
        <f>'阿蘇市郡・上益城郡・下益城郡・宇土市・宇城市'!H60</f>
        <v>570</v>
      </c>
      <c r="G20" s="5">
        <f>'阿蘇市郡・上益城郡・下益城郡・宇土市・宇城市'!I60</f>
        <v>0</v>
      </c>
      <c r="H20" s="18">
        <f>'阿蘇市郡・上益城郡・下益城郡・宇土市・宇城市'!K60</f>
        <v>0</v>
      </c>
      <c r="I20" s="5">
        <f>'阿蘇市郡・上益城郡・下益城郡・宇土市・宇城市'!L60</f>
        <v>0</v>
      </c>
      <c r="J20" s="18">
        <f>'阿蘇市郡・上益城郡・下益城郡・宇土市・宇城市'!N60</f>
        <v>7130</v>
      </c>
      <c r="K20" s="5">
        <f>'阿蘇市郡・上益城郡・下益城郡・宇土市・宇城市'!O60</f>
        <v>0</v>
      </c>
      <c r="L20" s="18"/>
      <c r="M20" s="5"/>
      <c r="N20" s="18">
        <f t="shared" si="0"/>
        <v>8120</v>
      </c>
      <c r="O20" s="6">
        <f t="shared" si="0"/>
        <v>0</v>
      </c>
    </row>
    <row r="21" spans="1:15" s="44" customFormat="1" ht="25.5" customHeight="1">
      <c r="A21" s="11" t="s">
        <v>278</v>
      </c>
      <c r="B21" s="15">
        <f>'阿蘇市郡・上益城郡・下益城郡・宇土市・宇城市'!B77</f>
        <v>0</v>
      </c>
      <c r="C21" s="5">
        <f>'阿蘇市郡・上益城郡・下益城郡・宇土市・宇城市'!C77</f>
        <v>0</v>
      </c>
      <c r="D21" s="18">
        <f>'阿蘇市郡・上益城郡・下益城郡・宇土市・宇城市'!E77</f>
        <v>200</v>
      </c>
      <c r="E21" s="5">
        <f>'阿蘇市郡・上益城郡・下益城郡・宇土市・宇城市'!F77</f>
        <v>0</v>
      </c>
      <c r="F21" s="18">
        <f>'阿蘇市郡・上益城郡・下益城郡・宇土市・宇城市'!H77</f>
        <v>1160</v>
      </c>
      <c r="G21" s="5">
        <f>'阿蘇市郡・上益城郡・下益城郡・宇土市・宇城市'!I77</f>
        <v>0</v>
      </c>
      <c r="H21" s="18">
        <f>'阿蘇市郡・上益城郡・下益城郡・宇土市・宇城市'!K77</f>
        <v>0</v>
      </c>
      <c r="I21" s="5">
        <f>'阿蘇市郡・上益城郡・下益城郡・宇土市・宇城市'!L77</f>
        <v>0</v>
      </c>
      <c r="J21" s="18">
        <f>'阿蘇市郡・上益城郡・下益城郡・宇土市・宇城市'!N77</f>
        <v>13100</v>
      </c>
      <c r="K21" s="5">
        <f>'阿蘇市郡・上益城郡・下益城郡・宇土市・宇城市'!O77</f>
        <v>0</v>
      </c>
      <c r="L21" s="18"/>
      <c r="M21" s="5"/>
      <c r="N21" s="18">
        <f t="shared" si="0"/>
        <v>14460</v>
      </c>
      <c r="O21" s="6">
        <f t="shared" si="0"/>
        <v>0</v>
      </c>
    </row>
    <row r="22" spans="1:15" s="44" customFormat="1" ht="25.5" customHeight="1">
      <c r="A22" s="11" t="s">
        <v>266</v>
      </c>
      <c r="B22" s="15">
        <f>'天草市・上天草市・天草郡・八代市'!B26</f>
        <v>130</v>
      </c>
      <c r="C22" s="5">
        <f>'天草市・上天草市・天草郡・八代市'!C26</f>
        <v>0</v>
      </c>
      <c r="D22" s="18">
        <f>'天草市・上天草市・天草郡・八代市'!E26</f>
        <v>1430</v>
      </c>
      <c r="E22" s="5">
        <f>'天草市・上天草市・天草郡・八代市'!F26</f>
        <v>0</v>
      </c>
      <c r="F22" s="18">
        <f>'天草市・上天草市・天草郡・八代市'!H26</f>
        <v>2210</v>
      </c>
      <c r="G22" s="5">
        <f>'天草市・上天草市・天草郡・八代市'!I26</f>
        <v>0</v>
      </c>
      <c r="H22" s="18">
        <f>'天草市・上天草市・天草郡・八代市'!K18</f>
        <v>50</v>
      </c>
      <c r="I22" s="5">
        <f>'天草市・上天草市・天草郡・八代市'!L18</f>
        <v>0</v>
      </c>
      <c r="J22" s="18">
        <f>'天草市・上天草市・天草郡・八代市'!N26</f>
        <v>14380</v>
      </c>
      <c r="K22" s="5">
        <f>'天草市・上天草市・天草郡・八代市'!O26</f>
        <v>0</v>
      </c>
      <c r="L22" s="18">
        <f>'天草市・上天草市・天草郡・八代市'!K26</f>
        <v>220</v>
      </c>
      <c r="M22" s="5">
        <f>'天草市・上天草市・天草郡・八代市'!L26</f>
        <v>0</v>
      </c>
      <c r="N22" s="18">
        <f t="shared" si="0"/>
        <v>18420</v>
      </c>
      <c r="O22" s="6">
        <f t="shared" si="0"/>
        <v>0</v>
      </c>
    </row>
    <row r="23" spans="1:15" s="44" customFormat="1" ht="25.5" customHeight="1">
      <c r="A23" s="11" t="s">
        <v>267</v>
      </c>
      <c r="B23" s="15">
        <f>'天草市・上天草市・天草郡・八代市'!B37</f>
        <v>0</v>
      </c>
      <c r="C23" s="5">
        <f>'天草市・上天草市・天草郡・八代市'!C37</f>
        <v>0</v>
      </c>
      <c r="D23" s="18">
        <f>'天草市・上天草市・天草郡・八代市'!E37</f>
        <v>0</v>
      </c>
      <c r="E23" s="5">
        <f>'天草市・上天草市・天草郡・八代市'!F37</f>
        <v>0</v>
      </c>
      <c r="F23" s="18">
        <f>'天草市・上天草市・天草郡・八代市'!H37</f>
        <v>460</v>
      </c>
      <c r="G23" s="5">
        <f>'天草市・上天草市・天草郡・八代市'!I37</f>
        <v>0</v>
      </c>
      <c r="H23" s="18">
        <f>'天草市・上天草市・天草郡・八代市'!K37</f>
        <v>0</v>
      </c>
      <c r="I23" s="5">
        <f>'天草市・上天草市・天草郡・八代市'!L37</f>
        <v>0</v>
      </c>
      <c r="J23" s="18">
        <f>'天草市・上天草市・天草郡・八代市'!N37</f>
        <v>5680</v>
      </c>
      <c r="K23" s="5">
        <f>'天草市・上天草市・天草郡・八代市'!O37</f>
        <v>0</v>
      </c>
      <c r="L23" s="18"/>
      <c r="M23" s="5"/>
      <c r="N23" s="18">
        <f t="shared" si="0"/>
        <v>6140</v>
      </c>
      <c r="O23" s="6">
        <f t="shared" si="0"/>
        <v>0</v>
      </c>
    </row>
    <row r="24" spans="1:15" s="44" customFormat="1" ht="25.5" customHeight="1">
      <c r="A24" s="11" t="s">
        <v>250</v>
      </c>
      <c r="B24" s="15">
        <f>'天草市・上天草市・天草郡・八代市'!B45</f>
        <v>0</v>
      </c>
      <c r="C24" s="5">
        <f>'天草市・上天草市・天草郡・八代市'!C45</f>
        <v>0</v>
      </c>
      <c r="D24" s="18">
        <f>'天草市・上天草市・天草郡・八代市'!E45</f>
        <v>180</v>
      </c>
      <c r="E24" s="5">
        <f>'天草市・上天草市・天草郡・八代市'!F45</f>
        <v>0</v>
      </c>
      <c r="F24" s="18">
        <f>'天草市・上天草市・天草郡・八代市'!H45</f>
        <v>290</v>
      </c>
      <c r="G24" s="5">
        <f>'天草市・上天草市・天草郡・八代市'!I45</f>
        <v>0</v>
      </c>
      <c r="H24" s="18">
        <f>'天草市・上天草市・天草郡・八代市'!K45</f>
        <v>0</v>
      </c>
      <c r="I24" s="5">
        <f>'天草市・上天草市・天草郡・八代市'!L45</f>
        <v>0</v>
      </c>
      <c r="J24" s="18">
        <f>'天草市・上天草市・天草郡・八代市'!N45</f>
        <v>2090</v>
      </c>
      <c r="K24" s="5">
        <f>'天草市・上天草市・天草郡・八代市'!O45</f>
        <v>0</v>
      </c>
      <c r="L24" s="18"/>
      <c r="M24" s="5"/>
      <c r="N24" s="18">
        <f t="shared" si="0"/>
        <v>2560</v>
      </c>
      <c r="O24" s="6">
        <f t="shared" si="0"/>
        <v>0</v>
      </c>
    </row>
    <row r="25" spans="1:15" s="44" customFormat="1" ht="25.5" customHeight="1">
      <c r="A25" s="11" t="s">
        <v>251</v>
      </c>
      <c r="B25" s="15">
        <f>'天草市・上天草市・天草郡・八代市'!B69</f>
        <v>0</v>
      </c>
      <c r="C25" s="5">
        <f>'天草市・上天草市・天草郡・八代市'!C69</f>
        <v>0</v>
      </c>
      <c r="D25" s="18">
        <f>'天草市・上天草市・天草郡・八代市'!E69</f>
        <v>2140</v>
      </c>
      <c r="E25" s="5">
        <f>'天草市・上天草市・天草郡・八代市'!F69</f>
        <v>0</v>
      </c>
      <c r="F25" s="18">
        <f>'天草市・上天草市・天草郡・八代市'!H69</f>
        <v>4570</v>
      </c>
      <c r="G25" s="5">
        <f>'天草市・上天草市・天草郡・八代市'!I69</f>
        <v>0</v>
      </c>
      <c r="H25" s="18">
        <f>'天草市・上天草市・天草郡・八代市'!K61</f>
        <v>3050</v>
      </c>
      <c r="I25" s="5">
        <f>'天草市・上天草市・天草郡・八代市'!L61</f>
        <v>0</v>
      </c>
      <c r="J25" s="18">
        <f>'天草市・上天草市・天草郡・八代市'!N69</f>
        <v>19610</v>
      </c>
      <c r="K25" s="5">
        <f>'天草市・上天草市・天草郡・八代市'!O69</f>
        <v>0</v>
      </c>
      <c r="L25" s="18">
        <f>'天草市・上天草市・天草郡・八代市'!K69</f>
        <v>700</v>
      </c>
      <c r="M25" s="5">
        <f>'天草市・上天草市・天草郡・八代市'!L69</f>
        <v>0</v>
      </c>
      <c r="N25" s="18">
        <f t="shared" si="0"/>
        <v>30070</v>
      </c>
      <c r="O25" s="6">
        <f t="shared" si="0"/>
        <v>0</v>
      </c>
    </row>
    <row r="26" spans="1:15" s="44" customFormat="1" ht="25.5" customHeight="1">
      <c r="A26" s="11" t="s">
        <v>252</v>
      </c>
      <c r="B26" s="15">
        <f>'八代郡・芦北郡・水俣市・人吉市・球磨郡'!B11</f>
        <v>0</v>
      </c>
      <c r="C26" s="5">
        <f>'八代郡・芦北郡・水俣市・人吉市・球磨郡'!C11</f>
        <v>0</v>
      </c>
      <c r="D26" s="18">
        <f>'八代郡・芦北郡・水俣市・人吉市・球磨郡'!E11</f>
        <v>0</v>
      </c>
      <c r="E26" s="5">
        <f>'八代郡・芦北郡・水俣市・人吉市・球磨郡'!F11</f>
        <v>0</v>
      </c>
      <c r="F26" s="18">
        <f>'八代郡・芦北郡・水俣市・人吉市・球磨郡'!H11</f>
        <v>0</v>
      </c>
      <c r="G26" s="5">
        <f>'八代郡・芦北郡・水俣市・人吉市・球磨郡'!I11</f>
        <v>0</v>
      </c>
      <c r="H26" s="18">
        <f>'八代郡・芦北郡・水俣市・人吉市・球磨郡'!K11</f>
        <v>0</v>
      </c>
      <c r="I26" s="5">
        <f>'八代郡・芦北郡・水俣市・人吉市・球磨郡'!L11</f>
        <v>0</v>
      </c>
      <c r="J26" s="18">
        <f>'八代郡・芦北郡・水俣市・人吉市・球磨郡'!N11</f>
        <v>2190</v>
      </c>
      <c r="K26" s="5">
        <f>'八代郡・芦北郡・水俣市・人吉市・球磨郡'!O11</f>
        <v>0</v>
      </c>
      <c r="L26" s="18"/>
      <c r="M26" s="5"/>
      <c r="N26" s="18">
        <f t="shared" si="0"/>
        <v>2190</v>
      </c>
      <c r="O26" s="6">
        <f t="shared" si="0"/>
        <v>0</v>
      </c>
    </row>
    <row r="27" spans="1:15" s="44" customFormat="1" ht="25.5" customHeight="1">
      <c r="A27" s="11" t="s">
        <v>253</v>
      </c>
      <c r="B27" s="15">
        <f>'八代郡・芦北郡・水俣市・人吉市・球磨郡'!B23</f>
        <v>0</v>
      </c>
      <c r="C27" s="5">
        <f>'八代郡・芦北郡・水俣市・人吉市・球磨郡'!C23</f>
        <v>0</v>
      </c>
      <c r="D27" s="18">
        <f>'八代郡・芦北郡・水俣市・人吉市・球磨郡'!E23</f>
        <v>260</v>
      </c>
      <c r="E27" s="5">
        <f>'八代郡・芦北郡・水俣市・人吉市・球磨郡'!F23</f>
        <v>0</v>
      </c>
      <c r="F27" s="18">
        <f>'八代郡・芦北郡・水俣市・人吉市・球磨郡'!H23</f>
        <v>640</v>
      </c>
      <c r="G27" s="5">
        <f>'八代郡・芦北郡・水俣市・人吉市・球磨郡'!I23</f>
        <v>0</v>
      </c>
      <c r="H27" s="18">
        <f>'八代郡・芦北郡・水俣市・人吉市・球磨郡'!K23</f>
        <v>0</v>
      </c>
      <c r="I27" s="5">
        <f>'八代郡・芦北郡・水俣市・人吉市・球磨郡'!L23</f>
        <v>0</v>
      </c>
      <c r="J27" s="18">
        <f>'八代郡・芦北郡・水俣市・人吉市・球磨郡'!N23</f>
        <v>5000</v>
      </c>
      <c r="K27" s="5">
        <f>'八代郡・芦北郡・水俣市・人吉市・球磨郡'!O23</f>
        <v>0</v>
      </c>
      <c r="L27" s="18"/>
      <c r="M27" s="5"/>
      <c r="N27" s="18">
        <f t="shared" si="0"/>
        <v>5900</v>
      </c>
      <c r="O27" s="6">
        <f t="shared" si="0"/>
        <v>0</v>
      </c>
    </row>
    <row r="28" spans="1:15" s="44" customFormat="1" ht="25.5" customHeight="1">
      <c r="A28" s="11" t="s">
        <v>254</v>
      </c>
      <c r="B28" s="15">
        <f>'八代郡・芦北郡・水俣市・人吉市・球磨郡'!B32</f>
        <v>0</v>
      </c>
      <c r="C28" s="5">
        <f>'八代郡・芦北郡・水俣市・人吉市・球磨郡'!C32</f>
        <v>0</v>
      </c>
      <c r="D28" s="18">
        <f>'八代郡・芦北郡・水俣市・人吉市・球磨郡'!E32</f>
        <v>0</v>
      </c>
      <c r="E28" s="5">
        <f>'八代郡・芦北郡・水俣市・人吉市・球磨郡'!F32</f>
        <v>0</v>
      </c>
      <c r="F28" s="18">
        <f>'八代郡・芦北郡・水俣市・人吉市・球磨郡'!H32</f>
        <v>1390</v>
      </c>
      <c r="G28" s="5">
        <f>'八代郡・芦北郡・水俣市・人吉市・球磨郡'!I32</f>
        <v>0</v>
      </c>
      <c r="H28" s="18">
        <f>'八代郡・芦北郡・水俣市・人吉市・球磨郡'!K32</f>
        <v>2120</v>
      </c>
      <c r="I28" s="5">
        <f>'八代郡・芦北郡・水俣市・人吉市・球磨郡'!L32</f>
        <v>0</v>
      </c>
      <c r="J28" s="18">
        <f>'八代郡・芦北郡・水俣市・人吉市・球磨郡'!N32</f>
        <v>3390</v>
      </c>
      <c r="K28" s="5">
        <f>'八代郡・芦北郡・水俣市・人吉市・球磨郡'!O32</f>
        <v>0</v>
      </c>
      <c r="L28" s="18"/>
      <c r="M28" s="5"/>
      <c r="N28" s="18">
        <f t="shared" si="0"/>
        <v>6900</v>
      </c>
      <c r="O28" s="6">
        <f t="shared" si="0"/>
        <v>0</v>
      </c>
    </row>
    <row r="29" spans="1:15" s="44" customFormat="1" ht="25.5" customHeight="1">
      <c r="A29" s="11" t="s">
        <v>255</v>
      </c>
      <c r="B29" s="15">
        <f>'八代郡・芦北郡・水俣市・人吉市・球磨郡'!B49</f>
        <v>0</v>
      </c>
      <c r="C29" s="5">
        <f>'八代郡・芦北郡・水俣市・人吉市・球磨郡'!C49</f>
        <v>0</v>
      </c>
      <c r="D29" s="18">
        <f>'八代郡・芦北郡・水俣市・人吉市・球磨郡'!E49</f>
        <v>1600</v>
      </c>
      <c r="E29" s="5">
        <f>'八代郡・芦北郡・水俣市・人吉市・球磨郡'!F49</f>
        <v>0</v>
      </c>
      <c r="F29" s="18">
        <f>'八代郡・芦北郡・水俣市・人吉市・球磨郡'!H49</f>
        <v>1700</v>
      </c>
      <c r="G29" s="5">
        <f>'八代郡・芦北郡・水俣市・人吉市・球磨郡'!I49</f>
        <v>0</v>
      </c>
      <c r="H29" s="18">
        <f>'八代郡・芦北郡・水俣市・人吉市・球磨郡'!K41</f>
        <v>0</v>
      </c>
      <c r="I29" s="5">
        <f>'八代郡・芦北郡・水俣市・人吉市・球磨郡'!L41</f>
        <v>0</v>
      </c>
      <c r="J29" s="18">
        <f>'八代郡・芦北郡・水俣市・人吉市・球磨郡'!N49</f>
        <v>6000</v>
      </c>
      <c r="K29" s="5">
        <f>'八代郡・芦北郡・水俣市・人吉市・球磨郡'!O49</f>
        <v>0</v>
      </c>
      <c r="L29" s="18">
        <f>'八代郡・芦北郡・水俣市・人吉市・球磨郡'!K49</f>
        <v>250</v>
      </c>
      <c r="M29" s="5">
        <f>'八代郡・芦北郡・水俣市・人吉市・球磨郡'!L49</f>
        <v>0</v>
      </c>
      <c r="N29" s="18">
        <f t="shared" si="0"/>
        <v>9550</v>
      </c>
      <c r="O29" s="6">
        <f t="shared" si="0"/>
        <v>0</v>
      </c>
    </row>
    <row r="30" spans="1:15" s="44" customFormat="1" ht="25.5" customHeight="1">
      <c r="A30" s="11" t="s">
        <v>256</v>
      </c>
      <c r="B30" s="15">
        <f>'八代郡・芦北郡・水俣市・人吉市・球磨郡'!B62</f>
        <v>0</v>
      </c>
      <c r="C30" s="5">
        <f>'八代郡・芦北郡・水俣市・人吉市・球磨郡'!C62</f>
        <v>0</v>
      </c>
      <c r="D30" s="18">
        <f>'八代郡・芦北郡・水俣市・人吉市・球磨郡'!E62</f>
        <v>690</v>
      </c>
      <c r="E30" s="5">
        <f>'八代郡・芦北郡・水俣市・人吉市・球磨郡'!F62</f>
        <v>0</v>
      </c>
      <c r="F30" s="18">
        <f>'八代郡・芦北郡・水俣市・人吉市・球磨郡'!H62</f>
        <v>2160</v>
      </c>
      <c r="G30" s="5">
        <f>'八代郡・芦北郡・水俣市・人吉市・球磨郡'!I62</f>
        <v>0</v>
      </c>
      <c r="H30" s="18">
        <f>'八代郡・芦北郡・水俣市・人吉市・球磨郡'!K62</f>
        <v>200</v>
      </c>
      <c r="I30" s="5">
        <f>'八代郡・芦北郡・水俣市・人吉市・球磨郡'!L62</f>
        <v>0</v>
      </c>
      <c r="J30" s="18">
        <f>'八代郡・芦北郡・水俣市・人吉市・球磨郡'!N62</f>
        <v>6970</v>
      </c>
      <c r="K30" s="5">
        <f>'八代郡・芦北郡・水俣市・人吉市・球磨郡'!O62</f>
        <v>0</v>
      </c>
      <c r="L30" s="18"/>
      <c r="M30" s="5"/>
      <c r="N30" s="18">
        <f t="shared" si="0"/>
        <v>10020</v>
      </c>
      <c r="O30" s="6">
        <f t="shared" si="0"/>
        <v>0</v>
      </c>
    </row>
    <row r="31" spans="1:15" s="44" customFormat="1" ht="25.5" customHeight="1">
      <c r="A31" s="11"/>
      <c r="B31" s="15"/>
      <c r="C31" s="5"/>
      <c r="D31" s="18"/>
      <c r="E31" s="5"/>
      <c r="F31" s="18"/>
      <c r="G31" s="5"/>
      <c r="H31" s="18"/>
      <c r="I31" s="5"/>
      <c r="J31" s="18"/>
      <c r="K31" s="5"/>
      <c r="L31" s="18"/>
      <c r="M31" s="5"/>
      <c r="N31" s="18">
        <f t="shared" si="0"/>
        <v>0</v>
      </c>
      <c r="O31" s="6">
        <f t="shared" si="0"/>
        <v>0</v>
      </c>
    </row>
    <row r="32" spans="1:15" s="44" customFormat="1" ht="25.5" customHeight="1" thickBot="1">
      <c r="A32" s="14" t="s">
        <v>167</v>
      </c>
      <c r="B32" s="17">
        <f aca="true" t="shared" si="1" ref="B32:O32">SUM(B8:B31)</f>
        <v>7920</v>
      </c>
      <c r="C32" s="9">
        <f t="shared" si="1"/>
        <v>0</v>
      </c>
      <c r="D32" s="17">
        <f t="shared" si="1"/>
        <v>29730</v>
      </c>
      <c r="E32" s="9">
        <f t="shared" si="1"/>
        <v>0</v>
      </c>
      <c r="F32" s="17">
        <f t="shared" si="1"/>
        <v>47920</v>
      </c>
      <c r="G32" s="9">
        <f t="shared" si="1"/>
        <v>0</v>
      </c>
      <c r="H32" s="17">
        <f t="shared" si="1"/>
        <v>15920</v>
      </c>
      <c r="I32" s="9">
        <f t="shared" si="1"/>
        <v>0</v>
      </c>
      <c r="J32" s="17">
        <f t="shared" si="1"/>
        <v>296310</v>
      </c>
      <c r="K32" s="9">
        <f t="shared" si="1"/>
        <v>0</v>
      </c>
      <c r="L32" s="17">
        <f t="shared" si="1"/>
        <v>9700</v>
      </c>
      <c r="M32" s="9">
        <f t="shared" si="1"/>
        <v>0</v>
      </c>
      <c r="N32" s="17">
        <f t="shared" si="1"/>
        <v>407500</v>
      </c>
      <c r="O32" s="10">
        <f t="shared" si="1"/>
        <v>0</v>
      </c>
    </row>
    <row r="33" spans="1:10" ht="13.5">
      <c r="A33" s="44"/>
      <c r="B33" s="44"/>
      <c r="C33" s="44"/>
      <c r="D33" s="44"/>
      <c r="E33" s="44"/>
      <c r="F33" s="44"/>
      <c r="G33" s="44"/>
      <c r="H33" s="44"/>
      <c r="I33" s="45"/>
      <c r="J33" s="8"/>
    </row>
    <row r="36" ht="13.5">
      <c r="G36" s="8"/>
    </row>
  </sheetData>
  <sheetProtection/>
  <mergeCells count="5">
    <mergeCell ref="J6:K6"/>
    <mergeCell ref="H6:I6"/>
    <mergeCell ref="D2:F2"/>
    <mergeCell ref="I2:J2"/>
    <mergeCell ref="G2:H2"/>
  </mergeCells>
  <printOptions horizontalCentered="1"/>
  <pageMargins left="0.5905511811023623" right="0.5905511811023623" top="0.984251968503937" bottom="0.2755905511811024" header="0.5905511811023623" footer="0.15748031496062992"/>
  <pageSetup horizontalDpi="600" verticalDpi="600" orientation="landscape" paperSize="12" scale="85" r:id="rId2"/>
  <headerFooter alignWithMargins="0">
    <oddHeader>&amp;L&amp;"ＭＳ Ｐ明朝,太字"&amp;18　　熊本県　市郡別集計表（29.10）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PC-222_k-fujisao</cp:lastModifiedBy>
  <cp:lastPrinted>2017-10-20T00:02:22Z</cp:lastPrinted>
  <dcterms:created xsi:type="dcterms:W3CDTF">1997-07-09T10:05:02Z</dcterms:created>
  <dcterms:modified xsi:type="dcterms:W3CDTF">2017-10-20T00:40:50Z</dcterms:modified>
  <cp:category/>
  <cp:version/>
  <cp:contentType/>
  <cp:contentStatus/>
</cp:coreProperties>
</file>