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80" tabRatio="859" activeTab="0"/>
  </bookViews>
  <sheets>
    <sheet name="門司区・小倉北区" sheetId="1" r:id="rId1"/>
    <sheet name="小倉南区・八幡東区" sheetId="2" r:id="rId2"/>
    <sheet name="八幡西区・戸畑区・若松区" sheetId="3" r:id="rId3"/>
    <sheet name="中間市・遠賀郡・行橋市・京都郡・豊前市・築上郡" sheetId="4" r:id="rId4"/>
    <sheet name="北九州地区集計表" sheetId="5" r:id="rId5"/>
  </sheets>
  <definedNames>
    <definedName name="_xlnm.Print_Area" localSheetId="1">'小倉南区・八幡東区'!$A$1:$P$48</definedName>
    <definedName name="_xlnm.Print_Area" localSheetId="2">'八幡西区・戸畑区・若松区'!$A$1:$P$68</definedName>
    <definedName name="_xlnm.Print_Area" localSheetId="0">'門司区・小倉北区'!$A$1:$P$57</definedName>
  </definedNames>
  <calcPr fullCalcOnLoad="1"/>
</workbook>
</file>

<file path=xl/comments1.xml><?xml version="1.0" encoding="utf-8"?>
<comments xmlns="http://schemas.openxmlformats.org/spreadsheetml/2006/main">
  <authors>
    <author>PC-222_k-fujisao</author>
    <author>u25723</author>
    <author>MNOC_USER</author>
    <author>中道　眞佐美</author>
  </authors>
  <commentList>
    <comment ref="E37" authorId="0">
      <text>
        <r>
          <rPr>
            <sz val="9"/>
            <color indexed="10"/>
            <rFont val="ＭＳ Ｐゴシック"/>
            <family val="3"/>
          </rPr>
          <t>H29.5.9～
片野を統合＋黒原から170部移動。
店名を香春口から変更</t>
        </r>
      </text>
    </comment>
    <comment ref="N37" authorId="0">
      <text>
        <r>
          <rPr>
            <sz val="9"/>
            <color indexed="10"/>
            <rFont val="ＭＳ Ｐゴシック"/>
            <family val="3"/>
          </rPr>
          <t>H29.5.9～
片野を統合＋黒原から40部移動。
店名を香春口から変更</t>
        </r>
      </text>
    </comment>
    <comment ref="N39" authorId="0">
      <text>
        <r>
          <rPr>
            <sz val="9"/>
            <color indexed="10"/>
            <rFont val="ＭＳ Ｐゴシック"/>
            <family val="3"/>
          </rPr>
          <t>H29.5.9～
廃店
三萩野・片野へ統合</t>
        </r>
      </text>
    </comment>
    <comment ref="E9" authorId="1">
      <text>
        <r>
          <rPr>
            <b/>
            <sz val="9"/>
            <rFont val="ＭＳ Ｐゴシック"/>
            <family val="3"/>
          </rPr>
          <t>H30.4.1
大里東部に一部移行</t>
        </r>
        <r>
          <rPr>
            <sz val="9"/>
            <rFont val="ＭＳ Ｐゴシック"/>
            <family val="3"/>
          </rPr>
          <t xml:space="preserve">
</t>
        </r>
      </text>
    </comment>
    <comment ref="K9" authorId="1">
      <text>
        <r>
          <rPr>
            <sz val="9"/>
            <rFont val="ＭＳ Ｐゴシック"/>
            <family val="3"/>
          </rPr>
          <t>H28.10.1
門司から門司港に名称変更
朝日新聞扱い</t>
        </r>
        <r>
          <rPr>
            <b/>
            <sz val="9"/>
            <rFont val="ＭＳ Ｐゴシック"/>
            <family val="3"/>
          </rPr>
          <t xml:space="preserve">
Ｈ30.4.1
門司に260枚移行</t>
        </r>
      </text>
    </comment>
    <comment ref="K16" authorId="0">
      <text>
        <r>
          <rPr>
            <b/>
            <sz val="9"/>
            <rFont val="ＭＳ Ｐゴシック"/>
            <family val="3"/>
          </rPr>
          <t>Ｈ30.4.1
門司港より260枚
移行</t>
        </r>
      </text>
    </comment>
    <comment ref="N9" authorId="1">
      <text>
        <r>
          <rPr>
            <b/>
            <sz val="9"/>
            <rFont val="ＭＳ Ｐゴシック"/>
            <family val="3"/>
          </rPr>
          <t>Ｈ30.4.1
大里東部に一部移行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1">
      <text>
        <r>
          <rPr>
            <b/>
            <sz val="9"/>
            <rFont val="ＭＳ Ｐゴシック"/>
            <family val="3"/>
          </rPr>
          <t>Ｈ30.4.1
門司港より一部移行</t>
        </r>
      </text>
    </comment>
    <comment ref="K42" authorId="0">
      <text>
        <r>
          <rPr>
            <b/>
            <sz val="9"/>
            <rFont val="ＭＳ Ｐゴシック"/>
            <family val="3"/>
          </rPr>
          <t>Ｈ30.6.1～
到津から一部吸収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A16" authorId="2">
      <text>
        <r>
          <rPr>
            <b/>
            <sz val="9"/>
            <rFont val="ＭＳ Ｐゴシック"/>
            <family val="3"/>
          </rPr>
          <t>R1.10～
大里を統合</t>
        </r>
        <r>
          <rPr>
            <sz val="9"/>
            <rFont val="ＭＳ Ｐゴシック"/>
            <family val="3"/>
          </rPr>
          <t xml:space="preserve">
</t>
        </r>
      </text>
    </comment>
    <comment ref="A17" authorId="2">
      <text>
        <r>
          <rPr>
            <b/>
            <sz val="9"/>
            <rFont val="ＭＳ Ｐゴシック"/>
            <family val="3"/>
          </rPr>
          <t xml:space="preserve">R1.10～
藤松を統合
</t>
        </r>
        <r>
          <rPr>
            <sz val="9"/>
            <rFont val="ＭＳ Ｐゴシック"/>
            <family val="3"/>
          </rPr>
          <t xml:space="preserve">
</t>
        </r>
      </text>
    </comment>
    <comment ref="A22" authorId="2">
      <text>
        <r>
          <rPr>
            <b/>
            <sz val="9"/>
            <rFont val="ＭＳ Ｐゴシック"/>
            <family val="3"/>
          </rPr>
          <t>Ｒ1.10
大里東部へ統合</t>
        </r>
      </text>
    </comment>
    <comment ref="A23" authorId="2">
      <text>
        <r>
          <rPr>
            <b/>
            <sz val="9"/>
            <rFont val="ＭＳ Ｐゴシック"/>
            <family val="3"/>
          </rPr>
          <t>Ｒ1.10
大里西部へ統合</t>
        </r>
        <r>
          <rPr>
            <sz val="9"/>
            <rFont val="ＭＳ Ｐゴシック"/>
            <family val="3"/>
          </rPr>
          <t xml:space="preserve">
</t>
        </r>
      </text>
    </comment>
    <comment ref="K44" authorId="2">
      <text>
        <r>
          <rPr>
            <b/>
            <sz val="9"/>
            <rFont val="ＭＳ Ｐゴシック"/>
            <family val="3"/>
          </rPr>
          <t>R2.4
新店
Ｒ2.5
到津を統合</t>
        </r>
      </text>
    </comment>
    <comment ref="K17" authorId="1">
      <text>
        <r>
          <rPr>
            <b/>
            <sz val="9"/>
            <rFont val="ＭＳ Ｐゴシック"/>
            <family val="3"/>
          </rPr>
          <t>Ｈ30.4.1
門司から新門司（新店）に260枚移行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Ｒ2.7～
黒川（150）・吉志（30）を分割</t>
        </r>
      </text>
    </comment>
    <comment ref="K10" authorId="2">
      <text>
        <r>
          <rPr>
            <b/>
            <sz val="9"/>
            <rFont val="ＭＳ Ｐゴシック"/>
            <family val="3"/>
          </rPr>
          <t>Ｒ2.7～
新門司より分割、新店</t>
        </r>
      </text>
    </comment>
    <comment ref="K18" authorId="2">
      <text>
        <r>
          <rPr>
            <b/>
            <sz val="9"/>
            <rFont val="ＭＳ Ｐゴシック"/>
            <family val="3"/>
          </rPr>
          <t>Ｒ2.7～
新門司より分割、新店</t>
        </r>
      </text>
    </comment>
    <comment ref="E19" authorId="2">
      <text>
        <r>
          <rPr>
            <b/>
            <sz val="9"/>
            <rFont val="ＭＳ Ｐゴシック"/>
            <family val="3"/>
          </rPr>
          <t>Ｒ2.7～
新門司より分割、新店</t>
        </r>
      </text>
    </comment>
    <comment ref="E18" authorId="2">
      <text>
        <r>
          <rPr>
            <b/>
            <sz val="9"/>
            <rFont val="ＭＳ Ｐゴシック"/>
            <family val="3"/>
          </rPr>
          <t>Ｒ2.7～
吉志（340）を分割</t>
        </r>
      </text>
    </comment>
    <comment ref="K54" authorId="2">
      <text>
        <r>
          <rPr>
            <b/>
            <sz val="9"/>
            <rFont val="ＭＳ Ｐゴシック"/>
            <family val="3"/>
          </rPr>
          <t>R2.4
廃店</t>
        </r>
      </text>
    </comment>
    <comment ref="K33" authorId="2">
      <text>
        <r>
          <rPr>
            <b/>
            <sz val="9"/>
            <rFont val="ＭＳ Ｐゴシック"/>
            <family val="3"/>
          </rPr>
          <t>R2.4
新店</t>
        </r>
      </text>
    </comment>
    <comment ref="K51" authorId="2">
      <text>
        <r>
          <rPr>
            <b/>
            <sz val="9"/>
            <rFont val="ＭＳ Ｐゴシック"/>
            <family val="3"/>
          </rPr>
          <t>R2.4
廃店</t>
        </r>
      </text>
    </comment>
    <comment ref="K52" authorId="2">
      <text>
        <r>
          <rPr>
            <b/>
            <sz val="9"/>
            <rFont val="ＭＳ Ｐゴシック"/>
            <family val="3"/>
          </rPr>
          <t>R2.5～
小倉金田へ統合</t>
        </r>
        <r>
          <rPr>
            <sz val="9"/>
            <rFont val="ＭＳ Ｐゴシック"/>
            <family val="3"/>
          </rPr>
          <t xml:space="preserve">
</t>
        </r>
      </text>
    </comment>
    <comment ref="K53" authorId="3">
      <text>
        <r>
          <rPr>
            <b/>
            <sz val="9"/>
            <rFont val="ＭＳ Ｐゴシック"/>
            <family val="3"/>
          </rPr>
          <t>R2.4
廃店</t>
        </r>
      </text>
    </comment>
    <comment ref="H17" authorId="2">
      <text>
        <r>
          <rPr>
            <b/>
            <sz val="9"/>
            <rFont val="ＭＳ Ｐゴシック"/>
            <family val="3"/>
          </rPr>
          <t>R3.3
大里と大里西部へ分割（廃店）</t>
        </r>
      </text>
    </comment>
    <comment ref="H16" authorId="2">
      <text>
        <r>
          <rPr>
            <b/>
            <sz val="9"/>
            <rFont val="ＭＳ Ｐゴシック"/>
            <family val="3"/>
          </rPr>
          <t>Ｒ3.3
大里より大里東部へ
店名変更
門司駅前の一部を
統合</t>
        </r>
      </text>
    </comment>
    <comment ref="H18" authorId="2">
      <text>
        <r>
          <rPr>
            <b/>
            <sz val="9"/>
            <rFont val="ＭＳ Ｐゴシック"/>
            <family val="3"/>
          </rPr>
          <t>Ｒ3.3
門司駅前の一部を
統合</t>
        </r>
      </text>
    </comment>
  </commentList>
</comments>
</file>

<file path=xl/comments2.xml><?xml version="1.0" encoding="utf-8"?>
<comments xmlns="http://schemas.openxmlformats.org/spreadsheetml/2006/main">
  <authors>
    <author>PC-222_k-fujisao</author>
    <author>MNOC_USER</author>
  </authors>
  <commentList>
    <comment ref="K34" authorId="0">
      <text>
        <r>
          <rPr>
            <b/>
            <sz val="9"/>
            <rFont val="ＭＳ Ｐゴシック"/>
            <family val="3"/>
          </rPr>
          <t>H30.3.1～
高見を吸収</t>
        </r>
      </text>
    </comment>
    <comment ref="A34" authorId="0">
      <text>
        <r>
          <rPr>
            <b/>
            <sz val="9"/>
            <rFont val="ＭＳ Ｐゴシック"/>
            <family val="3"/>
          </rPr>
          <t>Ｈ30.7～
槻田Sを吸収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6" authorId="0">
      <text>
        <r>
          <rPr>
            <b/>
            <sz val="9"/>
            <rFont val="ＭＳ Ｐゴシック"/>
            <family val="3"/>
          </rPr>
          <t xml:space="preserve">Ｈ30.12.1～　新店
長行から分勝
</t>
        </r>
        <r>
          <rPr>
            <sz val="9"/>
            <rFont val="ＭＳ Ｐゴシック"/>
            <family val="3"/>
          </rPr>
          <t xml:space="preserve">
</t>
        </r>
      </text>
    </comment>
    <comment ref="A15" authorId="0">
      <text>
        <r>
          <rPr>
            <b/>
            <sz val="9"/>
            <rFont val="ＭＳ Ｐゴシック"/>
            <family val="3"/>
          </rPr>
          <t>Ｈ30.12.1～
東谷（新店）へ
一部譲渡</t>
        </r>
      </text>
    </comment>
    <comment ref="A41" authorId="1">
      <text>
        <r>
          <rPr>
            <b/>
            <sz val="9"/>
            <rFont val="ＭＳ Ｐゴシック"/>
            <family val="3"/>
          </rPr>
          <t>Ｒ1.10
八幡中央へ一部譲渡</t>
        </r>
      </text>
    </comment>
    <comment ref="A38" authorId="1">
      <text>
        <r>
          <rPr>
            <b/>
            <sz val="9"/>
            <rFont val="ＭＳ Ｐゴシック"/>
            <family val="3"/>
          </rPr>
          <t>Ｒ1.10
八幡本町より一部譲渡</t>
        </r>
      </text>
    </comment>
    <comment ref="K46" authorId="1">
      <text>
        <r>
          <rPr>
            <b/>
            <sz val="9"/>
            <rFont val="ＭＳ Ｐゴシック"/>
            <family val="3"/>
          </rPr>
          <t>Ｒ1.10
八幡高見へ統合</t>
        </r>
      </text>
    </comment>
    <comment ref="K39" authorId="1">
      <text>
        <r>
          <rPr>
            <b/>
            <sz val="9"/>
            <rFont val="ＭＳ Ｐゴシック"/>
            <family val="3"/>
          </rPr>
          <t>Ｒ1.10
新設　八幡高見より
100部
R1.12.5
八幡駅前より店名変更
（旧八幡前田と統合）</t>
        </r>
      </text>
    </comment>
    <comment ref="K38" authorId="1">
      <text>
        <r>
          <rPr>
            <b/>
            <sz val="9"/>
            <rFont val="ＭＳ Ｐゴシック"/>
            <family val="3"/>
          </rPr>
          <t>Ｒ1.12
枝光より店名変更</t>
        </r>
      </text>
    </comment>
    <comment ref="K45" authorId="1">
      <text>
        <r>
          <rPr>
            <b/>
            <sz val="9"/>
            <rFont val="ＭＳ Ｐゴシック"/>
            <family val="3"/>
          </rPr>
          <t>R1.12.5
八幡駅前と統合</t>
        </r>
      </text>
    </comment>
    <comment ref="H38" authorId="1">
      <text>
        <r>
          <rPr>
            <b/>
            <sz val="9"/>
            <rFont val="ＭＳ Ｐゴシック"/>
            <family val="3"/>
          </rPr>
          <t xml:space="preserve">Ｒ2.6～
戸畑東部より120部
移譲
R2.11
八幡東部へ統合
Ｒ2.12
八幡東部より分割
</t>
        </r>
        <r>
          <rPr>
            <b/>
            <sz val="9"/>
            <color indexed="10"/>
            <rFont val="ＭＳ Ｐゴシック"/>
            <family val="3"/>
          </rPr>
          <t>前回変更、11月以前のエリアへ</t>
        </r>
      </text>
    </comment>
    <comment ref="H41" authorId="1">
      <text>
        <r>
          <rPr>
            <b/>
            <sz val="9"/>
            <rFont val="ＭＳ Ｐゴシック"/>
            <family val="3"/>
          </rPr>
          <t xml:space="preserve">Ｒ2.10
新店　清納町（八幡西区）の販売店エリアの変更
R2.11
八幡中央を統合
R2.12
八幡中央へ分割
</t>
        </r>
        <r>
          <rPr>
            <b/>
            <sz val="9"/>
            <color indexed="10"/>
            <rFont val="ＭＳ Ｐゴシック"/>
            <family val="3"/>
          </rPr>
          <t>前回変更、11月以前のエリアへ</t>
        </r>
      </text>
    </comment>
  </commentList>
</comments>
</file>

<file path=xl/comments3.xml><?xml version="1.0" encoding="utf-8"?>
<comments xmlns="http://schemas.openxmlformats.org/spreadsheetml/2006/main">
  <authors>
    <author>u25723</author>
    <author>PC-222_k-fujisao</author>
    <author>MNOC_USER</author>
  </authors>
  <commentList>
    <comment ref="A18" authorId="0">
      <text>
        <r>
          <rPr>
            <b/>
            <sz val="9"/>
            <rFont val="ＭＳ Ｐゴシック"/>
            <family val="3"/>
          </rPr>
          <t>H29.10.1
小嶺千代より1200枚統合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小嶺千代廃店
Ｈ30.2.1～
一部を楠橋へ譲渡</t>
        </r>
      </text>
    </comment>
    <comment ref="E10" authorId="1">
      <text>
        <r>
          <rPr>
            <sz val="9"/>
            <rFont val="ＭＳ Ｐゴシック"/>
            <family val="3"/>
          </rPr>
          <t>Ｈ30.1～
中間東部から120部移動</t>
        </r>
      </text>
    </comment>
    <comment ref="N10" authorId="1">
      <text>
        <r>
          <rPr>
            <sz val="9"/>
            <rFont val="ＭＳ Ｐゴシック"/>
            <family val="3"/>
          </rPr>
          <t>Ｈ30.1～
中間東部から10部移動</t>
        </r>
      </text>
    </comment>
    <comment ref="A19" authorId="1">
      <text>
        <r>
          <rPr>
            <b/>
            <sz val="9"/>
            <rFont val="ＭＳ Ｐゴシック"/>
            <family val="3"/>
          </rPr>
          <t>Ｈ30.2.1～
八幡南部から分割
（新店）
Ｈ30.4.1～
楠橋から店名変更</t>
        </r>
      </text>
    </comment>
    <comment ref="A21" authorId="1">
      <text>
        <r>
          <rPr>
            <b/>
            <sz val="9"/>
            <rFont val="ＭＳ Ｐゴシック"/>
            <family val="3"/>
          </rPr>
          <t>Ｈ30.4.1
折尾本城から店名変更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5" authorId="1">
      <text>
        <r>
          <rPr>
            <b/>
            <sz val="9"/>
            <rFont val="ＭＳ Ｐゴシック"/>
            <family val="3"/>
          </rPr>
          <t>Ｈ30.4.1～
千代ケ崎から店名変更
Ｒ1.6.1～
千代ケ崎へ店名変更
一部、光貞台ひびきの
（新店）</t>
        </r>
      </text>
    </comment>
    <comment ref="A26" authorId="1">
      <text>
        <r>
          <rPr>
            <b/>
            <sz val="9"/>
            <rFont val="ＭＳ Ｐゴシック"/>
            <family val="3"/>
          </rPr>
          <t>Ｈ30.4.1～
本城北部から店名変更</t>
        </r>
      </text>
    </comment>
    <comment ref="A9" authorId="1">
      <text>
        <r>
          <rPr>
            <b/>
            <sz val="9"/>
            <rFont val="ＭＳ Ｐゴシック"/>
            <family val="3"/>
          </rPr>
          <t>H30.7.1～
穴生の一部を吸収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1">
      <text>
        <r>
          <rPr>
            <b/>
            <sz val="9"/>
            <rFont val="ＭＳ Ｐゴシック"/>
            <family val="3"/>
          </rPr>
          <t>Ｈ30.7.1～
エリアの一部を黒崎に譲渡</t>
        </r>
        <r>
          <rPr>
            <sz val="9"/>
            <rFont val="ＭＳ Ｐゴシック"/>
            <family val="3"/>
          </rPr>
          <t xml:space="preserve">
</t>
        </r>
      </text>
    </comment>
    <comment ref="K43" authorId="1">
      <text>
        <r>
          <rPr>
            <b/>
            <sz val="9"/>
            <rFont val="ＭＳ Ｐゴシック"/>
            <family val="3"/>
          </rPr>
          <t>Ｈ30.11.1～
小倉西部を吸収し、
大谷天籟寺から
店名変更
Ｒ2.4～
小倉北区　中井を統合</t>
        </r>
      </text>
    </comment>
    <comment ref="K42" authorId="1">
      <text>
        <r>
          <rPr>
            <b/>
            <sz val="9"/>
            <rFont val="ＭＳ Ｐゴシック"/>
            <family val="3"/>
          </rPr>
          <t>Ｈ30.11.1～
明治学園通から
一部吸収</t>
        </r>
      </text>
    </comment>
    <comment ref="A29" authorId="1">
      <text>
        <r>
          <rPr>
            <b/>
            <sz val="9"/>
            <rFont val="ＭＳ Ｐゴシック"/>
            <family val="3"/>
          </rPr>
          <t>Ｒ1.6.1～
（旧）光貞台ひびきのから300部移譲して（新）光貞台ひびきの新設</t>
        </r>
      </text>
    </comment>
    <comment ref="E13" authorId="2">
      <text>
        <r>
          <rPr>
            <b/>
            <sz val="9"/>
            <rFont val="ＭＳ Ｐゴシック"/>
            <family val="3"/>
          </rPr>
          <t>R1.7.1～
エリア変更なしで、150部増（高須販売店との移動）
R2.2～
若松区　二島販売店より390部移動
*朝日新聞　350部　日経新聞40部
西日本新聞　本城より日経新聞40部
移動</t>
        </r>
      </text>
    </comment>
    <comment ref="E58" authorId="2">
      <text>
        <r>
          <rPr>
            <b/>
            <sz val="9"/>
            <rFont val="ＭＳ Ｐゴシック"/>
            <family val="3"/>
          </rPr>
          <t>Ｒ1.7.1～
若松中央より店名変更（修多羅500部　吸収）</t>
        </r>
        <r>
          <rPr>
            <sz val="9"/>
            <rFont val="ＭＳ Ｐゴシック"/>
            <family val="3"/>
          </rPr>
          <t xml:space="preserve">
</t>
        </r>
      </text>
    </comment>
    <comment ref="E60" authorId="1">
      <text>
        <r>
          <rPr>
            <b/>
            <sz val="9"/>
            <rFont val="ＭＳ Ｐゴシック"/>
            <family val="3"/>
          </rPr>
          <t>Ｒ1.6～
芦屋販売店が廃店
*遠賀川　以東300枚
増
Ｒ1.7.1～
エリア変更なしで、
150部減（本城販売店との移動）
Ｒ2.2
西日本新聞　本城より日経新聞50部を移譲</t>
        </r>
      </text>
    </comment>
    <comment ref="K60" authorId="2">
      <text>
        <r>
          <rPr>
            <b/>
            <sz val="9"/>
            <rFont val="ＭＳ Ｐゴシック"/>
            <family val="3"/>
          </rPr>
          <t>Ｒ2.2
八幡西区　本城へ
190部　移動
高須青葉より店名変更
内日経50部を朝日新聞　高須販売店へ</t>
        </r>
      </text>
    </comment>
    <comment ref="E59" authorId="2">
      <text>
        <r>
          <rPr>
            <b/>
            <sz val="9"/>
            <rFont val="ＭＳ Ｐゴシック"/>
            <family val="3"/>
          </rPr>
          <t>Ｒ2.2
八幡西区　本城へ譲渡
朝日新聞　350部
日経新聞　40部</t>
        </r>
      </text>
    </comment>
    <comment ref="K8" authorId="2">
      <text>
        <r>
          <rPr>
            <b/>
            <sz val="9"/>
            <rFont val="ＭＳ Ｐゴシック"/>
            <family val="3"/>
          </rPr>
          <t>Ｈ29.6.6～
引野と黒崎が統合し
黒崎・引野へ店名変更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H33" authorId="2">
      <text>
        <r>
          <rPr>
            <b/>
            <sz val="9"/>
            <rFont val="ＭＳ Ｐゴシック"/>
            <family val="3"/>
          </rPr>
          <t>R2.6～
熊日・八千代へ310部移譲
R2.10
八幡東部へ（新店・八幡東区扱い）</t>
        </r>
      </text>
    </comment>
    <comment ref="H42" authorId="2">
      <text>
        <r>
          <rPr>
            <b/>
            <sz val="9"/>
            <rFont val="ＭＳ Ｐゴシック"/>
            <family val="3"/>
          </rPr>
          <t>Ｒ2.6～
戸畑西部を分割
（240部）</t>
        </r>
      </text>
    </comment>
    <comment ref="H43" authorId="2">
      <text>
        <r>
          <rPr>
            <b/>
            <sz val="9"/>
            <rFont val="ＭＳ Ｐゴシック"/>
            <family val="3"/>
          </rPr>
          <t>Ｒ2.6～
戸畑・天籟寺より分割（新店）
R2.10
戸畑東部を統合</t>
        </r>
      </text>
    </comment>
    <comment ref="H49" authorId="2">
      <text>
        <r>
          <rPr>
            <b/>
            <sz val="9"/>
            <rFont val="ＭＳ Ｐゴシック"/>
            <family val="3"/>
          </rPr>
          <t xml:space="preserve">Ｒ2.6～
八幡中央へ120部譲渡
Ｒ2.6.3～
戸畑南部へ一部分割
（新店扱い）
R.2.10
戸畑西部へ統合
</t>
        </r>
      </text>
    </comment>
    <comment ref="A42" authorId="2">
      <text>
        <r>
          <rPr>
            <b/>
            <sz val="9"/>
            <rFont val="ＭＳ Ｐゴシック"/>
            <family val="3"/>
          </rPr>
          <t xml:space="preserve">Ｒ2.7～
分割して戸畑一枝へ1300部譲渡
</t>
        </r>
      </text>
    </comment>
    <comment ref="A43" authorId="2">
      <text>
        <r>
          <rPr>
            <b/>
            <sz val="9"/>
            <rFont val="ＭＳ Ｐゴシック"/>
            <family val="3"/>
          </rPr>
          <t>Ｒ2.7～
戸畑中央より分割、新店　</t>
        </r>
      </text>
    </comment>
    <comment ref="H8" authorId="2">
      <text>
        <r>
          <rPr>
            <b/>
            <sz val="9"/>
            <rFont val="ＭＳ Ｐゴシック"/>
            <family val="3"/>
          </rPr>
          <t>R2.6～
清納町より310部移譲</t>
        </r>
      </text>
    </comment>
    <comment ref="H44" authorId="2">
      <text>
        <r>
          <rPr>
            <b/>
            <sz val="9"/>
            <rFont val="ＭＳ Ｐゴシック"/>
            <family val="3"/>
          </rPr>
          <t xml:space="preserve">Ｒ2.6.3～
新店
戸畑東部より分割
</t>
        </r>
      </text>
    </comment>
    <comment ref="K10" authorId="2">
      <text>
        <r>
          <rPr>
            <b/>
            <sz val="9"/>
            <rFont val="ＭＳ Ｐゴシック"/>
            <family val="3"/>
          </rPr>
          <t>Ｒ2.12
浅川（新店）へ350部
移管
Ｒ3.2
折尾より一部移譲
（410部）</t>
        </r>
      </text>
    </comment>
    <comment ref="K9" authorId="2">
      <text>
        <r>
          <rPr>
            <b/>
            <sz val="9"/>
            <rFont val="ＭＳ Ｐゴシック"/>
            <family val="3"/>
          </rPr>
          <t>Ｒ3.2
廃店
則松・折尾北・水巻南へ分割</t>
        </r>
      </text>
    </comment>
    <comment ref="K12" authorId="2">
      <text>
        <r>
          <rPr>
            <b/>
            <sz val="9"/>
            <rFont val="ＭＳ Ｐゴシック"/>
            <family val="3"/>
          </rPr>
          <t xml:space="preserve">Ｒ2.12　新店
折尾北より分割
</t>
        </r>
      </text>
    </comment>
    <comment ref="K15" authorId="2">
      <text>
        <r>
          <rPr>
            <b/>
            <sz val="9"/>
            <rFont val="ＭＳ Ｐゴシック"/>
            <family val="3"/>
          </rPr>
          <t>Ｒ1.12
三ヶ森より分割（610部）</t>
        </r>
      </text>
    </comment>
    <comment ref="K14" authorId="2">
      <text>
        <r>
          <rPr>
            <b/>
            <sz val="9"/>
            <rFont val="ＭＳ Ｐゴシック"/>
            <family val="3"/>
          </rPr>
          <t>Ｒ1.12
若葉・町上津役へ分割（610部）</t>
        </r>
      </text>
    </comment>
    <comment ref="K13" authorId="2">
      <text>
        <r>
          <rPr>
            <b/>
            <sz val="9"/>
            <rFont val="ＭＳ Ｐゴシック"/>
            <family val="3"/>
          </rPr>
          <t>R2.2
若松区　高須青葉より190部　移動
内日経40部を朝日新聞　本城販売店へ</t>
        </r>
      </text>
    </comment>
    <comment ref="K11" authorId="2">
      <text>
        <r>
          <rPr>
            <b/>
            <sz val="9"/>
            <rFont val="ＭＳ Ｐゴシック"/>
            <family val="3"/>
          </rPr>
          <t>Ｒ3.2
新店　折尾より分割（800）</t>
        </r>
      </text>
    </comment>
  </commentList>
</comments>
</file>

<file path=xl/comments4.xml><?xml version="1.0" encoding="utf-8"?>
<comments xmlns="http://schemas.openxmlformats.org/spreadsheetml/2006/main">
  <authors>
    <author>u25723</author>
    <author>PC-222_k-fujisao</author>
    <author>MNOC_USER</author>
  </authors>
  <commentList>
    <comment ref="N19" authorId="0">
      <text>
        <r>
          <rPr>
            <b/>
            <sz val="9"/>
            <rFont val="ＭＳ Ｐゴシック"/>
            <family val="3"/>
          </rPr>
          <t xml:space="preserve">H29.10.1
朝日：水巻と水巻南を統合
</t>
        </r>
      </text>
    </comment>
    <comment ref="D9" authorId="1">
      <text>
        <r>
          <rPr>
            <sz val="9"/>
            <rFont val="ＭＳ Ｐゴシック"/>
            <family val="3"/>
          </rPr>
          <t>Ｈ30.1～
三ヶ森へ120部移動</t>
        </r>
      </text>
    </comment>
    <comment ref="N9" authorId="1">
      <text>
        <r>
          <rPr>
            <sz val="9"/>
            <rFont val="ＭＳ Ｐゴシック"/>
            <family val="3"/>
          </rPr>
          <t>Ｈ30.1～
三ヶ森へ10部移動</t>
        </r>
      </text>
    </comment>
    <comment ref="G34" authorId="1">
      <text>
        <r>
          <rPr>
            <b/>
            <sz val="9"/>
            <rFont val="ＭＳ Ｐゴシック"/>
            <family val="3"/>
          </rPr>
          <t>Ｈ30.11.1～
豊津犀川へ一部移動</t>
        </r>
      </text>
    </comment>
    <comment ref="G50" authorId="1">
      <text>
        <r>
          <rPr>
            <b/>
            <sz val="9"/>
            <rFont val="ＭＳ Ｐゴシック"/>
            <family val="3"/>
          </rPr>
          <t>Ｈ30.11.1～
行橋南部の一部を吸収し
犀川から店名変更</t>
        </r>
      </text>
    </comment>
    <comment ref="D21" authorId="1">
      <text>
        <r>
          <rPr>
            <b/>
            <sz val="9"/>
            <rFont val="ＭＳ Ｐゴシック"/>
            <family val="3"/>
          </rPr>
          <t>Ｒ1.6～
芦屋販売店が廃店
*遠賀川　以西420枚
増</t>
        </r>
        <r>
          <rPr>
            <sz val="9"/>
            <rFont val="ＭＳ Ｐゴシック"/>
            <family val="3"/>
          </rPr>
          <t xml:space="preserve">
</t>
        </r>
      </text>
    </comment>
    <comment ref="A8" authorId="2">
      <text>
        <r>
          <rPr>
            <b/>
            <sz val="9"/>
            <rFont val="ＭＳ Ｐゴシック"/>
            <family val="3"/>
          </rPr>
          <t>Ｒ2.1
中間エリアを吸収（1650部）、中間東部から中間へ店名変更</t>
        </r>
      </text>
    </comment>
    <comment ref="A12" authorId="2">
      <text>
        <r>
          <rPr>
            <b/>
            <sz val="9"/>
            <rFont val="ＭＳ Ｐゴシック"/>
            <family val="3"/>
          </rPr>
          <t>R2.1
廃店、中間東部へ
1650部</t>
        </r>
      </text>
    </comment>
    <comment ref="A38" authorId="2">
      <text>
        <r>
          <rPr>
            <b/>
            <sz val="9"/>
            <rFont val="ＭＳ Ｐゴシック"/>
            <family val="3"/>
          </rPr>
          <t xml:space="preserve">Ｒ2.6～
新店　
豊津販売店より分割
</t>
        </r>
      </text>
    </comment>
    <comment ref="A48" authorId="2">
      <text>
        <r>
          <rPr>
            <b/>
            <sz val="9"/>
            <rFont val="ＭＳ Ｐゴシック"/>
            <family val="3"/>
          </rPr>
          <t xml:space="preserve">Ｒ2.6～
分割
行橋市　新田原へ860
</t>
        </r>
      </text>
    </comment>
    <comment ref="A62" authorId="2">
      <text>
        <r>
          <rPr>
            <b/>
            <sz val="9"/>
            <rFont val="ＭＳ Ｐゴシック"/>
            <family val="3"/>
          </rPr>
          <t>R2.10
上毛町（築上郡）より
一部移譲して合河より店名変更</t>
        </r>
      </text>
    </comment>
    <comment ref="A75" authorId="2">
      <text>
        <r>
          <rPr>
            <b/>
            <sz val="9"/>
            <rFont val="ＭＳ Ｐゴシック"/>
            <family val="3"/>
          </rPr>
          <t>R2.10
合河へ一部譲渡</t>
        </r>
      </text>
    </comment>
    <comment ref="D62" authorId="2">
      <text>
        <r>
          <rPr>
            <b/>
            <sz val="9"/>
            <rFont val="ＭＳ Ｐゴシック"/>
            <family val="3"/>
          </rPr>
          <t>R2.10
豊前中央より一部移譲</t>
        </r>
      </text>
    </comment>
    <comment ref="D63" authorId="2">
      <text>
        <r>
          <rPr>
            <b/>
            <sz val="9"/>
            <rFont val="ＭＳ Ｐゴシック"/>
            <family val="3"/>
          </rPr>
          <t>R2.10
豊前西部へ一部譲渡</t>
        </r>
      </text>
    </comment>
    <comment ref="J19" authorId="2">
      <text>
        <r>
          <rPr>
            <b/>
            <sz val="9"/>
            <rFont val="ＭＳ Ｐゴシック"/>
            <family val="3"/>
          </rPr>
          <t>Ｒ2.12
折尾北より10部
移譲</t>
        </r>
      </text>
    </comment>
    <comment ref="J34" authorId="2">
      <text>
        <r>
          <rPr>
            <b/>
            <sz val="9"/>
            <rFont val="ＭＳ Ｐゴシック"/>
            <family val="3"/>
          </rPr>
          <t>Ｒ2.12
行橋西を分割</t>
        </r>
      </text>
    </comment>
    <comment ref="J35" authorId="2">
      <text>
        <r>
          <rPr>
            <b/>
            <sz val="9"/>
            <rFont val="ＭＳ Ｐゴシック"/>
            <family val="3"/>
          </rPr>
          <t>Ｒ2.12（新店）
行橋北より分割</t>
        </r>
      </text>
    </comment>
    <comment ref="J8" authorId="2">
      <text>
        <r>
          <rPr>
            <b/>
            <sz val="9"/>
            <rFont val="ＭＳ Ｐゴシック"/>
            <family val="3"/>
          </rPr>
          <t>Ｒ3.2
中間東を統合</t>
        </r>
      </text>
    </comment>
    <comment ref="J9" authorId="2">
      <text>
        <r>
          <rPr>
            <b/>
            <sz val="9"/>
            <rFont val="ＭＳ Ｐゴシック"/>
            <family val="3"/>
          </rPr>
          <t>Ｒ3.2　中間へ統合</t>
        </r>
      </text>
    </comment>
    <comment ref="J23" authorId="2">
      <text>
        <r>
          <rPr>
            <b/>
            <sz val="9"/>
            <rFont val="ＭＳ Ｐゴシック"/>
            <family val="3"/>
          </rPr>
          <t>Ｒ3.2
新店
折尾より分割</t>
        </r>
      </text>
    </comment>
  </commentList>
</comments>
</file>

<file path=xl/sharedStrings.xml><?xml version="1.0" encoding="utf-8"?>
<sst xmlns="http://schemas.openxmlformats.org/spreadsheetml/2006/main" count="950" uniqueCount="400">
  <si>
    <t>MM   毎日新聞</t>
  </si>
  <si>
    <t>AA   朝日新聞</t>
  </si>
  <si>
    <t>YY   読売新聞</t>
  </si>
  <si>
    <t>販売店名</t>
  </si>
  <si>
    <t>門司港</t>
  </si>
  <si>
    <t>黒川</t>
  </si>
  <si>
    <t>古城</t>
  </si>
  <si>
    <t>大里</t>
  </si>
  <si>
    <t>大里東部</t>
  </si>
  <si>
    <t>大里西部</t>
  </si>
  <si>
    <t>新門司</t>
  </si>
  <si>
    <t>門司駅前</t>
  </si>
  <si>
    <t>藤松</t>
  </si>
  <si>
    <t>地区合計</t>
  </si>
  <si>
    <t>赤坂</t>
  </si>
  <si>
    <t>富野</t>
  </si>
  <si>
    <t>平和通り</t>
  </si>
  <si>
    <t>大畠</t>
  </si>
  <si>
    <t>足原</t>
  </si>
  <si>
    <t>小倉中央</t>
  </si>
  <si>
    <t>三萩野</t>
  </si>
  <si>
    <t>到津</t>
  </si>
  <si>
    <t>中井</t>
  </si>
  <si>
    <t>黒原</t>
  </si>
  <si>
    <t>片野</t>
  </si>
  <si>
    <t>高坊</t>
  </si>
  <si>
    <t>小倉西部</t>
  </si>
  <si>
    <t>井堀</t>
  </si>
  <si>
    <t>南小倉</t>
  </si>
  <si>
    <t>遊園前</t>
  </si>
  <si>
    <t>緑ヶ丘</t>
  </si>
  <si>
    <t>熊谷町</t>
  </si>
  <si>
    <t>湯川</t>
  </si>
  <si>
    <t>徳力</t>
  </si>
  <si>
    <t>横代</t>
  </si>
  <si>
    <t>長行</t>
  </si>
  <si>
    <t>守恒</t>
  </si>
  <si>
    <t>企救ヶ丘</t>
  </si>
  <si>
    <t>葛原</t>
  </si>
  <si>
    <t>曽根東部</t>
  </si>
  <si>
    <t>曽根西部</t>
  </si>
  <si>
    <t>吉田</t>
  </si>
  <si>
    <t>東谷</t>
  </si>
  <si>
    <t>朽網</t>
  </si>
  <si>
    <t>曽根東</t>
  </si>
  <si>
    <t>中曽根</t>
  </si>
  <si>
    <t>沼</t>
  </si>
  <si>
    <t>上曽根</t>
  </si>
  <si>
    <t>昭和町</t>
  </si>
  <si>
    <t>祝町</t>
  </si>
  <si>
    <t>八幡中央</t>
  </si>
  <si>
    <t>大蔵</t>
  </si>
  <si>
    <t>枝光</t>
  </si>
  <si>
    <t>八幡本町</t>
  </si>
  <si>
    <t>紅梅</t>
  </si>
  <si>
    <t>清納町</t>
  </si>
  <si>
    <t>黒崎</t>
  </si>
  <si>
    <t>穴生</t>
  </si>
  <si>
    <t>幸の神</t>
  </si>
  <si>
    <t>折尾本城</t>
  </si>
  <si>
    <t>永犬丸</t>
  </si>
  <si>
    <t>折尾浅川</t>
  </si>
  <si>
    <t>折尾</t>
  </si>
  <si>
    <t>三ヶ森</t>
  </si>
  <si>
    <t>八幡永犬丸</t>
  </si>
  <si>
    <t>本城</t>
  </si>
  <si>
    <t>下上津役</t>
  </si>
  <si>
    <t>香月</t>
  </si>
  <si>
    <t>八幡南部</t>
  </si>
  <si>
    <t>木屋瀬</t>
  </si>
  <si>
    <t>折尾南部</t>
  </si>
  <si>
    <t>折尾東部</t>
  </si>
  <si>
    <t>折尾中央</t>
  </si>
  <si>
    <t>三松園</t>
  </si>
  <si>
    <t>戸畑中央</t>
  </si>
  <si>
    <t>若松</t>
  </si>
  <si>
    <t>若松北部</t>
  </si>
  <si>
    <t>若松本町</t>
  </si>
  <si>
    <t>若松東部</t>
  </si>
  <si>
    <t>東二島</t>
  </si>
  <si>
    <t>二島</t>
  </si>
  <si>
    <t>高須</t>
  </si>
  <si>
    <t>中間東部</t>
  </si>
  <si>
    <t>中間</t>
  </si>
  <si>
    <t>水巻北部</t>
  </si>
  <si>
    <t>水巻</t>
  </si>
  <si>
    <t>水巻南部</t>
  </si>
  <si>
    <t>水巻南</t>
  </si>
  <si>
    <t>遠賀</t>
  </si>
  <si>
    <t>遠賀川</t>
  </si>
  <si>
    <t>芦屋</t>
  </si>
  <si>
    <t>岡垣中央</t>
  </si>
  <si>
    <t>岡垣東</t>
  </si>
  <si>
    <t>岡垣西部</t>
  </si>
  <si>
    <t>岡垣</t>
  </si>
  <si>
    <t>行橋</t>
  </si>
  <si>
    <t>行橋北部</t>
  </si>
  <si>
    <t>行橋中央</t>
  </si>
  <si>
    <t>行橋東部</t>
  </si>
  <si>
    <t>行橋西部</t>
  </si>
  <si>
    <t>行橋北</t>
  </si>
  <si>
    <t>行橋南部</t>
  </si>
  <si>
    <t>新田原</t>
  </si>
  <si>
    <t>苅田</t>
  </si>
  <si>
    <t>苅田中央</t>
  </si>
  <si>
    <t>勝山</t>
  </si>
  <si>
    <t>豊津</t>
  </si>
  <si>
    <t>犀川</t>
  </si>
  <si>
    <t>豊前北部</t>
  </si>
  <si>
    <t>角田</t>
  </si>
  <si>
    <t>豊前</t>
  </si>
  <si>
    <t>八屋</t>
  </si>
  <si>
    <t>豊前南</t>
  </si>
  <si>
    <t>横武黒土</t>
  </si>
  <si>
    <t>豊前西</t>
  </si>
  <si>
    <t>豊前西部</t>
  </si>
  <si>
    <t>豊前中央</t>
  </si>
  <si>
    <t>築城</t>
  </si>
  <si>
    <t>椎田</t>
  </si>
  <si>
    <t>吉富</t>
  </si>
  <si>
    <t>広 　　告　 　主</t>
  </si>
  <si>
    <t>折　込　日</t>
  </si>
  <si>
    <t>サイズ</t>
  </si>
  <si>
    <t>総　部　数</t>
  </si>
  <si>
    <t>備　　考</t>
  </si>
  <si>
    <t>市　　　郡</t>
  </si>
  <si>
    <t>合　　　計</t>
  </si>
  <si>
    <t>合　　計</t>
  </si>
  <si>
    <t>八幡西区</t>
  </si>
  <si>
    <t>戸畑区</t>
  </si>
  <si>
    <t>中間市</t>
  </si>
  <si>
    <t>豊前市</t>
  </si>
  <si>
    <t>小　計</t>
  </si>
  <si>
    <t>広    　告    　主</t>
  </si>
  <si>
    <t>折込総部数</t>
  </si>
  <si>
    <t>備    考</t>
  </si>
  <si>
    <t>(地区部数)</t>
  </si>
  <si>
    <t>(折込数)</t>
  </si>
  <si>
    <t>ﾍﾟｰｼﾞ計</t>
  </si>
  <si>
    <t>部   数</t>
  </si>
  <si>
    <t>NK   日本経済新聞</t>
  </si>
  <si>
    <t>苅田</t>
  </si>
  <si>
    <t>40101</t>
  </si>
  <si>
    <t>40106</t>
  </si>
  <si>
    <t>40107</t>
  </si>
  <si>
    <t>40108</t>
  </si>
  <si>
    <t>40109</t>
  </si>
  <si>
    <t>40105</t>
  </si>
  <si>
    <t>40103</t>
  </si>
  <si>
    <t>40215</t>
  </si>
  <si>
    <t>40380</t>
  </si>
  <si>
    <t>40213</t>
  </si>
  <si>
    <t>40620</t>
  </si>
  <si>
    <t>40214</t>
  </si>
  <si>
    <t>40640</t>
  </si>
  <si>
    <t>本城</t>
  </si>
  <si>
    <t>大里東部</t>
  </si>
  <si>
    <t>NN   西日本新聞</t>
  </si>
  <si>
    <t>NK   日本経済新聞</t>
  </si>
  <si>
    <t>鷹の巣</t>
  </si>
  <si>
    <t>光貞台</t>
  </si>
  <si>
    <t>星ヶ丘</t>
  </si>
  <si>
    <t>穴生</t>
  </si>
  <si>
    <t>引野</t>
  </si>
  <si>
    <t>香月</t>
  </si>
  <si>
    <t>八幡南部</t>
  </si>
  <si>
    <t>本城</t>
  </si>
  <si>
    <t>青葉台</t>
  </si>
  <si>
    <t>藤の木</t>
  </si>
  <si>
    <t>中間西部</t>
  </si>
  <si>
    <t>遠賀郡</t>
  </si>
  <si>
    <t>遠賀町</t>
  </si>
  <si>
    <t>NN   西日本新聞</t>
  </si>
  <si>
    <t>水巻</t>
  </si>
  <si>
    <t>高見</t>
  </si>
  <si>
    <t>北九州市門司区</t>
  </si>
  <si>
    <t>北九州市小倉北区</t>
  </si>
  <si>
    <t>北九州市小倉南区</t>
  </si>
  <si>
    <t>北九州市八幡東区</t>
  </si>
  <si>
    <t>北九州市八幡西区</t>
  </si>
  <si>
    <t>NN   西日本新聞</t>
  </si>
  <si>
    <t>北九州市戸畑区</t>
  </si>
  <si>
    <t>NN   西日本新聞</t>
  </si>
  <si>
    <t>NK   日本経済新聞</t>
  </si>
  <si>
    <t>北九州市若松区</t>
  </si>
  <si>
    <t>中間市</t>
  </si>
  <si>
    <t>行橋市</t>
  </si>
  <si>
    <t>京都郡</t>
  </si>
  <si>
    <t>豊前市</t>
  </si>
  <si>
    <t>築上郡</t>
  </si>
  <si>
    <t>　　　 TＥL　092-471-1122</t>
  </si>
  <si>
    <t>　　　 FAX　092-474-6466</t>
  </si>
  <si>
    <t>門司区</t>
  </si>
  <si>
    <t>小倉北区</t>
  </si>
  <si>
    <t>小倉南区</t>
  </si>
  <si>
    <t>八幡東区</t>
  </si>
  <si>
    <t>若松区</t>
  </si>
  <si>
    <t>小　計</t>
  </si>
  <si>
    <t>遠賀郡</t>
  </si>
  <si>
    <t>行橋市</t>
  </si>
  <si>
    <t>京都郡</t>
  </si>
  <si>
    <t>築上郡</t>
  </si>
  <si>
    <t>小倉東部</t>
  </si>
  <si>
    <t>八幡前田</t>
  </si>
  <si>
    <t>熊西・八千代</t>
  </si>
  <si>
    <t>中曽根（毎）</t>
  </si>
  <si>
    <t>曽根東（毎）</t>
  </si>
  <si>
    <t>NN   西日本新聞</t>
  </si>
  <si>
    <t>新門司南</t>
  </si>
  <si>
    <t>新門司北</t>
  </si>
  <si>
    <t>徳力西部</t>
  </si>
  <si>
    <t>用勺</t>
  </si>
  <si>
    <t>門司港</t>
  </si>
  <si>
    <t>折　尾</t>
  </si>
  <si>
    <t>折尾</t>
  </si>
  <si>
    <t>　　　 　 TＥL　 092-471-1122</t>
  </si>
  <si>
    <t>　　　  　FAX　 092-474-6466</t>
  </si>
  <si>
    <t>　　　 TＥL　092-471-1122</t>
  </si>
  <si>
    <t>　　　 FAX　092-474-6466</t>
  </si>
  <si>
    <t>　　　 TＥL　092-471-1122</t>
  </si>
  <si>
    <t>　　　 FAX　092-474-6466</t>
  </si>
  <si>
    <t>折尾北</t>
  </si>
  <si>
    <t>配布数</t>
  </si>
  <si>
    <t>八幡高見</t>
  </si>
  <si>
    <t>八幡南部</t>
  </si>
  <si>
    <t>中間東</t>
  </si>
  <si>
    <t>海老津</t>
  </si>
  <si>
    <t>芦屋西部</t>
  </si>
  <si>
    <t>曽根</t>
  </si>
  <si>
    <t>苅田西</t>
  </si>
  <si>
    <t>【門司港】</t>
  </si>
  <si>
    <t>【大　里】</t>
  </si>
  <si>
    <t>【東中部】</t>
  </si>
  <si>
    <t>【西　部】</t>
  </si>
  <si>
    <t>【東　部】</t>
  </si>
  <si>
    <t>【中　部】</t>
  </si>
  <si>
    <t>上津役</t>
  </si>
  <si>
    <t>水巻北</t>
  </si>
  <si>
    <t>豊前</t>
  </si>
  <si>
    <t>宇ノ島・松江</t>
  </si>
  <si>
    <t>小倉西部</t>
  </si>
  <si>
    <t>守恒</t>
  </si>
  <si>
    <t>上毛町</t>
  </si>
  <si>
    <t>葛原湯川</t>
  </si>
  <si>
    <t>大手町</t>
  </si>
  <si>
    <t>遊園前(読）</t>
  </si>
  <si>
    <t>南小倉(読）</t>
  </si>
  <si>
    <t>門司駅前(読）</t>
  </si>
  <si>
    <t>大里西部</t>
  </si>
  <si>
    <t>小倉東部</t>
  </si>
  <si>
    <t>三ヶ森中央</t>
  </si>
  <si>
    <t>三ヶ森</t>
  </si>
  <si>
    <t>行橋南部</t>
  </si>
  <si>
    <t>高須・青葉台</t>
  </si>
  <si>
    <t>曽根中央</t>
  </si>
  <si>
    <t>富野</t>
  </si>
  <si>
    <t>苅田</t>
  </si>
  <si>
    <t>大里西部</t>
  </si>
  <si>
    <t>大里西部(読）</t>
  </si>
  <si>
    <t>戸畑・天籟寺</t>
  </si>
  <si>
    <t>泉台</t>
  </si>
  <si>
    <t>三ヶ森</t>
  </si>
  <si>
    <t>若園･小倉東</t>
  </si>
  <si>
    <t>中間</t>
  </si>
  <si>
    <t>天籟寺･大谷</t>
  </si>
  <si>
    <t>戸畑中央</t>
  </si>
  <si>
    <t>南小倉</t>
  </si>
  <si>
    <t>大手町･到津</t>
  </si>
  <si>
    <t>引野穴生</t>
  </si>
  <si>
    <t>門司</t>
  </si>
  <si>
    <t>二島</t>
  </si>
  <si>
    <t>吉田</t>
  </si>
  <si>
    <t>横代</t>
  </si>
  <si>
    <t>門司港(毎)</t>
  </si>
  <si>
    <t>黒    川(朝)</t>
  </si>
  <si>
    <t>門司港(読)</t>
  </si>
  <si>
    <r>
      <t>大里東部(朝</t>
    </r>
    <r>
      <rPr>
        <sz val="11"/>
        <rFont val="ＭＳ Ｐ明朝"/>
        <family val="1"/>
      </rPr>
      <t>)</t>
    </r>
  </si>
  <si>
    <t>大里西部(朝)</t>
  </si>
  <si>
    <t>古    城(読)</t>
  </si>
  <si>
    <r>
      <t xml:space="preserve">藤    </t>
    </r>
    <r>
      <rPr>
        <sz val="11"/>
        <rFont val="ＭＳ Ｐ明朝"/>
        <family val="1"/>
      </rPr>
      <t>松</t>
    </r>
    <r>
      <rPr>
        <sz val="11"/>
        <rFont val="ＭＳ Ｐ明朝"/>
        <family val="1"/>
      </rPr>
      <t>(</t>
    </r>
    <r>
      <rPr>
        <sz val="11"/>
        <rFont val="ＭＳ Ｐ明朝"/>
        <family val="1"/>
      </rPr>
      <t>毎</t>
    </r>
    <r>
      <rPr>
        <sz val="11"/>
        <rFont val="ＭＳ Ｐ明朝"/>
        <family val="1"/>
      </rPr>
      <t>)</t>
    </r>
  </si>
  <si>
    <r>
      <t xml:space="preserve">大    </t>
    </r>
    <r>
      <rPr>
        <sz val="11"/>
        <rFont val="ＭＳ Ｐ明朝"/>
        <family val="1"/>
      </rPr>
      <t>里</t>
    </r>
    <r>
      <rPr>
        <sz val="11"/>
        <rFont val="ＭＳ Ｐ明朝"/>
        <family val="1"/>
      </rPr>
      <t>(</t>
    </r>
    <r>
      <rPr>
        <sz val="11"/>
        <rFont val="ＭＳ Ｐ明朝"/>
        <family val="1"/>
      </rPr>
      <t>毎</t>
    </r>
    <r>
      <rPr>
        <sz val="11"/>
        <rFont val="ＭＳ Ｐ明朝"/>
        <family val="1"/>
      </rPr>
      <t>)</t>
    </r>
  </si>
  <si>
    <t>新門司(毎)</t>
  </si>
  <si>
    <t>小倉中部</t>
  </si>
  <si>
    <t>赤坂</t>
  </si>
  <si>
    <t>赤    坂(朝)</t>
  </si>
  <si>
    <t>富    野(朝)</t>
  </si>
  <si>
    <t>小倉東部(朝)</t>
  </si>
  <si>
    <t>小倉中部(朝)</t>
  </si>
  <si>
    <t>黒    原(朝)</t>
  </si>
  <si>
    <t>片    野(朝)</t>
  </si>
  <si>
    <r>
      <t>金田大手町(朝</t>
    </r>
    <r>
      <rPr>
        <sz val="11"/>
        <rFont val="ＭＳ Ｐ明朝"/>
        <family val="1"/>
      </rPr>
      <t>)</t>
    </r>
  </si>
  <si>
    <t>南小倉（朝）</t>
  </si>
  <si>
    <t>緑ヶ丘（朝）</t>
  </si>
  <si>
    <t>小倉西部（朝）</t>
  </si>
  <si>
    <t>井    堀(読）</t>
  </si>
  <si>
    <t>企救ヶ丘(朝)</t>
  </si>
  <si>
    <t>曽根東部(朝)</t>
  </si>
  <si>
    <t>曽根西部(朝)</t>
  </si>
  <si>
    <t>曽根中央(朝)</t>
  </si>
  <si>
    <t>湯    川(朝)</t>
  </si>
  <si>
    <t>守    恒(朝)</t>
  </si>
  <si>
    <t>横    代(朝)</t>
  </si>
  <si>
    <t>葛    原(朝)</t>
  </si>
  <si>
    <r>
      <t xml:space="preserve">横 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代（毎）</t>
    </r>
  </si>
  <si>
    <r>
      <t xml:space="preserve">吉 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田（毎）</t>
    </r>
  </si>
  <si>
    <t>企救丘</t>
  </si>
  <si>
    <t>八幡中央(朝)</t>
  </si>
  <si>
    <t>高    見(朝)</t>
  </si>
  <si>
    <t>祝    町(朝)</t>
  </si>
  <si>
    <t>八幡中央(読)</t>
  </si>
  <si>
    <t>八幡本町(朝)</t>
  </si>
  <si>
    <t>八幡高見(読)</t>
  </si>
  <si>
    <r>
      <t>戸畑中央(朝</t>
    </r>
    <r>
      <rPr>
        <sz val="11"/>
        <rFont val="ＭＳ Ｐ明朝"/>
        <family val="1"/>
      </rPr>
      <t>)</t>
    </r>
  </si>
  <si>
    <r>
      <t>天籟寺･大谷(朝</t>
    </r>
    <r>
      <rPr>
        <sz val="11"/>
        <rFont val="ＭＳ Ｐ明朝"/>
        <family val="1"/>
      </rPr>
      <t>)</t>
    </r>
  </si>
  <si>
    <r>
      <t>戸畑･天籟寺(読</t>
    </r>
    <r>
      <rPr>
        <sz val="11"/>
        <rFont val="ＭＳ Ｐ明朝"/>
        <family val="1"/>
      </rPr>
      <t>)</t>
    </r>
  </si>
  <si>
    <t>若松北</t>
  </si>
  <si>
    <t>若松本町(西)</t>
  </si>
  <si>
    <t>若松北(西)</t>
  </si>
  <si>
    <t>東二島(西)</t>
  </si>
  <si>
    <t>高須青葉台(西)</t>
  </si>
  <si>
    <t>二    島(朝)</t>
  </si>
  <si>
    <t>高    須(朝)</t>
  </si>
  <si>
    <t>戸畑東部(読)</t>
  </si>
  <si>
    <t>折尾浅川(読)</t>
  </si>
  <si>
    <t>折尾中央(毎)</t>
  </si>
  <si>
    <t>清納町(読)</t>
  </si>
  <si>
    <t>中間東部(朝)</t>
  </si>
  <si>
    <t>中間西部(朝)</t>
  </si>
  <si>
    <t>中    間(朝)</t>
  </si>
  <si>
    <t>遠    賀(毎)</t>
  </si>
  <si>
    <t>芦    屋(毎)</t>
  </si>
  <si>
    <t>芦    屋(読)</t>
  </si>
  <si>
    <t>岡    垣(西)</t>
  </si>
  <si>
    <t>水巻北(読)</t>
  </si>
  <si>
    <t>水巻南(読)</t>
  </si>
  <si>
    <t>水    巻(朝)</t>
  </si>
  <si>
    <t>行橋中央(朝)</t>
  </si>
  <si>
    <t>行橋北部(朝)</t>
  </si>
  <si>
    <t>行橋南部(朝)</t>
  </si>
  <si>
    <t>行    橋(朝)</t>
  </si>
  <si>
    <t>勝    山(毎)</t>
  </si>
  <si>
    <t>犀    川(朝)</t>
  </si>
  <si>
    <t>苅    田(朝)</t>
  </si>
  <si>
    <r>
      <t>勝</t>
    </r>
    <r>
      <rPr>
        <sz val="11"/>
        <rFont val="ＭＳ Ｐ明朝"/>
        <family val="1"/>
      </rPr>
      <t xml:space="preserve">    </t>
    </r>
    <r>
      <rPr>
        <sz val="11"/>
        <rFont val="ＭＳ Ｐ明朝"/>
        <family val="1"/>
      </rPr>
      <t>山(毎</t>
    </r>
    <r>
      <rPr>
        <sz val="11"/>
        <rFont val="ＭＳ Ｐ明朝"/>
        <family val="1"/>
      </rPr>
      <t>)</t>
    </r>
  </si>
  <si>
    <t>豊    津(朝)</t>
  </si>
  <si>
    <t>豊前西部(朝)</t>
  </si>
  <si>
    <t>豊前中央(朝)</t>
  </si>
  <si>
    <t>角    田(朝)</t>
  </si>
  <si>
    <t>八    屋(毎)</t>
  </si>
  <si>
    <t>築    城(朝)</t>
  </si>
  <si>
    <t>椎    田(朝)</t>
  </si>
  <si>
    <t>吉    富(毎)</t>
  </si>
  <si>
    <t>三萩野・片野</t>
  </si>
  <si>
    <t>三萩野・片野(朝)</t>
  </si>
  <si>
    <t>黒崎・引野</t>
  </si>
  <si>
    <t>戸畑西部</t>
  </si>
  <si>
    <t>戸畑南部</t>
  </si>
  <si>
    <t>S</t>
  </si>
  <si>
    <t>S</t>
  </si>
  <si>
    <t>新門司</t>
  </si>
  <si>
    <t>八幡高見(東部)</t>
  </si>
  <si>
    <t>星ヶ丘</t>
  </si>
  <si>
    <t>折尾駅前学園通</t>
  </si>
  <si>
    <t>光貞台ひびきの</t>
  </si>
  <si>
    <t>S</t>
  </si>
  <si>
    <t>到　　津(新)</t>
  </si>
  <si>
    <t>城野・守恒</t>
  </si>
  <si>
    <t>徳力・企救丘</t>
  </si>
  <si>
    <t>豊津犀川</t>
  </si>
  <si>
    <t>東谷</t>
  </si>
  <si>
    <t>引野</t>
  </si>
  <si>
    <t>引野</t>
  </si>
  <si>
    <t>令和　　年　　月　　日</t>
  </si>
  <si>
    <t>千代ケ崎</t>
  </si>
  <si>
    <t>若松駅前</t>
  </si>
  <si>
    <t>八幡東田</t>
  </si>
  <si>
    <t>若葉・町上津役</t>
  </si>
  <si>
    <t>八幡前田</t>
  </si>
  <si>
    <t>高須</t>
  </si>
  <si>
    <t>小倉金田</t>
  </si>
  <si>
    <t>小倉中部</t>
  </si>
  <si>
    <t>新田原</t>
  </si>
  <si>
    <t>戸畑一枝</t>
  </si>
  <si>
    <t>黒川</t>
  </si>
  <si>
    <t>吉志</t>
  </si>
  <si>
    <t>（02.10）</t>
  </si>
  <si>
    <t>金田</t>
  </si>
  <si>
    <t>中井・井堀</t>
  </si>
  <si>
    <t>八幡東部</t>
  </si>
  <si>
    <t>大谷・天籟寺</t>
  </si>
  <si>
    <t>戸畑東部</t>
  </si>
  <si>
    <t>横武黒土</t>
  </si>
  <si>
    <t>（02.12）</t>
  </si>
  <si>
    <t>浅川</t>
  </si>
  <si>
    <t>行橋西</t>
  </si>
  <si>
    <t>（03.02）</t>
  </si>
  <si>
    <t>則松</t>
  </si>
  <si>
    <t>水巻南</t>
  </si>
  <si>
    <t>（03.03）</t>
  </si>
  <si>
    <t>大里東部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</si>
</sst>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0;0;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0.0;[Red]\-#,##0.0"/>
    <numFmt numFmtId="195" formatCode="#,###.000000"/>
    <numFmt numFmtId="196" formatCode="#,##0.000;[Red]\-#,##0.000"/>
    <numFmt numFmtId="197" formatCode="#,##0.0000;[Red]\-#,##0.0000"/>
    <numFmt numFmtId="198" formatCode="#,##0.00000;[Red]\-#,##0.00000"/>
    <numFmt numFmtId="199" formatCode="#,##0.000000;[Red]\-#,##0.000000"/>
    <numFmt numFmtId="200" formatCode="#,##0.0000000;[Red]\-#,##0.0000000"/>
  </numFmts>
  <fonts count="66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2"/>
      <name val="ＭＳ Ｐ明朝"/>
      <family val="1"/>
    </font>
    <font>
      <b/>
      <sz val="11"/>
      <color indexed="48"/>
      <name val="ＭＳ Ｐ明朝"/>
      <family val="1"/>
    </font>
    <font>
      <sz val="12"/>
      <name val="ＭＳ Ｐ明朝"/>
      <family val="1"/>
    </font>
    <font>
      <b/>
      <sz val="14"/>
      <color indexed="12"/>
      <name val="ＭＳ Ｐ明朝"/>
      <family val="1"/>
    </font>
    <font>
      <b/>
      <sz val="12"/>
      <color indexed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13"/>
      <name val="ＭＳ Ｐ明朝"/>
      <family val="1"/>
    </font>
    <font>
      <b/>
      <sz val="16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明朝"/>
      <family val="1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9"/>
      <name val="ＭＳ Ｐ明朝"/>
      <family val="1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185" fontId="11" fillId="0" borderId="10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11" fillId="0" borderId="13" xfId="0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9" fillId="0" borderId="0" xfId="0" applyNumberFormat="1" applyFont="1" applyFill="1" applyAlignment="1">
      <alignment horizontal="center" vertical="center"/>
    </xf>
    <xf numFmtId="185" fontId="10" fillId="0" borderId="0" xfId="50" applyNumberFormat="1" applyFont="1" applyFill="1" applyAlignment="1">
      <alignment/>
    </xf>
    <xf numFmtId="185" fontId="11" fillId="0" borderId="0" xfId="50" applyNumberFormat="1" applyFont="1" applyFill="1" applyAlignment="1">
      <alignment vertical="center"/>
    </xf>
    <xf numFmtId="185" fontId="0" fillId="0" borderId="0" xfId="50" applyNumberFormat="1" applyFont="1" applyFill="1" applyAlignment="1">
      <alignment vertical="center"/>
    </xf>
    <xf numFmtId="185" fontId="0" fillId="0" borderId="0" xfId="50" applyNumberFormat="1" applyFont="1" applyFill="1" applyAlignment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50" applyNumberFormat="1" applyFont="1" applyFill="1" applyAlignment="1">
      <alignment vertical="center"/>
    </xf>
    <xf numFmtId="185" fontId="12" fillId="0" borderId="0" xfId="50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1" fillId="0" borderId="14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/>
    </xf>
    <xf numFmtId="185" fontId="17" fillId="0" borderId="18" xfId="0" applyNumberFormat="1" applyFont="1" applyFill="1" applyBorder="1" applyAlignment="1">
      <alignment/>
    </xf>
    <xf numFmtId="185" fontId="11" fillId="0" borderId="19" xfId="0" applyNumberFormat="1" applyFont="1" applyFill="1" applyBorder="1" applyAlignment="1">
      <alignment/>
    </xf>
    <xf numFmtId="185" fontId="13" fillId="0" borderId="20" xfId="0" applyNumberFormat="1" applyFont="1" applyFill="1" applyBorder="1" applyAlignment="1">
      <alignment/>
    </xf>
    <xf numFmtId="185" fontId="0" fillId="0" borderId="20" xfId="0" applyNumberFormat="1" applyFont="1" applyFill="1" applyBorder="1" applyAlignment="1">
      <alignment/>
    </xf>
    <xf numFmtId="185" fontId="13" fillId="0" borderId="21" xfId="0" applyNumberFormat="1" applyFont="1" applyFill="1" applyBorder="1" applyAlignment="1">
      <alignment/>
    </xf>
    <xf numFmtId="185" fontId="13" fillId="0" borderId="22" xfId="0" applyNumberFormat="1" applyFont="1" applyFill="1" applyBorder="1" applyAlignment="1">
      <alignment horizontal="center"/>
    </xf>
    <xf numFmtId="185" fontId="13" fillId="0" borderId="23" xfId="0" applyNumberFormat="1" applyFont="1" applyFill="1" applyBorder="1" applyAlignment="1">
      <alignment horizontal="center" vertical="center"/>
    </xf>
    <xf numFmtId="185" fontId="0" fillId="0" borderId="24" xfId="0" applyNumberFormat="1" applyFont="1" applyFill="1" applyBorder="1" applyAlignment="1">
      <alignment horizontal="centerContinuous" vertical="center"/>
    </xf>
    <xf numFmtId="38" fontId="0" fillId="0" borderId="25" xfId="48" applyFont="1" applyFill="1" applyBorder="1" applyAlignment="1">
      <alignment horizontal="centerContinuous" vertical="center"/>
    </xf>
    <xf numFmtId="185" fontId="13" fillId="0" borderId="26" xfId="0" applyNumberFormat="1" applyFont="1" applyFill="1" applyBorder="1" applyAlignment="1">
      <alignment vertical="center"/>
    </xf>
    <xf numFmtId="185" fontId="0" fillId="0" borderId="27" xfId="0" applyNumberFormat="1" applyFont="1" applyFill="1" applyBorder="1" applyAlignment="1">
      <alignment horizontal="centerContinuous" vertical="center"/>
    </xf>
    <xf numFmtId="185" fontId="11" fillId="0" borderId="28" xfId="0" applyNumberFormat="1" applyFont="1" applyFill="1" applyBorder="1" applyAlignment="1">
      <alignment/>
    </xf>
    <xf numFmtId="185" fontId="11" fillId="0" borderId="29" xfId="0" applyNumberFormat="1" applyFont="1" applyFill="1" applyBorder="1" applyAlignment="1">
      <alignment horizontal="centerContinuous" vertical="center"/>
    </xf>
    <xf numFmtId="185" fontId="18" fillId="0" borderId="25" xfId="0" applyNumberFormat="1" applyFont="1" applyFill="1" applyBorder="1" applyAlignment="1">
      <alignment horizontal="centerContinuous" vertical="center"/>
    </xf>
    <xf numFmtId="185" fontId="11" fillId="0" borderId="30" xfId="0" applyNumberFormat="1" applyFont="1" applyFill="1" applyBorder="1" applyAlignment="1">
      <alignment horizontal="centerContinuous" vertical="center"/>
    </xf>
    <xf numFmtId="185" fontId="11" fillId="0" borderId="25" xfId="0" applyNumberFormat="1" applyFont="1" applyFill="1" applyBorder="1" applyAlignment="1">
      <alignment horizontal="centerContinuous" vertical="center"/>
    </xf>
    <xf numFmtId="185" fontId="18" fillId="0" borderId="24" xfId="0" applyNumberFormat="1" applyFont="1" applyFill="1" applyBorder="1" applyAlignment="1">
      <alignment horizontal="centerContinuous" vertical="center"/>
    </xf>
    <xf numFmtId="185" fontId="18" fillId="0" borderId="27" xfId="0" applyNumberFormat="1" applyFont="1" applyFill="1" applyBorder="1" applyAlignment="1">
      <alignment horizontal="centerContinuous" vertical="center"/>
    </xf>
    <xf numFmtId="185" fontId="18" fillId="0" borderId="31" xfId="50" applyNumberFormat="1" applyFont="1" applyFill="1" applyBorder="1" applyAlignment="1">
      <alignment horizontal="centerContinuous" vertical="center"/>
    </xf>
    <xf numFmtId="185" fontId="0" fillId="0" borderId="32" xfId="0" applyNumberFormat="1" applyFont="1" applyFill="1" applyBorder="1" applyAlignment="1">
      <alignment horizontal="centerContinuous"/>
    </xf>
    <xf numFmtId="185" fontId="0" fillId="0" borderId="33" xfId="0" applyNumberFormat="1" applyFont="1" applyFill="1" applyBorder="1" applyAlignment="1">
      <alignment horizontal="centerContinuous"/>
    </xf>
    <xf numFmtId="185" fontId="18" fillId="0" borderId="34" xfId="50" applyNumberFormat="1" applyFont="1" applyFill="1" applyBorder="1" applyAlignment="1">
      <alignment horizontal="centerContinuous" vertical="center"/>
    </xf>
    <xf numFmtId="185" fontId="1" fillId="0" borderId="33" xfId="0" applyNumberFormat="1" applyFont="1" applyFill="1" applyBorder="1" applyAlignment="1">
      <alignment horizontal="centerContinuous" vertical="center"/>
    </xf>
    <xf numFmtId="185" fontId="19" fillId="0" borderId="35" xfId="49" applyNumberFormat="1" applyFont="1" applyFill="1" applyBorder="1" applyAlignment="1">
      <alignment horizontal="centerContinuous" vertical="center"/>
    </xf>
    <xf numFmtId="185" fontId="0" fillId="0" borderId="32" xfId="49" applyNumberFormat="1" applyFont="1" applyFill="1" applyBorder="1" applyAlignment="1">
      <alignment horizontal="centerContinuous" vertical="center"/>
    </xf>
    <xf numFmtId="185" fontId="1" fillId="0" borderId="35" xfId="0" applyNumberFormat="1" applyFont="1" applyFill="1" applyBorder="1" applyAlignment="1">
      <alignment/>
    </xf>
    <xf numFmtId="185" fontId="1" fillId="0" borderId="36" xfId="0" applyNumberFormat="1" applyFont="1" applyFill="1" applyBorder="1" applyAlignment="1">
      <alignment/>
    </xf>
    <xf numFmtId="38" fontId="20" fillId="0" borderId="0" xfId="48" applyFont="1" applyFill="1" applyBorder="1" applyAlignment="1">
      <alignment vertical="top"/>
    </xf>
    <xf numFmtId="185" fontId="1" fillId="0" borderId="0" xfId="50" applyNumberFormat="1" applyFont="1" applyFill="1" applyAlignment="1">
      <alignment vertical="center"/>
    </xf>
    <xf numFmtId="38" fontId="20" fillId="0" borderId="0" xfId="48" applyFont="1" applyFill="1" applyAlignment="1">
      <alignment vertical="top"/>
    </xf>
    <xf numFmtId="185" fontId="1" fillId="0" borderId="0" xfId="50" applyNumberFormat="1" applyFont="1" applyFill="1" applyAlignment="1">
      <alignment vertical="top"/>
    </xf>
    <xf numFmtId="185" fontId="17" fillId="0" borderId="37" xfId="0" applyNumberFormat="1" applyFont="1" applyFill="1" applyBorder="1" applyAlignment="1">
      <alignment/>
    </xf>
    <xf numFmtId="185" fontId="11" fillId="0" borderId="38" xfId="0" applyNumberFormat="1" applyFont="1" applyFill="1" applyBorder="1" applyAlignment="1">
      <alignment/>
    </xf>
    <xf numFmtId="185" fontId="13" fillId="0" borderId="39" xfId="0" applyNumberFormat="1" applyFont="1" applyFill="1" applyBorder="1" applyAlignment="1">
      <alignment horizontal="center" vertical="center"/>
    </xf>
    <xf numFmtId="185" fontId="13" fillId="0" borderId="40" xfId="0" applyNumberFormat="1" applyFont="1" applyFill="1" applyBorder="1" applyAlignment="1">
      <alignment vertical="center"/>
    </xf>
    <xf numFmtId="38" fontId="1" fillId="0" borderId="29" xfId="48" applyFont="1" applyFill="1" applyBorder="1" applyAlignment="1">
      <alignment horizontal="centerContinuous" vertical="center"/>
    </xf>
    <xf numFmtId="38" fontId="1" fillId="0" borderId="25" xfId="48" applyFont="1" applyFill="1" applyBorder="1" applyAlignment="1">
      <alignment horizontal="centerContinuous" vertical="center"/>
    </xf>
    <xf numFmtId="38" fontId="1" fillId="0" borderId="24" xfId="48" applyFont="1" applyFill="1" applyBorder="1" applyAlignment="1">
      <alignment horizontal="centerContinuous" vertical="center"/>
    </xf>
    <xf numFmtId="38" fontId="1" fillId="0" borderId="24" xfId="48" applyFont="1" applyFill="1" applyBorder="1" applyAlignment="1">
      <alignment horizontal="center" vertical="center"/>
    </xf>
    <xf numFmtId="38" fontId="1" fillId="0" borderId="30" xfId="48" applyFont="1" applyFill="1" applyBorder="1" applyAlignment="1">
      <alignment horizontal="centerContinuous" vertical="center"/>
    </xf>
    <xf numFmtId="38" fontId="1" fillId="0" borderId="27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>
      <alignment/>
    </xf>
    <xf numFmtId="38" fontId="0" fillId="0" borderId="0" xfId="48" applyFont="1" applyFill="1" applyAlignment="1">
      <alignment vertical="center"/>
    </xf>
    <xf numFmtId="38" fontId="0" fillId="0" borderId="0" xfId="48" applyFont="1" applyFill="1">
      <alignment/>
    </xf>
    <xf numFmtId="188" fontId="18" fillId="0" borderId="41" xfId="48" applyNumberFormat="1" applyFont="1" applyFill="1" applyBorder="1" applyAlignment="1">
      <alignment horizontal="center" vertical="center"/>
    </xf>
    <xf numFmtId="38" fontId="14" fillId="0" borderId="0" xfId="48" applyFont="1" applyFill="1" applyAlignment="1">
      <alignment/>
    </xf>
    <xf numFmtId="38" fontId="11" fillId="0" borderId="0" xfId="48" applyFont="1" applyFill="1">
      <alignment/>
    </xf>
    <xf numFmtId="38" fontId="0" fillId="0" borderId="0" xfId="48" applyFont="1" applyFill="1" applyAlignment="1" quotePrefix="1">
      <alignment horizontal="center" vertical="center"/>
    </xf>
    <xf numFmtId="49" fontId="1" fillId="0" borderId="42" xfId="48" applyNumberFormat="1" applyFont="1" applyFill="1" applyBorder="1" applyAlignment="1">
      <alignment horizontal="center" vertical="center"/>
    </xf>
    <xf numFmtId="38" fontId="1" fillId="0" borderId="43" xfId="48" applyFont="1" applyFill="1" applyBorder="1" applyAlignment="1">
      <alignment horizontal="centerContinuous" vertical="center"/>
    </xf>
    <xf numFmtId="38" fontId="1" fillId="0" borderId="44" xfId="48" applyFont="1" applyFill="1" applyBorder="1" applyAlignment="1">
      <alignment horizontal="centerContinuous" vertical="center"/>
    </xf>
    <xf numFmtId="38" fontId="5" fillId="0" borderId="43" xfId="48" applyFont="1" applyFill="1" applyBorder="1" applyAlignment="1">
      <alignment horizontal="center" vertical="center"/>
    </xf>
    <xf numFmtId="38" fontId="1" fillId="0" borderId="44" xfId="48" applyFont="1" applyFill="1" applyBorder="1" applyAlignment="1">
      <alignment vertical="center"/>
    </xf>
    <xf numFmtId="38" fontId="5" fillId="0" borderId="45" xfId="48" applyFont="1" applyFill="1" applyBorder="1" applyAlignment="1" quotePrefix="1">
      <alignment horizontal="center" vertical="center"/>
    </xf>
    <xf numFmtId="185" fontId="1" fillId="0" borderId="46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45" xfId="48" applyFont="1" applyFill="1" applyBorder="1" applyAlignment="1">
      <alignment horizontal="center" vertical="center"/>
    </xf>
    <xf numFmtId="185" fontId="7" fillId="0" borderId="46" xfId="48" applyNumberFormat="1" applyFont="1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ill="1">
      <alignment/>
    </xf>
    <xf numFmtId="38" fontId="0" fillId="0" borderId="0" xfId="48" applyFill="1" applyAlignment="1">
      <alignment/>
    </xf>
    <xf numFmtId="38" fontId="0" fillId="0" borderId="47" xfId="48" applyFont="1" applyFill="1" applyBorder="1" applyAlignment="1">
      <alignment horizontal="center"/>
    </xf>
    <xf numFmtId="38" fontId="0" fillId="0" borderId="48" xfId="48" applyFont="1" applyFill="1" applyBorder="1" applyAlignment="1">
      <alignment horizontal="center"/>
    </xf>
    <xf numFmtId="38" fontId="0" fillId="0" borderId="49" xfId="48" applyFont="1" applyFill="1" applyBorder="1" applyAlignment="1">
      <alignment horizontal="center"/>
    </xf>
    <xf numFmtId="38" fontId="1" fillId="0" borderId="50" xfId="48" applyFont="1" applyFill="1" applyBorder="1" applyAlignment="1">
      <alignment/>
    </xf>
    <xf numFmtId="38" fontId="0" fillId="0" borderId="51" xfId="48" applyFont="1" applyFill="1" applyBorder="1" applyAlignment="1">
      <alignment horizontal="center"/>
    </xf>
    <xf numFmtId="185" fontId="11" fillId="0" borderId="52" xfId="48" applyNumberFormat="1" applyFont="1" applyFill="1" applyBorder="1">
      <alignment/>
    </xf>
    <xf numFmtId="38" fontId="0" fillId="0" borderId="21" xfId="48" applyFont="1" applyFill="1" applyBorder="1" applyAlignment="1">
      <alignment horizontal="distributed"/>
    </xf>
    <xf numFmtId="38" fontId="16" fillId="0" borderId="53" xfId="48" applyFont="1" applyFill="1" applyBorder="1" applyProtection="1">
      <alignment/>
      <protection/>
    </xf>
    <xf numFmtId="38" fontId="16" fillId="0" borderId="53" xfId="48" applyFont="1" applyFill="1" applyBorder="1">
      <alignment/>
    </xf>
    <xf numFmtId="38" fontId="1" fillId="0" borderId="20" xfId="48" applyFont="1" applyFill="1" applyBorder="1" applyAlignment="1">
      <alignment/>
    </xf>
    <xf numFmtId="38" fontId="0" fillId="0" borderId="20" xfId="48" applyFont="1" applyFill="1" applyBorder="1" applyAlignment="1">
      <alignment horizontal="distributed"/>
    </xf>
    <xf numFmtId="38" fontId="0" fillId="0" borderId="21" xfId="48" applyFont="1" applyFill="1" applyBorder="1" applyAlignment="1">
      <alignment/>
    </xf>
    <xf numFmtId="38" fontId="26" fillId="0" borderId="21" xfId="48" applyFont="1" applyFill="1" applyBorder="1" applyAlignment="1">
      <alignment/>
    </xf>
    <xf numFmtId="38" fontId="23" fillId="0" borderId="53" xfId="48" applyFont="1" applyFill="1" applyBorder="1" applyProtection="1">
      <alignment/>
      <protection/>
    </xf>
    <xf numFmtId="185" fontId="24" fillId="0" borderId="52" xfId="48" applyNumberFormat="1" applyFont="1" applyFill="1" applyBorder="1">
      <alignment/>
    </xf>
    <xf numFmtId="38" fontId="25" fillId="0" borderId="21" xfId="48" applyFont="1" applyFill="1" applyBorder="1" applyAlignment="1">
      <alignment horizontal="distributed"/>
    </xf>
    <xf numFmtId="38" fontId="4" fillId="0" borderId="21" xfId="48" applyFont="1" applyFill="1" applyBorder="1" applyAlignment="1">
      <alignment/>
    </xf>
    <xf numFmtId="38" fontId="23" fillId="0" borderId="54" xfId="48" applyFont="1" applyFill="1" applyBorder="1" applyProtection="1">
      <alignment/>
      <protection/>
    </xf>
    <xf numFmtId="38" fontId="26" fillId="0" borderId="21" xfId="48" applyFont="1" applyFill="1" applyBorder="1" applyAlignment="1">
      <alignment vertical="top"/>
    </xf>
    <xf numFmtId="38" fontId="16" fillId="0" borderId="54" xfId="48" applyFont="1" applyFill="1" applyBorder="1" applyProtection="1">
      <alignment/>
      <protection/>
    </xf>
    <xf numFmtId="38" fontId="16" fillId="0" borderId="54" xfId="48" applyFont="1" applyFill="1" applyBorder="1">
      <alignment/>
    </xf>
    <xf numFmtId="38" fontId="0" fillId="0" borderId="55" xfId="48" applyFont="1" applyFill="1" applyBorder="1" applyAlignment="1">
      <alignment horizontal="center"/>
    </xf>
    <xf numFmtId="38" fontId="16" fillId="0" borderId="56" xfId="48" applyFont="1" applyFill="1" applyBorder="1">
      <alignment/>
    </xf>
    <xf numFmtId="38" fontId="13" fillId="0" borderId="0" xfId="48" applyFont="1" applyFill="1">
      <alignment/>
    </xf>
    <xf numFmtId="38" fontId="4" fillId="0" borderId="0" xfId="48" applyFont="1" applyFill="1" applyBorder="1" applyAlignment="1" quotePrefix="1">
      <alignment horizontal="left" vertical="center"/>
    </xf>
    <xf numFmtId="38" fontId="4" fillId="0" borderId="0" xfId="48" applyFont="1" applyFill="1" applyAlignment="1" quotePrefix="1">
      <alignment horizontal="left" vertical="center"/>
    </xf>
    <xf numFmtId="38" fontId="0" fillId="0" borderId="21" xfId="48" applyFont="1" applyFill="1" applyBorder="1" applyAlignment="1">
      <alignment horizontal="distributed" shrinkToFit="1"/>
    </xf>
    <xf numFmtId="0" fontId="0" fillId="0" borderId="21" xfId="48" applyNumberFormat="1" applyFont="1" applyFill="1" applyBorder="1" applyAlignment="1">
      <alignment/>
    </xf>
    <xf numFmtId="0" fontId="16" fillId="0" borderId="53" xfId="48" applyNumberFormat="1" applyFont="1" applyFill="1" applyBorder="1" applyAlignment="1">
      <alignment/>
    </xf>
    <xf numFmtId="38" fontId="22" fillId="0" borderId="21" xfId="48" applyFont="1" applyFill="1" applyBorder="1" applyAlignment="1">
      <alignment/>
    </xf>
    <xf numFmtId="38" fontId="4" fillId="0" borderId="21" xfId="48" applyFont="1" applyFill="1" applyBorder="1" applyAlignment="1">
      <alignment vertical="top"/>
    </xf>
    <xf numFmtId="185" fontId="0" fillId="0" borderId="0" xfId="48" applyNumberFormat="1" applyFill="1">
      <alignment/>
    </xf>
    <xf numFmtId="185" fontId="0" fillId="0" borderId="0" xfId="48" applyNumberFormat="1" applyFill="1" applyBorder="1">
      <alignment/>
    </xf>
    <xf numFmtId="38" fontId="0" fillId="0" borderId="0" xfId="48" applyFont="1" applyFill="1" applyBorder="1" applyAlignment="1">
      <alignment horizontal="distributed"/>
    </xf>
    <xf numFmtId="38" fontId="0" fillId="0" borderId="57" xfId="48" applyFont="1" applyFill="1" applyBorder="1" applyAlignment="1">
      <alignment/>
    </xf>
    <xf numFmtId="38" fontId="16" fillId="0" borderId="18" xfId="48" applyFont="1" applyFill="1" applyBorder="1">
      <alignment/>
    </xf>
    <xf numFmtId="185" fontId="11" fillId="0" borderId="19" xfId="48" applyNumberFormat="1" applyFont="1" applyFill="1" applyBorder="1">
      <alignment/>
    </xf>
    <xf numFmtId="38" fontId="0" fillId="0" borderId="58" xfId="48" applyFont="1" applyFill="1" applyBorder="1" applyAlignment="1">
      <alignment/>
    </xf>
    <xf numFmtId="38" fontId="16" fillId="0" borderId="37" xfId="48" applyFont="1" applyFill="1" applyBorder="1">
      <alignment/>
    </xf>
    <xf numFmtId="185" fontId="11" fillId="0" borderId="38" xfId="48" applyNumberFormat="1" applyFont="1" applyFill="1" applyBorder="1">
      <alignment/>
    </xf>
    <xf numFmtId="38" fontId="0" fillId="0" borderId="57" xfId="48" applyFont="1" applyFill="1" applyBorder="1" applyAlignment="1">
      <alignment/>
    </xf>
    <xf numFmtId="0" fontId="0" fillId="0" borderId="18" xfId="0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38" fontId="0" fillId="0" borderId="57" xfId="48" applyFont="1" applyFill="1" applyBorder="1" applyAlignment="1">
      <alignment vertical="top"/>
    </xf>
    <xf numFmtId="185" fontId="11" fillId="0" borderId="59" xfId="48" applyNumberFormat="1" applyFont="1" applyFill="1" applyBorder="1">
      <alignment/>
    </xf>
    <xf numFmtId="38" fontId="1" fillId="0" borderId="50" xfId="48" applyFont="1" applyFill="1" applyBorder="1" applyAlignment="1">
      <alignment horizontal="center"/>
    </xf>
    <xf numFmtId="38" fontId="1" fillId="0" borderId="20" xfId="48" applyFont="1" applyFill="1" applyBorder="1" applyAlignment="1">
      <alignment horizontal="center"/>
    </xf>
    <xf numFmtId="38" fontId="23" fillId="0" borderId="53" xfId="48" applyFont="1" applyFill="1" applyBorder="1">
      <alignment/>
    </xf>
    <xf numFmtId="38" fontId="0" fillId="0" borderId="57" xfId="48" applyFont="1" applyFill="1" applyBorder="1" applyAlignment="1">
      <alignment shrinkToFit="1"/>
    </xf>
    <xf numFmtId="0" fontId="0" fillId="0" borderId="18" xfId="0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38" fontId="27" fillId="0" borderId="18" xfId="48" applyFont="1" applyFill="1" applyBorder="1" applyAlignment="1">
      <alignment/>
    </xf>
    <xf numFmtId="38" fontId="0" fillId="0" borderId="21" xfId="48" applyFont="1" applyFill="1" applyBorder="1" applyAlignment="1">
      <alignment horizontal="centerContinuous" shrinkToFit="1"/>
    </xf>
    <xf numFmtId="38" fontId="26" fillId="0" borderId="57" xfId="48" applyFont="1" applyFill="1" applyBorder="1" applyAlignment="1">
      <alignment shrinkToFit="1"/>
    </xf>
    <xf numFmtId="0" fontId="27" fillId="0" borderId="18" xfId="0" applyFont="1" applyFill="1" applyBorder="1" applyAlignment="1">
      <alignment shrinkToFit="1"/>
    </xf>
    <xf numFmtId="0" fontId="27" fillId="0" borderId="19" xfId="0" applyFont="1" applyFill="1" applyBorder="1" applyAlignment="1">
      <alignment shrinkToFit="1"/>
    </xf>
    <xf numFmtId="38" fontId="26" fillId="0" borderId="57" xfId="48" applyFont="1" applyFill="1" applyBorder="1" applyAlignment="1">
      <alignment vertical="top" shrinkToFit="1"/>
    </xf>
    <xf numFmtId="0" fontId="27" fillId="0" borderId="18" xfId="0" applyFont="1" applyFill="1" applyBorder="1" applyAlignment="1">
      <alignment vertical="top" shrinkToFit="1"/>
    </xf>
    <xf numFmtId="0" fontId="27" fillId="0" borderId="19" xfId="0" applyFont="1" applyFill="1" applyBorder="1" applyAlignment="1">
      <alignment vertical="top" shrinkToFit="1"/>
    </xf>
    <xf numFmtId="0" fontId="26" fillId="0" borderId="18" xfId="0" applyFont="1" applyFill="1" applyBorder="1" applyAlignment="1">
      <alignment vertical="top" shrinkToFit="1"/>
    </xf>
    <xf numFmtId="0" fontId="26" fillId="0" borderId="19" xfId="0" applyFont="1" applyFill="1" applyBorder="1" applyAlignment="1">
      <alignment vertical="top" shrinkToFit="1"/>
    </xf>
    <xf numFmtId="38" fontId="0" fillId="0" borderId="58" xfId="48" applyFont="1" applyFill="1" applyBorder="1" applyAlignment="1">
      <alignment horizontal="distributed"/>
    </xf>
    <xf numFmtId="0" fontId="0" fillId="0" borderId="18" xfId="0" applyFill="1" applyBorder="1" applyAlignment="1">
      <alignment/>
    </xf>
    <xf numFmtId="38" fontId="16" fillId="0" borderId="53" xfId="48" applyFont="1" applyFill="1" applyBorder="1" applyAlignment="1">
      <alignment vertical="top"/>
    </xf>
    <xf numFmtId="185" fontId="11" fillId="0" borderId="52" xfId="48" applyNumberFormat="1" applyFont="1" applyFill="1" applyBorder="1" applyAlignment="1">
      <alignment/>
    </xf>
    <xf numFmtId="38" fontId="0" fillId="0" borderId="31" xfId="48" applyFont="1" applyFill="1" applyBorder="1" applyAlignment="1">
      <alignment horizontal="center"/>
    </xf>
    <xf numFmtId="38" fontId="16" fillId="0" borderId="60" xfId="48" applyFont="1" applyFill="1" applyBorder="1">
      <alignment/>
    </xf>
    <xf numFmtId="38" fontId="7" fillId="0" borderId="0" xfId="48" applyFont="1" applyFill="1" applyBorder="1" applyAlignment="1">
      <alignment horizontal="center" vertical="center"/>
    </xf>
    <xf numFmtId="185" fontId="7" fillId="0" borderId="0" xfId="48" applyNumberFormat="1" applyFont="1" applyFill="1" applyBorder="1" applyAlignment="1">
      <alignment vertical="center"/>
    </xf>
    <xf numFmtId="38" fontId="15" fillId="0" borderId="0" xfId="48" applyFont="1" applyFill="1" applyBorder="1" applyAlignment="1">
      <alignment vertical="top"/>
    </xf>
    <xf numFmtId="38" fontId="0" fillId="0" borderId="0" xfId="48" applyFill="1" applyBorder="1" applyAlignment="1">
      <alignment vertical="center"/>
    </xf>
    <xf numFmtId="185" fontId="11" fillId="0" borderId="61" xfId="48" applyNumberFormat="1" applyFont="1" applyFill="1" applyBorder="1">
      <alignment/>
    </xf>
    <xf numFmtId="38" fontId="4" fillId="0" borderId="57" xfId="48" applyFont="1" applyFill="1" applyBorder="1" applyAlignment="1">
      <alignment shrinkToFit="1"/>
    </xf>
    <xf numFmtId="38" fontId="0" fillId="0" borderId="62" xfId="48" applyFont="1" applyFill="1" applyBorder="1" applyAlignment="1">
      <alignment horizontal="distributed"/>
    </xf>
    <xf numFmtId="38" fontId="16" fillId="0" borderId="53" xfId="48" applyFont="1" applyFill="1" applyBorder="1" applyAlignment="1">
      <alignment/>
    </xf>
    <xf numFmtId="38" fontId="0" fillId="0" borderId="21" xfId="48" applyFont="1" applyFill="1" applyBorder="1" applyAlignment="1">
      <alignment horizontal="distributed"/>
    </xf>
    <xf numFmtId="38" fontId="16" fillId="33" borderId="53" xfId="48" applyFont="1" applyFill="1" applyBorder="1">
      <alignment/>
    </xf>
    <xf numFmtId="185" fontId="11" fillId="33" borderId="52" xfId="48" applyNumberFormat="1" applyFont="1" applyFill="1" applyBorder="1">
      <alignment/>
    </xf>
    <xf numFmtId="38" fontId="16" fillId="33" borderId="56" xfId="48" applyFont="1" applyFill="1" applyBorder="1">
      <alignment/>
    </xf>
    <xf numFmtId="185" fontId="11" fillId="33" borderId="59" xfId="48" applyNumberFormat="1" applyFont="1" applyFill="1" applyBorder="1">
      <alignment/>
    </xf>
    <xf numFmtId="38" fontId="0" fillId="33" borderId="0" xfId="48" applyFont="1" applyFill="1">
      <alignment/>
    </xf>
    <xf numFmtId="38" fontId="0" fillId="33" borderId="0" xfId="48" applyFill="1" applyAlignment="1">
      <alignment vertical="center"/>
    </xf>
    <xf numFmtId="38" fontId="0" fillId="33" borderId="0" xfId="48" applyFill="1">
      <alignment/>
    </xf>
    <xf numFmtId="38" fontId="1" fillId="33" borderId="29" xfId="48" applyFont="1" applyFill="1" applyBorder="1" applyAlignment="1">
      <alignment horizontal="centerContinuous" vertical="center"/>
    </xf>
    <xf numFmtId="38" fontId="1" fillId="33" borderId="25" xfId="48" applyFont="1" applyFill="1" applyBorder="1" applyAlignment="1">
      <alignment horizontal="centerContinuous" vertical="center"/>
    </xf>
    <xf numFmtId="38" fontId="1" fillId="33" borderId="27" xfId="48" applyFont="1" applyFill="1" applyBorder="1" applyAlignment="1">
      <alignment horizontal="centerContinuous" vertical="center"/>
    </xf>
    <xf numFmtId="38" fontId="0" fillId="33" borderId="48" xfId="48" applyFont="1" applyFill="1" applyBorder="1" applyAlignment="1">
      <alignment horizontal="center"/>
    </xf>
    <xf numFmtId="38" fontId="0" fillId="33" borderId="49" xfId="48" applyFont="1" applyFill="1" applyBorder="1" applyAlignment="1">
      <alignment horizontal="center"/>
    </xf>
    <xf numFmtId="49" fontId="1" fillId="34" borderId="0" xfId="0" applyNumberFormat="1" applyFont="1" applyFill="1" applyAlignment="1">
      <alignment vertical="center"/>
    </xf>
    <xf numFmtId="38" fontId="4" fillId="0" borderId="21" xfId="48" applyFont="1" applyFill="1" applyBorder="1" applyAlignment="1">
      <alignment horizontal="distributed"/>
    </xf>
    <xf numFmtId="38" fontId="0" fillId="0" borderId="21" xfId="48" applyFont="1" applyFill="1" applyBorder="1" applyAlignment="1">
      <alignment horizontal="distributed" shrinkToFit="1"/>
    </xf>
    <xf numFmtId="185" fontId="11" fillId="0" borderId="56" xfId="48" applyNumberFormat="1" applyFont="1" applyFill="1" applyBorder="1">
      <alignment/>
    </xf>
    <xf numFmtId="185" fontId="11" fillId="0" borderId="63" xfId="48" applyNumberFormat="1" applyFont="1" applyFill="1" applyBorder="1">
      <alignment/>
    </xf>
    <xf numFmtId="38" fontId="0" fillId="0" borderId="21" xfId="48" applyFont="1" applyFill="1" applyBorder="1" applyAlignment="1">
      <alignment horizontal="centerContinuous" shrinkToFit="1"/>
    </xf>
    <xf numFmtId="38" fontId="0" fillId="0" borderId="21" xfId="48" applyFont="1" applyFill="1" applyBorder="1" applyAlignment="1">
      <alignment vertical="top"/>
    </xf>
    <xf numFmtId="0" fontId="0" fillId="0" borderId="21" xfId="48" applyNumberFormat="1" applyFont="1" applyFill="1" applyBorder="1" applyAlignment="1">
      <alignment horizontal="distributed"/>
    </xf>
    <xf numFmtId="38" fontId="0" fillId="0" borderId="21" xfId="48" applyFont="1" applyFill="1" applyBorder="1" applyAlignment="1">
      <alignment horizontal="left"/>
    </xf>
    <xf numFmtId="38" fontId="0" fillId="0" borderId="20" xfId="48" applyFont="1" applyFill="1" applyBorder="1" applyAlignment="1">
      <alignment horizontal="left"/>
    </xf>
    <xf numFmtId="38" fontId="0" fillId="0" borderId="21" xfId="48" applyNumberFormat="1" applyFont="1" applyFill="1" applyBorder="1" applyAlignment="1">
      <alignment horizontal="distributed"/>
    </xf>
    <xf numFmtId="185" fontId="13" fillId="0" borderId="64" xfId="0" applyNumberFormat="1" applyFont="1" applyFill="1" applyBorder="1" applyAlignment="1">
      <alignment/>
    </xf>
    <xf numFmtId="185" fontId="17" fillId="0" borderId="65" xfId="0" applyNumberFormat="1" applyFont="1" applyFill="1" applyBorder="1" applyAlignment="1">
      <alignment/>
    </xf>
    <xf numFmtId="185" fontId="11" fillId="0" borderId="66" xfId="0" applyNumberFormat="1" applyFont="1" applyFill="1" applyBorder="1" applyAlignment="1">
      <alignment/>
    </xf>
    <xf numFmtId="185" fontId="17" fillId="0" borderId="67" xfId="0" applyNumberFormat="1" applyFont="1" applyFill="1" applyBorder="1" applyAlignment="1">
      <alignment/>
    </xf>
    <xf numFmtId="185" fontId="11" fillId="0" borderId="68" xfId="0" applyNumberFormat="1" applyFont="1" applyFill="1" applyBorder="1" applyAlignment="1">
      <alignment/>
    </xf>
    <xf numFmtId="185" fontId="13" fillId="0" borderId="39" xfId="0" applyNumberFormat="1" applyFont="1" applyFill="1" applyBorder="1" applyAlignment="1">
      <alignment horizontal="center"/>
    </xf>
    <xf numFmtId="185" fontId="17" fillId="0" borderId="69" xfId="0" applyNumberFormat="1" applyFont="1" applyFill="1" applyBorder="1" applyAlignment="1">
      <alignment/>
    </xf>
    <xf numFmtId="185" fontId="11" fillId="0" borderId="70" xfId="0" applyNumberFormat="1" applyFont="1" applyFill="1" applyBorder="1" applyAlignment="1">
      <alignment/>
    </xf>
    <xf numFmtId="185" fontId="17" fillId="0" borderId="71" xfId="0" applyNumberFormat="1" applyFont="1" applyFill="1" applyBorder="1" applyAlignment="1">
      <alignment/>
    </xf>
    <xf numFmtId="185" fontId="17" fillId="0" borderId="72" xfId="0" applyNumberFormat="1" applyFont="1" applyFill="1" applyBorder="1" applyAlignment="1">
      <alignment/>
    </xf>
    <xf numFmtId="185" fontId="11" fillId="0" borderId="49" xfId="0" applyNumberFormat="1" applyFont="1" applyFill="1" applyBorder="1" applyAlignment="1">
      <alignment/>
    </xf>
    <xf numFmtId="185" fontId="11" fillId="0" borderId="52" xfId="0" applyNumberFormat="1" applyFont="1" applyFill="1" applyBorder="1" applyAlignment="1">
      <alignment/>
    </xf>
    <xf numFmtId="185" fontId="0" fillId="0" borderId="44" xfId="0" applyNumberFormat="1" applyFont="1" applyFill="1" applyBorder="1" applyAlignment="1">
      <alignment horizontal="center" vertical="center"/>
    </xf>
    <xf numFmtId="38" fontId="13" fillId="0" borderId="72" xfId="48" applyFont="1" applyFill="1" applyBorder="1" applyAlignment="1">
      <alignment horizontal="center" vertical="center"/>
    </xf>
    <xf numFmtId="38" fontId="13" fillId="0" borderId="70" xfId="48" applyFont="1" applyFill="1" applyBorder="1" applyAlignment="1">
      <alignment horizontal="center" vertical="center"/>
    </xf>
    <xf numFmtId="38" fontId="13" fillId="0" borderId="49" xfId="48" applyFont="1" applyFill="1" applyBorder="1" applyAlignment="1">
      <alignment horizontal="center" vertical="center"/>
    </xf>
    <xf numFmtId="0" fontId="11" fillId="0" borderId="52" xfId="48" applyNumberFormat="1" applyFont="1" applyFill="1" applyBorder="1">
      <alignment/>
    </xf>
    <xf numFmtId="49" fontId="1" fillId="0" borderId="0" xfId="0" applyNumberFormat="1" applyFont="1" applyFill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38" fontId="0" fillId="0" borderId="73" xfId="48" applyFont="1" applyFill="1" applyBorder="1" applyAlignment="1">
      <alignment horizontal="center"/>
    </xf>
    <xf numFmtId="38" fontId="1" fillId="0" borderId="74" xfId="48" applyFont="1" applyFill="1" applyBorder="1" applyAlignment="1">
      <alignment/>
    </xf>
    <xf numFmtId="38" fontId="0" fillId="0" borderId="57" xfId="48" applyFont="1" applyFill="1" applyBorder="1" applyAlignment="1">
      <alignment horizontal="distributed"/>
    </xf>
    <xf numFmtId="38" fontId="26" fillId="0" borderId="58" xfId="48" applyFont="1" applyFill="1" applyBorder="1" applyAlignment="1">
      <alignment/>
    </xf>
    <xf numFmtId="38" fontId="26" fillId="0" borderId="57" xfId="48" applyFont="1" applyFill="1" applyBorder="1" applyAlignment="1">
      <alignment vertical="top"/>
    </xf>
    <xf numFmtId="38" fontId="1" fillId="0" borderId="57" xfId="48" applyFont="1" applyFill="1" applyBorder="1" applyAlignment="1">
      <alignment/>
    </xf>
    <xf numFmtId="38" fontId="26" fillId="0" borderId="58" xfId="48" applyFont="1" applyFill="1" applyBorder="1" applyAlignment="1">
      <alignment vertical="top"/>
    </xf>
    <xf numFmtId="38" fontId="0" fillId="0" borderId="58" xfId="48" applyFont="1" applyFill="1" applyBorder="1" applyAlignment="1">
      <alignment horizontal="distributed" shrinkToFit="1"/>
    </xf>
    <xf numFmtId="38" fontId="0" fillId="0" borderId="75" xfId="48" applyFont="1" applyFill="1" applyBorder="1" applyAlignment="1">
      <alignment horizontal="distributed"/>
    </xf>
    <xf numFmtId="38" fontId="0" fillId="0" borderId="58" xfId="48" applyFont="1" applyFill="1" applyBorder="1" applyAlignment="1">
      <alignment horizontal="distributed"/>
    </xf>
    <xf numFmtId="38" fontId="22" fillId="0" borderId="58" xfId="48" applyFont="1" applyFill="1" applyBorder="1" applyAlignment="1">
      <alignment/>
    </xf>
    <xf numFmtId="38" fontId="22" fillId="0" borderId="58" xfId="48" applyFont="1" applyFill="1" applyBorder="1" applyAlignment="1">
      <alignment vertical="top"/>
    </xf>
    <xf numFmtId="38" fontId="0" fillId="0" borderId="44" xfId="48" applyFont="1" applyFill="1" applyBorder="1" applyAlignment="1">
      <alignment horizontal="center"/>
    </xf>
    <xf numFmtId="38" fontId="0" fillId="0" borderId="41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distributed"/>
    </xf>
    <xf numFmtId="38" fontId="22" fillId="0" borderId="62" xfId="48" applyFont="1" applyFill="1" applyBorder="1" applyAlignment="1">
      <alignment/>
    </xf>
    <xf numFmtId="38" fontId="1" fillId="0" borderId="76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/>
    </xf>
    <xf numFmtId="38" fontId="26" fillId="0" borderId="62" xfId="48" applyFont="1" applyFill="1" applyBorder="1" applyAlignment="1">
      <alignment horizontal="center"/>
    </xf>
    <xf numFmtId="38" fontId="26" fillId="0" borderId="14" xfId="48" applyFont="1" applyFill="1" applyBorder="1" applyAlignment="1">
      <alignment horizontal="center" vertical="top"/>
    </xf>
    <xf numFmtId="38" fontId="1" fillId="0" borderId="62" xfId="48" applyFont="1" applyFill="1" applyBorder="1" applyAlignment="1">
      <alignment horizontal="center"/>
    </xf>
    <xf numFmtId="38" fontId="26" fillId="0" borderId="62" xfId="48" applyFont="1" applyFill="1" applyBorder="1" applyAlignment="1">
      <alignment horizontal="center" vertical="top"/>
    </xf>
    <xf numFmtId="38" fontId="0" fillId="0" borderId="14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 shrinkToFit="1"/>
    </xf>
    <xf numFmtId="38" fontId="0" fillId="0" borderId="62" xfId="48" applyFont="1" applyFill="1" applyBorder="1" applyAlignment="1">
      <alignment horizontal="center"/>
    </xf>
    <xf numFmtId="38" fontId="22" fillId="0" borderId="62" xfId="48" applyFont="1" applyFill="1" applyBorder="1" applyAlignment="1">
      <alignment horizontal="center"/>
    </xf>
    <xf numFmtId="38" fontId="22" fillId="0" borderId="62" xfId="48" applyFont="1" applyFill="1" applyBorder="1" applyAlignment="1">
      <alignment horizontal="center" vertical="top"/>
    </xf>
    <xf numFmtId="38" fontId="0" fillId="0" borderId="58" xfId="48" applyFont="1" applyFill="1" applyBorder="1" applyAlignment="1">
      <alignment horizontal="distributed" shrinkToFit="1"/>
    </xf>
    <xf numFmtId="38" fontId="1" fillId="0" borderId="74" xfId="48" applyFont="1" applyFill="1" applyBorder="1" applyAlignment="1">
      <alignment horizontal="center"/>
    </xf>
    <xf numFmtId="38" fontId="1" fillId="0" borderId="57" xfId="48" applyFont="1" applyFill="1" applyBorder="1" applyAlignment="1">
      <alignment horizontal="center"/>
    </xf>
    <xf numFmtId="38" fontId="4" fillId="0" borderId="58" xfId="48" applyFont="1" applyFill="1" applyBorder="1" applyAlignment="1">
      <alignment/>
    </xf>
    <xf numFmtId="38" fontId="4" fillId="0" borderId="57" xfId="48" applyFont="1" applyFill="1" applyBorder="1" applyAlignment="1">
      <alignment/>
    </xf>
    <xf numFmtId="38" fontId="0" fillId="33" borderId="58" xfId="48" applyFont="1" applyFill="1" applyBorder="1" applyAlignment="1">
      <alignment horizontal="distributed"/>
    </xf>
    <xf numFmtId="38" fontId="0" fillId="33" borderId="31" xfId="48" applyFont="1" applyFill="1" applyBorder="1" applyAlignment="1">
      <alignment horizontal="center"/>
    </xf>
    <xf numFmtId="38" fontId="0" fillId="33" borderId="73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Continuous" shrinkToFit="1"/>
    </xf>
    <xf numFmtId="38" fontId="0" fillId="0" borderId="77" xfId="48" applyFont="1" applyFill="1" applyBorder="1" applyAlignment="1">
      <alignment horizontal="center"/>
    </xf>
    <xf numFmtId="38" fontId="0" fillId="0" borderId="62" xfId="48" applyFont="1" applyFill="1" applyBorder="1" applyAlignment="1">
      <alignment/>
    </xf>
    <xf numFmtId="0" fontId="0" fillId="0" borderId="54" xfId="0" applyFont="1" applyFill="1" applyBorder="1" applyAlignment="1">
      <alignment shrinkToFit="1"/>
    </xf>
    <xf numFmtId="38" fontId="4" fillId="0" borderId="14" xfId="48" applyFont="1" applyFill="1" applyBorder="1" applyAlignment="1">
      <alignment shrinkToFit="1"/>
    </xf>
    <xf numFmtId="38" fontId="0" fillId="0" borderId="39" xfId="48" applyFont="1" applyFill="1" applyBorder="1" applyAlignment="1">
      <alignment horizontal="center"/>
    </xf>
    <xf numFmtId="38" fontId="0" fillId="0" borderId="58" xfId="48" applyFont="1" applyFill="1" applyBorder="1" applyAlignment="1">
      <alignment horizontal="centerContinuous" shrinkToFit="1"/>
    </xf>
    <xf numFmtId="185" fontId="13" fillId="0" borderId="30" xfId="0" applyNumberFormat="1" applyFont="1" applyFill="1" applyBorder="1" applyAlignment="1">
      <alignment horizontal="centerContinuous" vertical="center"/>
    </xf>
    <xf numFmtId="185" fontId="17" fillId="0" borderId="78" xfId="0" applyNumberFormat="1" applyFont="1" applyFill="1" applyBorder="1" applyAlignment="1">
      <alignment/>
    </xf>
    <xf numFmtId="185" fontId="17" fillId="0" borderId="79" xfId="0" applyNumberFormat="1" applyFont="1" applyFill="1" applyBorder="1" applyAlignment="1">
      <alignment/>
    </xf>
    <xf numFmtId="185" fontId="17" fillId="0" borderId="80" xfId="0" applyNumberFormat="1" applyFont="1" applyFill="1" applyBorder="1" applyAlignment="1">
      <alignment/>
    </xf>
    <xf numFmtId="0" fontId="16" fillId="0" borderId="53" xfId="48" applyNumberFormat="1" applyFont="1" applyFill="1" applyBorder="1">
      <alignment/>
    </xf>
    <xf numFmtId="38" fontId="25" fillId="0" borderId="21" xfId="48" applyFont="1" applyFill="1" applyBorder="1" applyAlignment="1">
      <alignment/>
    </xf>
    <xf numFmtId="38" fontId="0" fillId="0" borderId="57" xfId="48" applyFont="1" applyFill="1" applyBorder="1">
      <alignment/>
    </xf>
    <xf numFmtId="38" fontId="0" fillId="0" borderId="81" xfId="48" applyFont="1" applyFill="1" applyBorder="1" applyAlignment="1">
      <alignment horizontal="distributed"/>
    </xf>
    <xf numFmtId="38" fontId="0" fillId="0" borderId="12" xfId="48" applyFont="1" applyFill="1" applyBorder="1" applyAlignment="1">
      <alignment horizontal="distributed"/>
    </xf>
    <xf numFmtId="38" fontId="0" fillId="0" borderId="61" xfId="48" applyFont="1" applyFill="1" applyBorder="1" applyAlignment="1">
      <alignment horizontal="distributed"/>
    </xf>
    <xf numFmtId="38" fontId="0" fillId="0" borderId="12" xfId="48" applyFont="1" applyFill="1" applyBorder="1" applyAlignment="1">
      <alignment horizontal="distributed"/>
    </xf>
    <xf numFmtId="38" fontId="0" fillId="0" borderId="82" xfId="48" applyFont="1" applyFill="1" applyBorder="1" applyAlignment="1">
      <alignment horizontal="center"/>
    </xf>
    <xf numFmtId="38" fontId="26" fillId="0" borderId="57" xfId="48" applyFont="1" applyFill="1" applyBorder="1" applyAlignment="1">
      <alignment/>
    </xf>
    <xf numFmtId="38" fontId="0" fillId="0" borderId="21" xfId="48" applyFont="1" applyFill="1" applyBorder="1" applyAlignment="1">
      <alignment horizontal="center"/>
    </xf>
    <xf numFmtId="38" fontId="0" fillId="0" borderId="21" xfId="48" applyFont="1" applyFill="1" applyBorder="1" applyAlignment="1">
      <alignment shrinkToFit="1"/>
    </xf>
    <xf numFmtId="38" fontId="0" fillId="0" borderId="37" xfId="48" applyFont="1" applyFill="1" applyBorder="1" applyAlignment="1">
      <alignment horizontal="distributed"/>
    </xf>
    <xf numFmtId="38" fontId="0" fillId="7" borderId="21" xfId="48" applyFont="1" applyFill="1" applyBorder="1" applyAlignment="1">
      <alignment horizontal="distributed"/>
    </xf>
    <xf numFmtId="38" fontId="0" fillId="7" borderId="21" xfId="48" applyFont="1" applyFill="1" applyBorder="1" applyAlignment="1">
      <alignment horizontal="distributed"/>
    </xf>
    <xf numFmtId="38" fontId="1" fillId="0" borderId="35" xfId="48" applyFont="1" applyFill="1" applyBorder="1" applyAlignment="1">
      <alignment horizontal="center" vertical="center" shrinkToFit="1"/>
    </xf>
    <xf numFmtId="38" fontId="1" fillId="0" borderId="36" xfId="48" applyFont="1" applyFill="1" applyBorder="1" applyAlignment="1">
      <alignment horizontal="center" vertical="center" shrinkToFit="1"/>
    </xf>
    <xf numFmtId="185" fontId="21" fillId="0" borderId="35" xfId="49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88" fontId="18" fillId="0" borderId="83" xfId="48" applyNumberFormat="1" applyFont="1" applyFill="1" applyBorder="1" applyAlignment="1">
      <alignment horizontal="center" vertical="center"/>
    </xf>
    <xf numFmtId="188" fontId="18" fillId="0" borderId="32" xfId="48" applyNumberFormat="1" applyFont="1" applyFill="1" applyBorder="1" applyAlignment="1">
      <alignment horizontal="center" vertical="center"/>
    </xf>
    <xf numFmtId="188" fontId="18" fillId="0" borderId="33" xfId="48" applyNumberFormat="1" applyFont="1" applyFill="1" applyBorder="1" applyAlignment="1">
      <alignment horizontal="center" vertical="center"/>
    </xf>
    <xf numFmtId="58" fontId="11" fillId="0" borderId="35" xfId="48" applyNumberFormat="1" applyFont="1" applyFill="1" applyBorder="1" applyAlignment="1">
      <alignment horizontal="distributed" vertical="center"/>
    </xf>
    <xf numFmtId="58" fontId="11" fillId="0" borderId="32" xfId="48" applyNumberFormat="1" applyFont="1" applyFill="1" applyBorder="1" applyAlignment="1">
      <alignment horizontal="distributed" vertical="center"/>
    </xf>
    <xf numFmtId="58" fontId="11" fillId="0" borderId="33" xfId="48" applyNumberFormat="1" applyFont="1" applyFill="1" applyBorder="1" applyAlignment="1">
      <alignment horizontal="distributed" vertical="center"/>
    </xf>
    <xf numFmtId="38" fontId="0" fillId="0" borderId="57" xfId="48" applyFont="1" applyFill="1" applyBorder="1" applyAlignment="1">
      <alignment horizontal="distributed"/>
    </xf>
    <xf numFmtId="38" fontId="0" fillId="0" borderId="14" xfId="48" applyFont="1" applyFill="1" applyBorder="1" applyAlignment="1">
      <alignment horizontal="distributed"/>
    </xf>
    <xf numFmtId="0" fontId="0" fillId="0" borderId="3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部数表 福岡地区(9.11) B4縦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1</xdr:row>
      <xdr:rowOff>161925</xdr:rowOff>
    </xdr:from>
    <xdr:to>
      <xdr:col>14</xdr:col>
      <xdr:colOff>790575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361950"/>
          <a:ext cx="2057400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="90" zoomScaleNormal="9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T19" sqref="T19"/>
    </sheetView>
  </sheetViews>
  <sheetFormatPr defaultColWidth="9.00390625" defaultRowHeight="13.5"/>
  <cols>
    <col min="1" max="1" width="11.625" style="115" customWidth="1"/>
    <col min="2" max="2" width="2.125" style="115" customWidth="1"/>
    <col min="3" max="3" width="7.625" style="115" customWidth="1"/>
    <col min="4" max="4" width="9.625" style="115" customWidth="1"/>
    <col min="5" max="5" width="11.625" style="115" customWidth="1"/>
    <col min="6" max="6" width="7.625" style="115" customWidth="1"/>
    <col min="7" max="7" width="9.625" style="115" customWidth="1"/>
    <col min="8" max="8" width="11.625" style="115" customWidth="1"/>
    <col min="9" max="9" width="7.625" style="115" customWidth="1"/>
    <col min="10" max="10" width="9.625" style="115" customWidth="1"/>
    <col min="11" max="11" width="11.625" style="115" customWidth="1"/>
    <col min="12" max="12" width="7.625" style="115" customWidth="1"/>
    <col min="13" max="13" width="9.625" style="115" customWidth="1"/>
    <col min="14" max="14" width="11.625" style="115" customWidth="1"/>
    <col min="15" max="15" width="7.625" style="115" customWidth="1"/>
    <col min="16" max="16" width="9.625" style="115" customWidth="1"/>
    <col min="17" max="17" width="9.00390625" style="115" customWidth="1"/>
    <col min="18" max="16384" width="9.00390625" style="115" customWidth="1"/>
  </cols>
  <sheetData>
    <row r="1" spans="1:16" s="66" customFormat="1" ht="16.5" customHeight="1">
      <c r="A1" s="57" t="s">
        <v>133</v>
      </c>
      <c r="B1" s="58"/>
      <c r="C1" s="58"/>
      <c r="D1" s="58"/>
      <c r="E1" s="59"/>
      <c r="F1" s="58" t="s">
        <v>121</v>
      </c>
      <c r="G1" s="58"/>
      <c r="H1" s="59"/>
      <c r="I1" s="60" t="s">
        <v>122</v>
      </c>
      <c r="J1" s="58" t="s">
        <v>134</v>
      </c>
      <c r="K1" s="59"/>
      <c r="L1" s="61" t="s">
        <v>135</v>
      </c>
      <c r="M1" s="62"/>
      <c r="N1" s="63"/>
      <c r="O1" s="64"/>
      <c r="P1" s="65"/>
    </row>
    <row r="2" spans="1:16" s="66" customFormat="1" ht="34.5" customHeight="1" thickBot="1">
      <c r="A2" s="266"/>
      <c r="B2" s="267"/>
      <c r="C2" s="267"/>
      <c r="D2" s="267"/>
      <c r="E2" s="268"/>
      <c r="F2" s="269" t="s">
        <v>372</v>
      </c>
      <c r="G2" s="270"/>
      <c r="H2" s="271"/>
      <c r="I2" s="67"/>
      <c r="J2" s="264">
        <f>SUM(M4,'小倉南区・八幡東区'!M4,'八幡西区・戸畑区・若松区'!M4,'中間市・遠賀郡・行橋市・京都郡・豊前市・築上郡'!M4,'中間市・遠賀郡・行橋市・京都郡・豊前市・築上郡'!M56)</f>
        <v>0</v>
      </c>
      <c r="K2" s="265"/>
      <c r="L2" s="262"/>
      <c r="M2" s="263"/>
      <c r="N2" s="68"/>
      <c r="O2" s="69"/>
      <c r="P2" s="65"/>
    </row>
    <row r="3" s="66" customFormat="1" ht="15" customHeight="1" thickBot="1">
      <c r="N3" s="49" t="s">
        <v>190</v>
      </c>
    </row>
    <row r="4" spans="1:16" s="65" customFormat="1" ht="17.25" customHeight="1" thickBot="1">
      <c r="A4" s="172" t="s">
        <v>398</v>
      </c>
      <c r="B4" s="172"/>
      <c r="C4" s="70"/>
      <c r="D4" s="71" t="s">
        <v>142</v>
      </c>
      <c r="E4" s="72" t="s">
        <v>175</v>
      </c>
      <c r="F4" s="73"/>
      <c r="G4" s="74" t="s">
        <v>136</v>
      </c>
      <c r="H4" s="75">
        <f>SUM(C26,F26,I26,L26,O26)</f>
        <v>27420</v>
      </c>
      <c r="I4" s="76" t="s">
        <v>137</v>
      </c>
      <c r="J4" s="77">
        <f>SUM(D26,G26,J26,M26,P26)</f>
        <v>0</v>
      </c>
      <c r="K4" s="78"/>
      <c r="L4" s="79" t="s">
        <v>138</v>
      </c>
      <c r="M4" s="80">
        <f>SUM(J4,J28)</f>
        <v>0</v>
      </c>
      <c r="N4" s="51" t="s">
        <v>191</v>
      </c>
      <c r="O4" s="81"/>
      <c r="P4" s="81"/>
    </row>
    <row r="5" spans="1:16" s="66" customFormat="1" ht="5.2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  <c r="M5" s="82"/>
      <c r="N5" s="82"/>
      <c r="O5" s="82"/>
      <c r="P5" s="82"/>
    </row>
    <row r="6" spans="1:16" s="66" customFormat="1" ht="18" customHeight="1">
      <c r="A6" s="57" t="s">
        <v>0</v>
      </c>
      <c r="B6" s="58"/>
      <c r="C6" s="58"/>
      <c r="D6" s="62"/>
      <c r="E6" s="58" t="s">
        <v>1</v>
      </c>
      <c r="F6" s="58"/>
      <c r="G6" s="62"/>
      <c r="H6" s="58" t="s">
        <v>2</v>
      </c>
      <c r="I6" s="58"/>
      <c r="J6" s="62"/>
      <c r="K6" s="58" t="s">
        <v>157</v>
      </c>
      <c r="L6" s="58"/>
      <c r="M6" s="62"/>
      <c r="N6" s="58" t="s">
        <v>158</v>
      </c>
      <c r="O6" s="58"/>
      <c r="P6" s="62"/>
    </row>
    <row r="7" spans="1:16" s="65" customFormat="1" ht="15" customHeight="1">
      <c r="A7" s="202" t="s">
        <v>3</v>
      </c>
      <c r="B7" s="214"/>
      <c r="C7" s="85" t="s">
        <v>139</v>
      </c>
      <c r="D7" s="86" t="s">
        <v>222</v>
      </c>
      <c r="E7" s="84" t="s">
        <v>3</v>
      </c>
      <c r="F7" s="85" t="s">
        <v>139</v>
      </c>
      <c r="G7" s="86" t="s">
        <v>222</v>
      </c>
      <c r="H7" s="84" t="s">
        <v>3</v>
      </c>
      <c r="I7" s="85" t="s">
        <v>139</v>
      </c>
      <c r="J7" s="86" t="s">
        <v>222</v>
      </c>
      <c r="K7" s="84" t="s">
        <v>3</v>
      </c>
      <c r="L7" s="85" t="s">
        <v>139</v>
      </c>
      <c r="M7" s="86" t="s">
        <v>222</v>
      </c>
      <c r="N7" s="84" t="s">
        <v>3</v>
      </c>
      <c r="O7" s="85" t="s">
        <v>139</v>
      </c>
      <c r="P7" s="86" t="s">
        <v>222</v>
      </c>
    </row>
    <row r="8" spans="1:16" s="65" customFormat="1" ht="18" customHeight="1">
      <c r="A8" s="203" t="s">
        <v>230</v>
      </c>
      <c r="B8" s="218"/>
      <c r="C8" s="88"/>
      <c r="D8" s="89"/>
      <c r="E8" s="87" t="s">
        <v>230</v>
      </c>
      <c r="F8" s="88"/>
      <c r="G8" s="89"/>
      <c r="H8" s="87" t="s">
        <v>230</v>
      </c>
      <c r="I8" s="88"/>
      <c r="J8" s="89"/>
      <c r="K8" s="87" t="s">
        <v>230</v>
      </c>
      <c r="L8" s="88"/>
      <c r="M8" s="89"/>
      <c r="N8" s="87" t="s">
        <v>230</v>
      </c>
      <c r="O8" s="88"/>
      <c r="P8" s="89"/>
    </row>
    <row r="9" spans="1:16" s="66" customFormat="1" ht="18" customHeight="1">
      <c r="A9" s="145" t="s">
        <v>212</v>
      </c>
      <c r="B9" s="226" t="s">
        <v>358</v>
      </c>
      <c r="C9" s="91">
        <v>2930</v>
      </c>
      <c r="D9" s="89"/>
      <c r="E9" s="90" t="s">
        <v>212</v>
      </c>
      <c r="F9" s="92">
        <v>1010</v>
      </c>
      <c r="G9" s="89"/>
      <c r="H9" s="90" t="s">
        <v>4</v>
      </c>
      <c r="I9" s="92">
        <v>1080</v>
      </c>
      <c r="J9" s="89"/>
      <c r="K9" s="174" t="s">
        <v>212</v>
      </c>
      <c r="L9" s="92">
        <v>200</v>
      </c>
      <c r="M9" s="89"/>
      <c r="N9" s="159" t="s">
        <v>273</v>
      </c>
      <c r="O9" s="92"/>
      <c r="P9" s="89"/>
    </row>
    <row r="10" spans="1:16" s="66" customFormat="1" ht="18" customHeight="1">
      <c r="A10" s="204" t="s">
        <v>5</v>
      </c>
      <c r="B10" s="226" t="s">
        <v>358</v>
      </c>
      <c r="C10" s="91">
        <v>440</v>
      </c>
      <c r="D10" s="89"/>
      <c r="E10" s="90" t="s">
        <v>5</v>
      </c>
      <c r="F10" s="92">
        <v>460</v>
      </c>
      <c r="G10" s="89"/>
      <c r="H10" s="90" t="s">
        <v>6</v>
      </c>
      <c r="I10" s="92">
        <v>1070</v>
      </c>
      <c r="J10" s="89"/>
      <c r="K10" s="90" t="s">
        <v>383</v>
      </c>
      <c r="L10" s="92">
        <v>150</v>
      </c>
      <c r="M10" s="89"/>
      <c r="N10" s="159" t="s">
        <v>274</v>
      </c>
      <c r="O10" s="92"/>
      <c r="P10" s="89"/>
    </row>
    <row r="11" spans="1:16" s="66" customFormat="1" ht="18" customHeight="1">
      <c r="A11" s="145"/>
      <c r="B11" s="219"/>
      <c r="C11" s="91"/>
      <c r="D11" s="89"/>
      <c r="E11" s="90"/>
      <c r="F11" s="92"/>
      <c r="G11" s="89"/>
      <c r="H11" s="90" t="s">
        <v>209</v>
      </c>
      <c r="I11" s="92">
        <v>510</v>
      </c>
      <c r="J11" s="89"/>
      <c r="K11" s="90"/>
      <c r="L11" s="92"/>
      <c r="M11" s="89"/>
      <c r="N11" s="94" t="s">
        <v>275</v>
      </c>
      <c r="O11" s="92"/>
      <c r="P11" s="89"/>
    </row>
    <row r="12" spans="1:16" s="66" customFormat="1" ht="18" customHeight="1">
      <c r="A12" s="145"/>
      <c r="B12" s="219"/>
      <c r="C12" s="91"/>
      <c r="D12" s="89"/>
      <c r="E12" s="99"/>
      <c r="F12" s="92"/>
      <c r="G12" s="89"/>
      <c r="H12" s="90"/>
      <c r="I12" s="92"/>
      <c r="J12" s="89"/>
      <c r="K12" s="90"/>
      <c r="L12" s="92"/>
      <c r="M12" s="89"/>
      <c r="N12" s="90" t="s">
        <v>278</v>
      </c>
      <c r="O12" s="92"/>
      <c r="P12" s="89"/>
    </row>
    <row r="13" spans="1:16" s="66" customFormat="1" ht="18" customHeight="1">
      <c r="A13" s="205"/>
      <c r="B13" s="220"/>
      <c r="C13" s="97"/>
      <c r="D13" s="89"/>
      <c r="E13" s="90"/>
      <c r="F13" s="92"/>
      <c r="G13" s="89"/>
      <c r="H13" s="90"/>
      <c r="I13" s="92"/>
      <c r="J13" s="89"/>
      <c r="K13" s="100"/>
      <c r="L13" s="92"/>
      <c r="M13" s="89"/>
      <c r="N13" s="90" t="s">
        <v>273</v>
      </c>
      <c r="O13" s="92"/>
      <c r="P13" s="199"/>
    </row>
    <row r="14" spans="1:16" s="66" customFormat="1" ht="18" customHeight="1">
      <c r="A14" s="206"/>
      <c r="B14" s="221"/>
      <c r="C14" s="101"/>
      <c r="D14" s="89"/>
      <c r="E14" s="99"/>
      <c r="F14" s="92"/>
      <c r="G14" s="89"/>
      <c r="H14" s="90"/>
      <c r="I14" s="92"/>
      <c r="J14" s="89"/>
      <c r="K14" s="90"/>
      <c r="L14" s="92"/>
      <c r="M14" s="89"/>
      <c r="N14" s="90"/>
      <c r="O14" s="92"/>
      <c r="P14" s="89"/>
    </row>
    <row r="15" spans="1:16" s="66" customFormat="1" ht="18" customHeight="1">
      <c r="A15" s="207" t="s">
        <v>231</v>
      </c>
      <c r="B15" s="222"/>
      <c r="C15" s="91"/>
      <c r="D15" s="89"/>
      <c r="E15" s="93" t="s">
        <v>231</v>
      </c>
      <c r="F15" s="92"/>
      <c r="G15" s="89"/>
      <c r="H15" s="93" t="s">
        <v>231</v>
      </c>
      <c r="I15" s="92"/>
      <c r="J15" s="89"/>
      <c r="K15" s="93" t="s">
        <v>231</v>
      </c>
      <c r="L15" s="92"/>
      <c r="M15" s="89"/>
      <c r="N15" s="93" t="s">
        <v>231</v>
      </c>
      <c r="O15" s="92"/>
      <c r="P15" s="89"/>
    </row>
    <row r="16" spans="1:16" s="66" customFormat="1" ht="18" customHeight="1">
      <c r="A16" s="145" t="s">
        <v>156</v>
      </c>
      <c r="B16" s="226" t="s">
        <v>358</v>
      </c>
      <c r="C16" s="91">
        <v>2010</v>
      </c>
      <c r="D16" s="89"/>
      <c r="E16" s="90" t="s">
        <v>8</v>
      </c>
      <c r="F16" s="92">
        <v>2160</v>
      </c>
      <c r="G16" s="89"/>
      <c r="H16" s="261" t="s">
        <v>399</v>
      </c>
      <c r="I16" s="92">
        <v>2000</v>
      </c>
      <c r="J16" s="89"/>
      <c r="K16" s="90" t="s">
        <v>269</v>
      </c>
      <c r="L16" s="92">
        <v>580</v>
      </c>
      <c r="M16" s="89"/>
      <c r="N16" s="136" t="s">
        <v>276</v>
      </c>
      <c r="O16" s="92"/>
      <c r="P16" s="89"/>
    </row>
    <row r="17" spans="1:16" s="66" customFormat="1" ht="18" customHeight="1">
      <c r="A17" s="145" t="s">
        <v>248</v>
      </c>
      <c r="B17" s="226" t="s">
        <v>358</v>
      </c>
      <c r="C17" s="91">
        <v>4600</v>
      </c>
      <c r="D17" s="89"/>
      <c r="E17" s="90" t="s">
        <v>9</v>
      </c>
      <c r="F17" s="92">
        <v>2990</v>
      </c>
      <c r="G17" s="89"/>
      <c r="H17" s="260" t="s">
        <v>11</v>
      </c>
      <c r="I17" s="92"/>
      <c r="J17" s="89"/>
      <c r="K17" s="90" t="s">
        <v>359</v>
      </c>
      <c r="L17" s="92">
        <v>60</v>
      </c>
      <c r="M17" s="89"/>
      <c r="N17" s="136" t="s">
        <v>277</v>
      </c>
      <c r="O17" s="92"/>
      <c r="P17" s="89"/>
    </row>
    <row r="18" spans="1:16" s="66" customFormat="1" ht="18" customHeight="1">
      <c r="A18" s="145" t="s">
        <v>10</v>
      </c>
      <c r="B18" s="226" t="s">
        <v>358</v>
      </c>
      <c r="C18" s="91">
        <v>970</v>
      </c>
      <c r="D18" s="89"/>
      <c r="E18" s="90" t="s">
        <v>10</v>
      </c>
      <c r="F18" s="92">
        <v>290</v>
      </c>
      <c r="G18" s="89"/>
      <c r="H18" s="260" t="s">
        <v>257</v>
      </c>
      <c r="I18" s="92">
        <v>2970</v>
      </c>
      <c r="J18" s="89"/>
      <c r="K18" s="90" t="s">
        <v>384</v>
      </c>
      <c r="L18" s="92">
        <v>30</v>
      </c>
      <c r="M18" s="89"/>
      <c r="N18" s="136" t="s">
        <v>247</v>
      </c>
      <c r="O18" s="92"/>
      <c r="P18" s="89"/>
    </row>
    <row r="19" spans="1:16" s="66" customFormat="1" ht="18" customHeight="1">
      <c r="A19" s="145"/>
      <c r="B19" s="226"/>
      <c r="C19" s="91"/>
      <c r="D19" s="89"/>
      <c r="E19" s="90" t="s">
        <v>384</v>
      </c>
      <c r="F19" s="92">
        <v>350</v>
      </c>
      <c r="G19" s="89"/>
      <c r="H19" s="90" t="s">
        <v>208</v>
      </c>
      <c r="I19" s="92">
        <v>560</v>
      </c>
      <c r="J19" s="89"/>
      <c r="K19" s="90"/>
      <c r="L19" s="92"/>
      <c r="M19" s="89"/>
      <c r="N19" s="136" t="s">
        <v>258</v>
      </c>
      <c r="O19" s="92"/>
      <c r="P19" s="89"/>
    </row>
    <row r="20" spans="1:16" s="66" customFormat="1" ht="18" customHeight="1">
      <c r="A20" s="145"/>
      <c r="B20" s="226"/>
      <c r="C20" s="91"/>
      <c r="D20" s="89"/>
      <c r="E20" s="90"/>
      <c r="F20" s="92"/>
      <c r="G20" s="89"/>
      <c r="H20" s="90"/>
      <c r="I20" s="92"/>
      <c r="J20" s="89"/>
      <c r="K20" s="90"/>
      <c r="L20" s="92"/>
      <c r="M20" s="89"/>
      <c r="N20" s="90" t="s">
        <v>280</v>
      </c>
      <c r="O20" s="92"/>
      <c r="P20" s="89"/>
    </row>
    <row r="21" spans="1:16" s="66" customFormat="1" ht="18" customHeight="1">
      <c r="A21" s="145"/>
      <c r="B21" s="219"/>
      <c r="C21" s="91"/>
      <c r="D21" s="89"/>
      <c r="E21" s="90"/>
      <c r="F21" s="92"/>
      <c r="G21" s="89"/>
      <c r="H21" s="90"/>
      <c r="I21" s="92"/>
      <c r="J21" s="89"/>
      <c r="K21" s="90"/>
      <c r="L21" s="92"/>
      <c r="M21" s="89"/>
      <c r="N21" s="90" t="s">
        <v>279</v>
      </c>
      <c r="O21" s="92"/>
      <c r="P21" s="89"/>
    </row>
    <row r="22" spans="1:16" s="66" customFormat="1" ht="18" customHeight="1">
      <c r="A22" s="145" t="s">
        <v>7</v>
      </c>
      <c r="B22" s="226" t="s">
        <v>358</v>
      </c>
      <c r="C22" s="97"/>
      <c r="D22" s="98"/>
      <c r="E22" s="99"/>
      <c r="F22" s="92"/>
      <c r="G22" s="89"/>
      <c r="H22" s="249"/>
      <c r="I22" s="92"/>
      <c r="J22" s="89"/>
      <c r="K22" s="90"/>
      <c r="L22" s="92"/>
      <c r="M22" s="89"/>
      <c r="N22" s="159" t="s">
        <v>281</v>
      </c>
      <c r="O22" s="92"/>
      <c r="P22" s="89"/>
    </row>
    <row r="23" spans="1:16" s="66" customFormat="1" ht="18" customHeight="1">
      <c r="A23" s="145" t="s">
        <v>12</v>
      </c>
      <c r="B23" s="226" t="s">
        <v>358</v>
      </c>
      <c r="C23" s="97"/>
      <c r="D23" s="98"/>
      <c r="E23" s="99"/>
      <c r="F23" s="92"/>
      <c r="G23" s="89"/>
      <c r="H23" s="90"/>
      <c r="I23" s="92"/>
      <c r="J23" s="89"/>
      <c r="K23" s="90"/>
      <c r="L23" s="92"/>
      <c r="M23" s="89"/>
      <c r="N23" s="90"/>
      <c r="O23" s="92"/>
      <c r="P23" s="89"/>
    </row>
    <row r="24" spans="1:16" s="66" customFormat="1" ht="18" customHeight="1">
      <c r="A24" s="208"/>
      <c r="B24" s="223"/>
      <c r="C24" s="97"/>
      <c r="D24" s="98"/>
      <c r="E24" s="99"/>
      <c r="F24" s="92"/>
      <c r="G24" s="89"/>
      <c r="H24" s="90"/>
      <c r="I24" s="92"/>
      <c r="J24" s="89"/>
      <c r="K24" s="90"/>
      <c r="L24" s="92"/>
      <c r="M24" s="89"/>
      <c r="N24" s="90"/>
      <c r="O24" s="92"/>
      <c r="P24" s="89"/>
    </row>
    <row r="25" spans="1:16" s="66" customFormat="1" ht="18" customHeight="1">
      <c r="A25" s="204"/>
      <c r="B25" s="224"/>
      <c r="C25" s="103"/>
      <c r="D25" s="89"/>
      <c r="E25" s="94"/>
      <c r="F25" s="104"/>
      <c r="G25" s="89"/>
      <c r="H25" s="94"/>
      <c r="I25" s="104"/>
      <c r="J25" s="89"/>
      <c r="K25" s="94"/>
      <c r="L25" s="104"/>
      <c r="M25" s="89"/>
      <c r="N25" s="94"/>
      <c r="O25" s="104"/>
      <c r="P25" s="89"/>
    </row>
    <row r="26" spans="1:16" s="66" customFormat="1" ht="18" customHeight="1" thickBot="1">
      <c r="A26" s="149" t="s">
        <v>13</v>
      </c>
      <c r="B26" s="215"/>
      <c r="C26" s="106">
        <f>SUM(C9:C25)</f>
        <v>10950</v>
      </c>
      <c r="D26" s="175">
        <f>SUM(D9:D25)</f>
        <v>0</v>
      </c>
      <c r="E26" s="105" t="s">
        <v>13</v>
      </c>
      <c r="F26" s="106">
        <f>SUM(F9:F25)</f>
        <v>7260</v>
      </c>
      <c r="G26" s="175">
        <f>SUM(G9:G25)</f>
        <v>0</v>
      </c>
      <c r="H26" s="105" t="s">
        <v>13</v>
      </c>
      <c r="I26" s="106">
        <f>SUM(I9:I25)</f>
        <v>8190</v>
      </c>
      <c r="J26" s="175">
        <f>SUM(J9:J25)</f>
        <v>0</v>
      </c>
      <c r="K26" s="105" t="s">
        <v>13</v>
      </c>
      <c r="L26" s="106">
        <f>SUM(L9:L25)</f>
        <v>1020</v>
      </c>
      <c r="M26" s="175">
        <f>SUM(M9:M25)</f>
        <v>0</v>
      </c>
      <c r="N26" s="105" t="s">
        <v>13</v>
      </c>
      <c r="O26" s="106">
        <f>SUM(O9:O25)</f>
        <v>0</v>
      </c>
      <c r="P26" s="176">
        <f>SUM(P9:P25)</f>
        <v>0</v>
      </c>
    </row>
    <row r="27" spans="7:14" s="66" customFormat="1" ht="15" customHeight="1" thickBot="1">
      <c r="G27" s="107"/>
      <c r="N27" s="108"/>
    </row>
    <row r="28" spans="1:16" s="65" customFormat="1" ht="17.25" customHeight="1" thickBot="1">
      <c r="A28" s="200" t="s">
        <v>385</v>
      </c>
      <c r="B28" s="200"/>
      <c r="C28" s="70"/>
      <c r="D28" s="71" t="s">
        <v>143</v>
      </c>
      <c r="E28" s="72" t="s">
        <v>176</v>
      </c>
      <c r="F28" s="73"/>
      <c r="G28" s="74" t="s">
        <v>136</v>
      </c>
      <c r="H28" s="75">
        <f>SUM(C57,F57,I57,L57,O57)</f>
        <v>49030</v>
      </c>
      <c r="I28" s="76" t="s">
        <v>137</v>
      </c>
      <c r="J28" s="77">
        <f>SUM(D57,G57,J57,M57,P57)</f>
        <v>0</v>
      </c>
      <c r="K28" s="78"/>
      <c r="L28" s="81"/>
      <c r="M28" s="81"/>
      <c r="N28" s="109"/>
      <c r="O28" s="81"/>
      <c r="P28" s="81"/>
    </row>
    <row r="29" spans="1:16" s="66" customFormat="1" ht="5.25" customHeight="1" thickBo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1:16" s="66" customFormat="1" ht="18" customHeight="1">
      <c r="A30" s="57" t="s">
        <v>0</v>
      </c>
      <c r="B30" s="58"/>
      <c r="C30" s="58"/>
      <c r="D30" s="62"/>
      <c r="E30" s="58" t="s">
        <v>1</v>
      </c>
      <c r="F30" s="58"/>
      <c r="G30" s="62"/>
      <c r="H30" s="58" t="s">
        <v>2</v>
      </c>
      <c r="I30" s="58"/>
      <c r="J30" s="62"/>
      <c r="K30" s="58" t="s">
        <v>157</v>
      </c>
      <c r="L30" s="58"/>
      <c r="M30" s="62"/>
      <c r="N30" s="58" t="s">
        <v>158</v>
      </c>
      <c r="O30" s="58"/>
      <c r="P30" s="62"/>
    </row>
    <row r="31" spans="1:16" s="65" customFormat="1" ht="15" customHeight="1">
      <c r="A31" s="202" t="s">
        <v>3</v>
      </c>
      <c r="B31" s="214"/>
      <c r="C31" s="85" t="s">
        <v>139</v>
      </c>
      <c r="D31" s="86" t="s">
        <v>222</v>
      </c>
      <c r="E31" s="84" t="s">
        <v>3</v>
      </c>
      <c r="F31" s="85" t="s">
        <v>139</v>
      </c>
      <c r="G31" s="86" t="s">
        <v>222</v>
      </c>
      <c r="H31" s="84" t="s">
        <v>3</v>
      </c>
      <c r="I31" s="85" t="s">
        <v>139</v>
      </c>
      <c r="J31" s="86" t="s">
        <v>222</v>
      </c>
      <c r="K31" s="84" t="s">
        <v>3</v>
      </c>
      <c r="L31" s="85" t="s">
        <v>139</v>
      </c>
      <c r="M31" s="86" t="s">
        <v>222</v>
      </c>
      <c r="N31" s="84" t="s">
        <v>3</v>
      </c>
      <c r="O31" s="85" t="s">
        <v>139</v>
      </c>
      <c r="P31" s="86" t="s">
        <v>222</v>
      </c>
    </row>
    <row r="32" spans="1:16" s="65" customFormat="1" ht="18" customHeight="1">
      <c r="A32" s="203" t="s">
        <v>232</v>
      </c>
      <c r="B32" s="218"/>
      <c r="C32" s="88"/>
      <c r="D32" s="89"/>
      <c r="E32" s="87" t="s">
        <v>232</v>
      </c>
      <c r="F32" s="88"/>
      <c r="G32" s="89"/>
      <c r="H32" s="87" t="s">
        <v>232</v>
      </c>
      <c r="I32" s="88"/>
      <c r="J32" s="89"/>
      <c r="K32" s="87" t="s">
        <v>232</v>
      </c>
      <c r="L32" s="88"/>
      <c r="M32" s="89"/>
      <c r="N32" s="87" t="s">
        <v>232</v>
      </c>
      <c r="O32" s="88"/>
      <c r="P32" s="89"/>
    </row>
    <row r="33" spans="1:16" s="66" customFormat="1" ht="18" customHeight="1">
      <c r="A33" s="209" t="s">
        <v>249</v>
      </c>
      <c r="B33" s="226" t="s">
        <v>358</v>
      </c>
      <c r="C33" s="91">
        <v>2040</v>
      </c>
      <c r="D33" s="89"/>
      <c r="E33" s="90" t="s">
        <v>14</v>
      </c>
      <c r="F33" s="92">
        <v>460</v>
      </c>
      <c r="G33" s="89"/>
      <c r="H33" s="159" t="s">
        <v>283</v>
      </c>
      <c r="I33" s="92">
        <v>250</v>
      </c>
      <c r="J33" s="89"/>
      <c r="K33" s="90" t="s">
        <v>380</v>
      </c>
      <c r="L33" s="92">
        <v>500</v>
      </c>
      <c r="M33" s="89"/>
      <c r="N33" s="159" t="s">
        <v>284</v>
      </c>
      <c r="O33" s="92"/>
      <c r="P33" s="89"/>
    </row>
    <row r="34" spans="1:16" s="66" customFormat="1" ht="18" customHeight="1">
      <c r="A34" s="145" t="s">
        <v>18</v>
      </c>
      <c r="B34" s="226" t="s">
        <v>358</v>
      </c>
      <c r="C34" s="91">
        <v>1420</v>
      </c>
      <c r="D34" s="89"/>
      <c r="E34" s="90" t="s">
        <v>202</v>
      </c>
      <c r="F34" s="92">
        <v>1400</v>
      </c>
      <c r="G34" s="89"/>
      <c r="H34" s="90" t="s">
        <v>17</v>
      </c>
      <c r="I34" s="92">
        <v>1140</v>
      </c>
      <c r="J34" s="89"/>
      <c r="K34" s="159" t="s">
        <v>249</v>
      </c>
      <c r="L34" s="92">
        <v>920</v>
      </c>
      <c r="M34" s="89"/>
      <c r="N34" s="177" t="s">
        <v>286</v>
      </c>
      <c r="O34" s="92"/>
      <c r="P34" s="89"/>
    </row>
    <row r="35" spans="1:16" s="66" customFormat="1" ht="18" customHeight="1">
      <c r="A35" s="145" t="s">
        <v>19</v>
      </c>
      <c r="B35" s="226" t="s">
        <v>358</v>
      </c>
      <c r="C35" s="91">
        <v>1700</v>
      </c>
      <c r="D35" s="89"/>
      <c r="E35" s="90" t="s">
        <v>255</v>
      </c>
      <c r="F35" s="92">
        <v>860</v>
      </c>
      <c r="G35" s="89"/>
      <c r="H35" s="159" t="s">
        <v>255</v>
      </c>
      <c r="I35" s="92">
        <v>760</v>
      </c>
      <c r="J35" s="89"/>
      <c r="K35" s="90" t="s">
        <v>15</v>
      </c>
      <c r="L35" s="92">
        <v>100</v>
      </c>
      <c r="M35" s="89"/>
      <c r="N35" s="159" t="s">
        <v>285</v>
      </c>
      <c r="O35" s="92"/>
      <c r="P35" s="89"/>
    </row>
    <row r="36" spans="1:16" s="66" customFormat="1" ht="18" customHeight="1">
      <c r="A36" s="145" t="s">
        <v>20</v>
      </c>
      <c r="B36" s="226" t="s">
        <v>358</v>
      </c>
      <c r="C36" s="91">
        <v>3410</v>
      </c>
      <c r="D36" s="89"/>
      <c r="E36" s="90" t="s">
        <v>282</v>
      </c>
      <c r="F36" s="92">
        <v>1280</v>
      </c>
      <c r="G36" s="89"/>
      <c r="H36" s="90" t="s">
        <v>19</v>
      </c>
      <c r="I36" s="92">
        <v>500</v>
      </c>
      <c r="J36" s="89"/>
      <c r="K36" s="90"/>
      <c r="L36" s="92"/>
      <c r="M36" s="89"/>
      <c r="N36" s="136" t="s">
        <v>287</v>
      </c>
      <c r="O36" s="92"/>
      <c r="P36" s="89"/>
    </row>
    <row r="37" spans="1:16" s="66" customFormat="1" ht="18" customHeight="1">
      <c r="A37" s="145" t="s">
        <v>25</v>
      </c>
      <c r="B37" s="226" t="s">
        <v>358</v>
      </c>
      <c r="C37" s="91">
        <v>1330</v>
      </c>
      <c r="D37" s="89"/>
      <c r="E37" s="90" t="s">
        <v>352</v>
      </c>
      <c r="F37" s="92">
        <v>1820</v>
      </c>
      <c r="G37" s="89"/>
      <c r="H37" s="90" t="s">
        <v>23</v>
      </c>
      <c r="I37" s="92">
        <v>2000</v>
      </c>
      <c r="J37" s="89"/>
      <c r="K37" s="90"/>
      <c r="L37" s="92"/>
      <c r="M37" s="89"/>
      <c r="N37" s="136" t="s">
        <v>353</v>
      </c>
      <c r="O37" s="92"/>
      <c r="P37" s="89"/>
    </row>
    <row r="38" spans="1:16" s="66" customFormat="1" ht="18" customHeight="1">
      <c r="A38" s="204" t="s">
        <v>23</v>
      </c>
      <c r="B38" s="226" t="s">
        <v>358</v>
      </c>
      <c r="C38" s="91">
        <v>1670</v>
      </c>
      <c r="D38" s="89"/>
      <c r="E38" s="90" t="s">
        <v>23</v>
      </c>
      <c r="F38" s="92">
        <v>1960</v>
      </c>
      <c r="G38" s="89"/>
      <c r="H38" s="90" t="s">
        <v>24</v>
      </c>
      <c r="I38" s="92">
        <v>1200</v>
      </c>
      <c r="J38" s="89"/>
      <c r="K38" s="90"/>
      <c r="L38" s="92"/>
      <c r="M38" s="89"/>
      <c r="N38" s="90" t="s">
        <v>288</v>
      </c>
      <c r="O38" s="92"/>
      <c r="P38" s="89"/>
    </row>
    <row r="39" spans="1:16" s="66" customFormat="1" ht="18" customHeight="1">
      <c r="A39" s="145"/>
      <c r="B39" s="219"/>
      <c r="C39" s="91"/>
      <c r="D39" s="89"/>
      <c r="E39" s="90"/>
      <c r="F39" s="92"/>
      <c r="G39" s="199"/>
      <c r="H39" s="90"/>
      <c r="I39" s="92"/>
      <c r="J39" s="89"/>
      <c r="K39" s="90"/>
      <c r="L39" s="92"/>
      <c r="M39" s="89"/>
      <c r="N39" s="110" t="s">
        <v>289</v>
      </c>
      <c r="O39" s="92"/>
      <c r="P39" s="199"/>
    </row>
    <row r="40" spans="1:16" s="66" customFormat="1" ht="18" customHeight="1">
      <c r="A40" s="210"/>
      <c r="B40" s="219"/>
      <c r="C40" s="91"/>
      <c r="D40" s="89"/>
      <c r="E40" s="90"/>
      <c r="F40" s="92"/>
      <c r="G40" s="89"/>
      <c r="H40" s="90"/>
      <c r="I40" s="92"/>
      <c r="J40" s="89"/>
      <c r="K40" s="90"/>
      <c r="L40" s="92"/>
      <c r="M40" s="89"/>
      <c r="N40" s="90"/>
      <c r="O40" s="92"/>
      <c r="P40" s="89"/>
    </row>
    <row r="41" spans="1:16" s="66" customFormat="1" ht="18" customHeight="1">
      <c r="A41" s="207" t="s">
        <v>233</v>
      </c>
      <c r="B41" s="222"/>
      <c r="C41" s="91"/>
      <c r="D41" s="89"/>
      <c r="E41" s="93" t="s">
        <v>233</v>
      </c>
      <c r="F41" s="92"/>
      <c r="G41" s="89"/>
      <c r="H41" s="93" t="s">
        <v>233</v>
      </c>
      <c r="I41" s="92"/>
      <c r="J41" s="89"/>
      <c r="K41" s="93" t="s">
        <v>233</v>
      </c>
      <c r="L41" s="92"/>
      <c r="M41" s="89"/>
      <c r="N41" s="93" t="s">
        <v>233</v>
      </c>
      <c r="O41" s="92"/>
      <c r="P41" s="89"/>
    </row>
    <row r="42" spans="1:16" s="66" customFormat="1" ht="18" customHeight="1">
      <c r="A42" s="145" t="s">
        <v>240</v>
      </c>
      <c r="B42" s="226" t="s">
        <v>358</v>
      </c>
      <c r="C42" s="91">
        <v>1560</v>
      </c>
      <c r="D42" s="89"/>
      <c r="E42" s="177" t="s">
        <v>267</v>
      </c>
      <c r="F42" s="92">
        <v>2860</v>
      </c>
      <c r="G42" s="89"/>
      <c r="H42" s="90" t="s">
        <v>26</v>
      </c>
      <c r="I42" s="92">
        <v>1820</v>
      </c>
      <c r="J42" s="89"/>
      <c r="K42" s="90" t="s">
        <v>266</v>
      </c>
      <c r="L42" s="92">
        <v>430</v>
      </c>
      <c r="M42" s="89"/>
      <c r="N42" s="136" t="s">
        <v>290</v>
      </c>
      <c r="O42" s="92"/>
      <c r="P42" s="89"/>
    </row>
    <row r="43" spans="1:16" s="66" customFormat="1" ht="18" customHeight="1">
      <c r="A43" s="145" t="s">
        <v>21</v>
      </c>
      <c r="B43" s="226" t="s">
        <v>358</v>
      </c>
      <c r="C43" s="91">
        <v>1260</v>
      </c>
      <c r="D43" s="89"/>
      <c r="E43" s="174" t="s">
        <v>266</v>
      </c>
      <c r="F43" s="92">
        <v>2220</v>
      </c>
      <c r="G43" s="89"/>
      <c r="H43" s="90" t="s">
        <v>21</v>
      </c>
      <c r="I43" s="92">
        <v>1380</v>
      </c>
      <c r="J43" s="89"/>
      <c r="K43" s="159" t="s">
        <v>387</v>
      </c>
      <c r="L43" s="92">
        <v>280</v>
      </c>
      <c r="M43" s="89"/>
      <c r="N43" s="110" t="s">
        <v>291</v>
      </c>
      <c r="O43" s="92"/>
      <c r="P43" s="89"/>
    </row>
    <row r="44" spans="1:16" s="66" customFormat="1" ht="18" customHeight="1">
      <c r="A44" s="145" t="s">
        <v>244</v>
      </c>
      <c r="B44" s="226" t="s">
        <v>358</v>
      </c>
      <c r="C44" s="91">
        <v>1100</v>
      </c>
      <c r="D44" s="89"/>
      <c r="E44" s="90" t="s">
        <v>30</v>
      </c>
      <c r="F44" s="92">
        <v>1030</v>
      </c>
      <c r="G44" s="89"/>
      <c r="H44" s="90" t="s">
        <v>27</v>
      </c>
      <c r="I44" s="92">
        <v>1020</v>
      </c>
      <c r="J44" s="89"/>
      <c r="K44" s="90" t="s">
        <v>379</v>
      </c>
      <c r="L44" s="92">
        <v>700</v>
      </c>
      <c r="M44" s="89"/>
      <c r="N44" s="159" t="s">
        <v>292</v>
      </c>
      <c r="O44" s="92"/>
      <c r="P44" s="89"/>
    </row>
    <row r="45" spans="1:16" s="66" customFormat="1" ht="18" customHeight="1">
      <c r="A45" s="211" t="s">
        <v>260</v>
      </c>
      <c r="B45" s="226" t="s">
        <v>358</v>
      </c>
      <c r="C45" s="91">
        <v>1770</v>
      </c>
      <c r="D45" s="89"/>
      <c r="E45" s="90" t="s">
        <v>26</v>
      </c>
      <c r="F45" s="92">
        <v>2250</v>
      </c>
      <c r="G45" s="89"/>
      <c r="H45" s="90" t="s">
        <v>29</v>
      </c>
      <c r="I45" s="92">
        <v>690</v>
      </c>
      <c r="J45" s="89"/>
      <c r="K45" s="90"/>
      <c r="L45" s="92"/>
      <c r="M45" s="89"/>
      <c r="N45" s="177" t="s">
        <v>293</v>
      </c>
      <c r="O45" s="92"/>
      <c r="P45" s="89"/>
    </row>
    <row r="46" spans="1:16" s="66" customFormat="1" ht="18" customHeight="1">
      <c r="A46" s="145" t="s">
        <v>31</v>
      </c>
      <c r="B46" s="226" t="s">
        <v>358</v>
      </c>
      <c r="C46" s="91">
        <v>1260</v>
      </c>
      <c r="D46" s="89"/>
      <c r="E46" s="90"/>
      <c r="F46" s="92"/>
      <c r="G46" s="89"/>
      <c r="H46" s="90" t="s">
        <v>28</v>
      </c>
      <c r="I46" s="92">
        <v>680</v>
      </c>
      <c r="J46" s="89"/>
      <c r="K46" s="90"/>
      <c r="L46" s="92"/>
      <c r="M46" s="89"/>
      <c r="N46" s="179" t="s">
        <v>294</v>
      </c>
      <c r="O46" s="92"/>
      <c r="P46" s="89"/>
    </row>
    <row r="47" spans="1:16" s="66" customFormat="1" ht="18" customHeight="1">
      <c r="A47" s="145"/>
      <c r="B47" s="219"/>
      <c r="C47" s="91"/>
      <c r="D47" s="89"/>
      <c r="E47" s="90"/>
      <c r="F47" s="92"/>
      <c r="G47" s="89"/>
      <c r="H47" s="90"/>
      <c r="I47" s="92"/>
      <c r="J47" s="89"/>
      <c r="K47" s="159"/>
      <c r="L47" s="92"/>
      <c r="M47" s="89"/>
      <c r="N47" s="159" t="s">
        <v>245</v>
      </c>
      <c r="O47" s="92"/>
      <c r="P47" s="89"/>
    </row>
    <row r="48" spans="1:16" s="66" customFormat="1" ht="18" customHeight="1">
      <c r="A48" s="145"/>
      <c r="B48" s="219"/>
      <c r="C48" s="91"/>
      <c r="D48" s="89"/>
      <c r="E48" s="111"/>
      <c r="F48" s="112"/>
      <c r="G48" s="89"/>
      <c r="H48" s="90"/>
      <c r="I48" s="92"/>
      <c r="J48" s="89"/>
      <c r="K48" s="90"/>
      <c r="L48" s="92"/>
      <c r="M48" s="89"/>
      <c r="N48" s="159" t="s">
        <v>246</v>
      </c>
      <c r="O48" s="92"/>
      <c r="P48" s="89"/>
    </row>
    <row r="49" spans="1:16" s="66" customFormat="1" ht="18" customHeight="1">
      <c r="A49" s="145"/>
      <c r="B49" s="219"/>
      <c r="C49" s="91"/>
      <c r="D49" s="89"/>
      <c r="E49" s="90"/>
      <c r="F49" s="92"/>
      <c r="G49" s="89"/>
      <c r="H49" s="90"/>
      <c r="I49" s="92"/>
      <c r="J49" s="89"/>
      <c r="K49" s="90"/>
      <c r="L49" s="92"/>
      <c r="M49" s="199"/>
      <c r="N49" s="90"/>
      <c r="O49" s="92"/>
      <c r="P49" s="89"/>
    </row>
    <row r="50" spans="1:16" s="66" customFormat="1" ht="18" customHeight="1">
      <c r="A50" s="145"/>
      <c r="B50" s="219"/>
      <c r="C50" s="91"/>
      <c r="D50" s="98"/>
      <c r="E50" s="111"/>
      <c r="F50" s="112"/>
      <c r="G50" s="89"/>
      <c r="H50" s="90"/>
      <c r="I50" s="92"/>
      <c r="J50" s="89"/>
      <c r="K50" s="90"/>
      <c r="L50" s="248"/>
      <c r="M50" s="89"/>
      <c r="N50" s="90"/>
      <c r="O50" s="92"/>
      <c r="P50" s="89"/>
    </row>
    <row r="51" spans="1:16" s="66" customFormat="1" ht="18" customHeight="1">
      <c r="A51" s="208"/>
      <c r="B51" s="223"/>
      <c r="C51" s="97"/>
      <c r="D51" s="98"/>
      <c r="E51" s="100"/>
      <c r="F51" s="92"/>
      <c r="G51" s="89"/>
      <c r="H51" s="90"/>
      <c r="I51" s="92"/>
      <c r="J51" s="89"/>
      <c r="K51" s="90" t="s">
        <v>22</v>
      </c>
      <c r="L51" s="92"/>
      <c r="M51" s="89"/>
      <c r="N51" s="95"/>
      <c r="O51" s="92"/>
      <c r="P51" s="89"/>
    </row>
    <row r="52" spans="1:16" s="66" customFormat="1" ht="18" customHeight="1">
      <c r="A52" s="212"/>
      <c r="B52" s="227"/>
      <c r="C52" s="97"/>
      <c r="D52" s="98"/>
      <c r="E52" s="90"/>
      <c r="F52" s="92"/>
      <c r="G52" s="89"/>
      <c r="H52" s="100"/>
      <c r="I52" s="92"/>
      <c r="J52" s="89"/>
      <c r="K52" s="90" t="s">
        <v>365</v>
      </c>
      <c r="L52" s="92"/>
      <c r="M52" s="89"/>
      <c r="N52" s="178"/>
      <c r="O52" s="92"/>
      <c r="P52" s="89"/>
    </row>
    <row r="53" spans="1:16" s="66" customFormat="1" ht="18" customHeight="1">
      <c r="A53" s="213"/>
      <c r="B53" s="228"/>
      <c r="C53" s="97"/>
      <c r="D53" s="98"/>
      <c r="E53" s="90"/>
      <c r="F53" s="92"/>
      <c r="G53" s="89"/>
      <c r="H53" s="90"/>
      <c r="I53" s="92"/>
      <c r="J53" s="89"/>
      <c r="K53" s="159" t="s">
        <v>386</v>
      </c>
      <c r="L53" s="92"/>
      <c r="M53" s="89"/>
      <c r="N53" s="90"/>
      <c r="O53" s="92"/>
      <c r="P53" s="89"/>
    </row>
    <row r="54" spans="1:16" s="66" customFormat="1" ht="18" customHeight="1">
      <c r="A54" s="145"/>
      <c r="B54" s="219"/>
      <c r="C54" s="91"/>
      <c r="D54" s="89"/>
      <c r="E54" s="90"/>
      <c r="F54" s="92"/>
      <c r="G54" s="89"/>
      <c r="H54" s="90"/>
      <c r="I54" s="92"/>
      <c r="J54" s="89"/>
      <c r="K54" s="90" t="s">
        <v>16</v>
      </c>
      <c r="L54" s="92"/>
      <c r="M54" s="89"/>
      <c r="N54" s="90"/>
      <c r="O54" s="92"/>
      <c r="P54" s="89"/>
    </row>
    <row r="55" spans="1:16" s="66" customFormat="1" ht="18" customHeight="1">
      <c r="A55" s="145"/>
      <c r="B55" s="219"/>
      <c r="C55" s="91"/>
      <c r="D55" s="89"/>
      <c r="E55" s="90"/>
      <c r="F55" s="92"/>
      <c r="G55" s="89"/>
      <c r="H55" s="90"/>
      <c r="I55" s="92"/>
      <c r="J55" s="89"/>
      <c r="K55" s="90"/>
      <c r="L55" s="92"/>
      <c r="M55" s="89"/>
      <c r="N55" s="90"/>
      <c r="O55" s="92"/>
      <c r="P55" s="89"/>
    </row>
    <row r="56" spans="1:16" s="66" customFormat="1" ht="18" customHeight="1">
      <c r="A56" s="204"/>
      <c r="B56" s="224"/>
      <c r="C56" s="103"/>
      <c r="D56" s="89"/>
      <c r="E56" s="94"/>
      <c r="F56" s="104"/>
      <c r="G56" s="89"/>
      <c r="H56" s="94"/>
      <c r="I56" s="104"/>
      <c r="J56" s="89"/>
      <c r="K56" s="94"/>
      <c r="L56" s="104"/>
      <c r="M56" s="89"/>
      <c r="N56" s="94"/>
      <c r="O56" s="104"/>
      <c r="P56" s="89"/>
    </row>
    <row r="57" spans="1:16" s="66" customFormat="1" ht="18" customHeight="1" thickBot="1">
      <c r="A57" s="149" t="s">
        <v>13</v>
      </c>
      <c r="B57" s="215"/>
      <c r="C57" s="106">
        <f>SUM(C33:C56)</f>
        <v>18520</v>
      </c>
      <c r="D57" s="175">
        <f>SUM(D33:D56)</f>
        <v>0</v>
      </c>
      <c r="E57" s="105" t="s">
        <v>13</v>
      </c>
      <c r="F57" s="106">
        <f>SUM(F33:F56)</f>
        <v>16140</v>
      </c>
      <c r="G57" s="175">
        <f>SUM(G33:G56)</f>
        <v>0</v>
      </c>
      <c r="H57" s="105" t="s">
        <v>13</v>
      </c>
      <c r="I57" s="106">
        <f>SUM(I33:I56)</f>
        <v>11440</v>
      </c>
      <c r="J57" s="175">
        <f>SUM(J33:J56)</f>
        <v>0</v>
      </c>
      <c r="K57" s="105" t="s">
        <v>13</v>
      </c>
      <c r="L57" s="106">
        <f>SUM(L33:L56)</f>
        <v>2930</v>
      </c>
      <c r="M57" s="175">
        <f>SUM(M33:M56)</f>
        <v>0</v>
      </c>
      <c r="N57" s="105" t="s">
        <v>13</v>
      </c>
      <c r="O57" s="106">
        <f>SUM(O33:O56)</f>
        <v>0</v>
      </c>
      <c r="P57" s="176">
        <f>SUM(P33:P56)</f>
        <v>0</v>
      </c>
    </row>
    <row r="58" s="66" customFormat="1" ht="15" customHeight="1">
      <c r="N58" s="108"/>
    </row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108" ht="13.5">
      <c r="I108" s="116"/>
    </row>
    <row r="114" ht="13.5">
      <c r="G114" s="116"/>
    </row>
  </sheetData>
  <sheetProtection/>
  <mergeCells count="4">
    <mergeCell ref="L2:M2"/>
    <mergeCell ref="J2:K2"/>
    <mergeCell ref="A2:E2"/>
    <mergeCell ref="F2:H2"/>
  </mergeCells>
  <conditionalFormatting sqref="D9 G33:G50 M33:M50">
    <cfRule type="cellIs" priority="8" dxfId="16" operator="greaterThan" stopIfTrue="1">
      <formula>C9</formula>
    </cfRule>
  </conditionalFormatting>
  <conditionalFormatting sqref="D10:D20">
    <cfRule type="cellIs" priority="7" dxfId="16" operator="greaterThan" stopIfTrue="1">
      <formula>C10</formula>
    </cfRule>
  </conditionalFormatting>
  <conditionalFormatting sqref="G9:G20">
    <cfRule type="cellIs" priority="6" dxfId="16" operator="greaterThan" stopIfTrue="1">
      <formula>F9</formula>
    </cfRule>
  </conditionalFormatting>
  <conditionalFormatting sqref="J9:J19">
    <cfRule type="cellIs" priority="5" dxfId="16" operator="greaterThan" stopIfTrue="1">
      <formula>I9</formula>
    </cfRule>
  </conditionalFormatting>
  <conditionalFormatting sqref="M9:M17">
    <cfRule type="cellIs" priority="4" dxfId="16" operator="greaterThan" stopIfTrue="1">
      <formula>L9</formula>
    </cfRule>
  </conditionalFormatting>
  <conditionalFormatting sqref="P9:P23">
    <cfRule type="cellIs" priority="3" dxfId="16" operator="greaterThan" stopIfTrue="1">
      <formula>O9</formula>
    </cfRule>
  </conditionalFormatting>
  <conditionalFormatting sqref="D33:D49">
    <cfRule type="cellIs" priority="2" dxfId="16" operator="greaterThan" stopIfTrue="1">
      <formula>C33</formula>
    </cfRule>
  </conditionalFormatting>
  <conditionalFormatting sqref="P33:P50 J33:J49">
    <cfRule type="cellIs" priority="1" dxfId="16" operator="greaterThan" stopIfTrue="1">
      <formula>I33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9" scale="66" r:id="rId4"/>
  <headerFooter alignWithMargins="0">
    <oddHeader xml:space="preserve">&amp;L&amp;"ＭＳ Ｐ明朝,太字"&amp;16折込広告企画書　北九州地区　No.1&amp;R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="90" zoomScaleNormal="90" zoomScaleSheetLayoutView="80" zoomScalePageLayoutView="0" workbookViewId="0" topLeftCell="A1">
      <pane ySplit="2" topLeftCell="A3" activePane="bottomLeft" state="frozen"/>
      <selection pane="topLeft" activeCell="L48" sqref="L48"/>
      <selection pane="bottomLeft" activeCell="U33" sqref="U33"/>
    </sheetView>
  </sheetViews>
  <sheetFormatPr defaultColWidth="9.00390625" defaultRowHeight="13.5"/>
  <cols>
    <col min="1" max="1" width="11.625" style="115" customWidth="1"/>
    <col min="2" max="2" width="2.125" style="115" customWidth="1"/>
    <col min="3" max="3" width="7.625" style="115" customWidth="1"/>
    <col min="4" max="4" width="9.625" style="115" customWidth="1"/>
    <col min="5" max="5" width="11.625" style="115" customWidth="1"/>
    <col min="6" max="6" width="7.625" style="115" customWidth="1"/>
    <col min="7" max="7" width="9.625" style="115" customWidth="1"/>
    <col min="8" max="8" width="11.625" style="115" customWidth="1"/>
    <col min="9" max="9" width="7.625" style="115" customWidth="1"/>
    <col min="10" max="10" width="9.625" style="115" customWidth="1"/>
    <col min="11" max="11" width="11.625" style="115" customWidth="1"/>
    <col min="12" max="12" width="7.625" style="115" customWidth="1"/>
    <col min="13" max="13" width="9.625" style="115" customWidth="1"/>
    <col min="14" max="14" width="11.625" style="115" customWidth="1"/>
    <col min="15" max="15" width="7.625" style="115" customWidth="1"/>
    <col min="16" max="16" width="9.625" style="115" customWidth="1"/>
    <col min="17" max="16384" width="9.00390625" style="115" customWidth="1"/>
  </cols>
  <sheetData>
    <row r="1" spans="1:16" s="66" customFormat="1" ht="16.5" customHeight="1">
      <c r="A1" s="57" t="s">
        <v>133</v>
      </c>
      <c r="B1" s="58"/>
      <c r="C1" s="58"/>
      <c r="D1" s="58"/>
      <c r="E1" s="59"/>
      <c r="F1" s="58" t="s">
        <v>121</v>
      </c>
      <c r="G1" s="58"/>
      <c r="H1" s="59"/>
      <c r="I1" s="60" t="s">
        <v>122</v>
      </c>
      <c r="J1" s="58" t="s">
        <v>134</v>
      </c>
      <c r="K1" s="59"/>
      <c r="L1" s="61" t="s">
        <v>135</v>
      </c>
      <c r="M1" s="62"/>
      <c r="N1" s="63"/>
      <c r="O1" s="64"/>
      <c r="P1" s="65"/>
    </row>
    <row r="2" spans="1:16" s="66" customFormat="1" ht="34.5" customHeight="1" thickBot="1">
      <c r="A2" s="266">
        <f>'門司区・小倉北区'!A2</f>
        <v>0</v>
      </c>
      <c r="B2" s="267"/>
      <c r="C2" s="267"/>
      <c r="D2" s="267"/>
      <c r="E2" s="268"/>
      <c r="F2" s="269" t="str">
        <f>'門司区・小倉北区'!F2</f>
        <v>令和　　年　　月　　日</v>
      </c>
      <c r="G2" s="270"/>
      <c r="H2" s="271"/>
      <c r="I2" s="67">
        <f>'門司区・小倉北区'!I2</f>
        <v>0</v>
      </c>
      <c r="J2" s="264">
        <f>'門司区・小倉北区'!$J$2</f>
        <v>0</v>
      </c>
      <c r="K2" s="265"/>
      <c r="L2" s="262"/>
      <c r="M2" s="263"/>
      <c r="N2" s="68"/>
      <c r="O2" s="69"/>
      <c r="P2" s="65"/>
    </row>
    <row r="3" s="66" customFormat="1" ht="15" customHeight="1" thickBot="1">
      <c r="N3" s="49" t="s">
        <v>190</v>
      </c>
    </row>
    <row r="4" spans="1:16" s="65" customFormat="1" ht="17.25" customHeight="1" thickBot="1">
      <c r="A4" s="172" t="s">
        <v>385</v>
      </c>
      <c r="B4" s="172"/>
      <c r="C4" s="70"/>
      <c r="D4" s="71" t="s">
        <v>144</v>
      </c>
      <c r="E4" s="72" t="s">
        <v>177</v>
      </c>
      <c r="F4" s="73"/>
      <c r="G4" s="74" t="s">
        <v>136</v>
      </c>
      <c r="H4" s="75">
        <f>SUM(C27,F27,I27,L27,O27)</f>
        <v>52860</v>
      </c>
      <c r="I4" s="76" t="s">
        <v>137</v>
      </c>
      <c r="J4" s="77">
        <f>SUM(D27,G27,J27,M27,P27)</f>
        <v>0</v>
      </c>
      <c r="L4" s="79" t="s">
        <v>138</v>
      </c>
      <c r="M4" s="80">
        <f>SUM(J4,J29)</f>
        <v>0</v>
      </c>
      <c r="N4" s="51" t="s">
        <v>191</v>
      </c>
      <c r="O4" s="81"/>
      <c r="P4" s="81"/>
    </row>
    <row r="5" spans="1:16" s="66" customFormat="1" ht="5.2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s="66" customFormat="1" ht="18" customHeight="1">
      <c r="A6" s="57" t="s">
        <v>0</v>
      </c>
      <c r="B6" s="58"/>
      <c r="C6" s="58"/>
      <c r="D6" s="62"/>
      <c r="E6" s="58" t="s">
        <v>1</v>
      </c>
      <c r="F6" s="58"/>
      <c r="G6" s="62"/>
      <c r="H6" s="58" t="s">
        <v>2</v>
      </c>
      <c r="I6" s="58"/>
      <c r="J6" s="62"/>
      <c r="K6" s="58" t="s">
        <v>172</v>
      </c>
      <c r="L6" s="58"/>
      <c r="M6" s="62"/>
      <c r="N6" s="58" t="s">
        <v>158</v>
      </c>
      <c r="O6" s="58"/>
      <c r="P6" s="62"/>
    </row>
    <row r="7" spans="1:16" s="65" customFormat="1" ht="15" customHeight="1">
      <c r="A7" s="202" t="s">
        <v>3</v>
      </c>
      <c r="B7" s="214"/>
      <c r="C7" s="85" t="s">
        <v>139</v>
      </c>
      <c r="D7" s="86" t="s">
        <v>222</v>
      </c>
      <c r="E7" s="84" t="s">
        <v>3</v>
      </c>
      <c r="F7" s="85" t="s">
        <v>139</v>
      </c>
      <c r="G7" s="86" t="s">
        <v>222</v>
      </c>
      <c r="H7" s="84" t="s">
        <v>3</v>
      </c>
      <c r="I7" s="85" t="s">
        <v>139</v>
      </c>
      <c r="J7" s="86" t="s">
        <v>222</v>
      </c>
      <c r="K7" s="84" t="s">
        <v>3</v>
      </c>
      <c r="L7" s="85" t="s">
        <v>139</v>
      </c>
      <c r="M7" s="86" t="s">
        <v>222</v>
      </c>
      <c r="N7" s="84" t="s">
        <v>3</v>
      </c>
      <c r="O7" s="85" t="s">
        <v>139</v>
      </c>
      <c r="P7" s="86" t="s">
        <v>222</v>
      </c>
    </row>
    <row r="8" spans="1:16" s="66" customFormat="1" ht="18" customHeight="1">
      <c r="A8" s="145" t="s">
        <v>34</v>
      </c>
      <c r="B8" s="219" t="s">
        <v>357</v>
      </c>
      <c r="C8" s="91">
        <v>4010</v>
      </c>
      <c r="D8" s="89"/>
      <c r="E8" s="90" t="s">
        <v>32</v>
      </c>
      <c r="F8" s="92">
        <v>370</v>
      </c>
      <c r="G8" s="89"/>
      <c r="H8" s="90" t="s">
        <v>366</v>
      </c>
      <c r="I8" s="92">
        <v>1580</v>
      </c>
      <c r="J8" s="89"/>
      <c r="K8" s="90" t="s">
        <v>241</v>
      </c>
      <c r="L8" s="92">
        <v>780</v>
      </c>
      <c r="M8" s="89"/>
      <c r="N8" s="159" t="s">
        <v>299</v>
      </c>
      <c r="O8" s="92"/>
      <c r="P8" s="89"/>
    </row>
    <row r="9" spans="1:16" s="66" customFormat="1" ht="18" customHeight="1">
      <c r="A9" s="145" t="s">
        <v>38</v>
      </c>
      <c r="B9" s="219" t="s">
        <v>357</v>
      </c>
      <c r="C9" s="91">
        <v>2160</v>
      </c>
      <c r="D9" s="89"/>
      <c r="E9" s="90" t="s">
        <v>36</v>
      </c>
      <c r="F9" s="92">
        <v>3230</v>
      </c>
      <c r="G9" s="89"/>
      <c r="H9" s="173" t="s">
        <v>262</v>
      </c>
      <c r="I9" s="92">
        <v>2000</v>
      </c>
      <c r="J9" s="89"/>
      <c r="K9" s="110" t="s">
        <v>305</v>
      </c>
      <c r="L9" s="92">
        <v>560</v>
      </c>
      <c r="M9" s="89"/>
      <c r="N9" s="159" t="s">
        <v>300</v>
      </c>
      <c r="O9" s="92"/>
      <c r="P9" s="89"/>
    </row>
    <row r="10" spans="1:16" s="66" customFormat="1" ht="18" customHeight="1">
      <c r="A10" s="145" t="s">
        <v>41</v>
      </c>
      <c r="B10" s="219" t="s">
        <v>357</v>
      </c>
      <c r="C10" s="91">
        <v>1090</v>
      </c>
      <c r="D10" s="89"/>
      <c r="E10" s="90" t="s">
        <v>37</v>
      </c>
      <c r="F10" s="92">
        <v>3100</v>
      </c>
      <c r="G10" s="89"/>
      <c r="H10" s="90" t="s">
        <v>367</v>
      </c>
      <c r="I10" s="92">
        <v>1940</v>
      </c>
      <c r="J10" s="89"/>
      <c r="K10" s="90" t="s">
        <v>38</v>
      </c>
      <c r="L10" s="92">
        <v>320</v>
      </c>
      <c r="M10" s="89"/>
      <c r="N10" s="159" t="s">
        <v>295</v>
      </c>
      <c r="O10" s="92"/>
      <c r="P10" s="89"/>
    </row>
    <row r="11" spans="1:16" s="66" customFormat="1" ht="18" customHeight="1">
      <c r="A11" s="145" t="s">
        <v>44</v>
      </c>
      <c r="B11" s="219" t="s">
        <v>357</v>
      </c>
      <c r="C11" s="91">
        <v>2060</v>
      </c>
      <c r="D11" s="89"/>
      <c r="E11" s="90" t="s">
        <v>34</v>
      </c>
      <c r="F11" s="92">
        <v>3280</v>
      </c>
      <c r="G11" s="89"/>
      <c r="H11" s="90" t="s">
        <v>210</v>
      </c>
      <c r="I11" s="92">
        <v>860</v>
      </c>
      <c r="J11" s="89"/>
      <c r="K11" s="90" t="s">
        <v>228</v>
      </c>
      <c r="L11" s="92">
        <v>230</v>
      </c>
      <c r="M11" s="89"/>
      <c r="N11" s="159" t="s">
        <v>301</v>
      </c>
      <c r="O11" s="92"/>
      <c r="P11" s="89"/>
    </row>
    <row r="12" spans="1:16" s="66" customFormat="1" ht="18" customHeight="1">
      <c r="A12" s="145" t="s">
        <v>45</v>
      </c>
      <c r="B12" s="219" t="s">
        <v>357</v>
      </c>
      <c r="C12" s="91">
        <v>6850</v>
      </c>
      <c r="D12" s="89"/>
      <c r="E12" s="90" t="s">
        <v>38</v>
      </c>
      <c r="F12" s="92">
        <v>1960</v>
      </c>
      <c r="G12" s="89"/>
      <c r="H12" s="90" t="s">
        <v>42</v>
      </c>
      <c r="I12" s="92">
        <v>300</v>
      </c>
      <c r="J12" s="89"/>
      <c r="K12" s="90" t="s">
        <v>271</v>
      </c>
      <c r="L12" s="92">
        <v>120</v>
      </c>
      <c r="M12" s="89"/>
      <c r="N12" s="159" t="s">
        <v>302</v>
      </c>
      <c r="O12" s="92"/>
      <c r="P12" s="89"/>
    </row>
    <row r="13" spans="1:16" s="66" customFormat="1" ht="18" customHeight="1">
      <c r="A13" s="145" t="s">
        <v>33</v>
      </c>
      <c r="B13" s="219" t="s">
        <v>357</v>
      </c>
      <c r="C13" s="91">
        <v>1020</v>
      </c>
      <c r="D13" s="89"/>
      <c r="E13" s="90" t="s">
        <v>39</v>
      </c>
      <c r="F13" s="92">
        <v>1790</v>
      </c>
      <c r="G13" s="89"/>
      <c r="H13" s="90" t="s">
        <v>243</v>
      </c>
      <c r="I13" s="92">
        <v>1380</v>
      </c>
      <c r="J13" s="89"/>
      <c r="K13" s="90" t="s">
        <v>272</v>
      </c>
      <c r="L13" s="92">
        <v>410</v>
      </c>
      <c r="M13" s="89"/>
      <c r="N13" s="177" t="s">
        <v>296</v>
      </c>
      <c r="O13" s="92"/>
      <c r="P13" s="89"/>
    </row>
    <row r="14" spans="1:18" s="66" customFormat="1" ht="18" customHeight="1">
      <c r="A14" s="229" t="s">
        <v>305</v>
      </c>
      <c r="B14" s="225" t="s">
        <v>357</v>
      </c>
      <c r="C14" s="91">
        <v>2800</v>
      </c>
      <c r="D14" s="89"/>
      <c r="E14" s="90" t="s">
        <v>40</v>
      </c>
      <c r="F14" s="92">
        <v>910</v>
      </c>
      <c r="G14" s="89"/>
      <c r="H14" s="90" t="s">
        <v>46</v>
      </c>
      <c r="I14" s="92">
        <v>800</v>
      </c>
      <c r="J14" s="89"/>
      <c r="K14" s="180"/>
      <c r="L14" s="92"/>
      <c r="M14" s="89"/>
      <c r="N14" s="177" t="s">
        <v>297</v>
      </c>
      <c r="O14" s="92"/>
      <c r="P14" s="89"/>
      <c r="R14" s="117"/>
    </row>
    <row r="15" spans="1:18" s="66" customFormat="1" ht="18" customHeight="1">
      <c r="A15" s="145" t="s">
        <v>35</v>
      </c>
      <c r="B15" s="219" t="s">
        <v>357</v>
      </c>
      <c r="C15" s="91">
        <v>820</v>
      </c>
      <c r="D15" s="89"/>
      <c r="E15" s="90" t="s">
        <v>254</v>
      </c>
      <c r="F15" s="92">
        <v>1940</v>
      </c>
      <c r="G15" s="89"/>
      <c r="H15" s="90" t="s">
        <v>41</v>
      </c>
      <c r="I15" s="92">
        <v>700</v>
      </c>
      <c r="J15" s="89"/>
      <c r="K15" s="180"/>
      <c r="L15" s="92"/>
      <c r="M15" s="89"/>
      <c r="N15" s="177" t="s">
        <v>298</v>
      </c>
      <c r="O15" s="92"/>
      <c r="P15" s="89"/>
      <c r="R15" s="117"/>
    </row>
    <row r="16" spans="1:16" s="66" customFormat="1" ht="18" customHeight="1">
      <c r="A16" s="145" t="s">
        <v>369</v>
      </c>
      <c r="B16" s="219" t="s">
        <v>357</v>
      </c>
      <c r="C16" s="91">
        <v>370</v>
      </c>
      <c r="D16" s="89"/>
      <c r="E16" s="90"/>
      <c r="F16" s="92"/>
      <c r="G16" s="89"/>
      <c r="H16" s="90" t="s">
        <v>47</v>
      </c>
      <c r="I16" s="92">
        <v>2520</v>
      </c>
      <c r="J16" s="89"/>
      <c r="K16" s="180"/>
      <c r="L16" s="92"/>
      <c r="M16" s="89"/>
      <c r="N16" s="159" t="s">
        <v>303</v>
      </c>
      <c r="O16" s="92"/>
      <c r="P16" s="89"/>
    </row>
    <row r="17" spans="1:16" s="66" customFormat="1" ht="18" customHeight="1">
      <c r="A17" s="145"/>
      <c r="B17" s="219"/>
      <c r="C17" s="91"/>
      <c r="D17" s="89"/>
      <c r="E17" s="90"/>
      <c r="F17" s="92"/>
      <c r="G17" s="89"/>
      <c r="H17" s="90" t="s">
        <v>43</v>
      </c>
      <c r="I17" s="92">
        <v>600</v>
      </c>
      <c r="J17" s="89"/>
      <c r="K17" s="180"/>
      <c r="L17" s="92"/>
      <c r="M17" s="89"/>
      <c r="N17" s="90" t="s">
        <v>205</v>
      </c>
      <c r="O17" s="92"/>
      <c r="P17" s="89"/>
    </row>
    <row r="18" spans="1:16" s="66" customFormat="1" ht="18" customHeight="1">
      <c r="A18" s="145"/>
      <c r="B18" s="219"/>
      <c r="C18" s="91"/>
      <c r="D18" s="89"/>
      <c r="E18" s="90"/>
      <c r="F18" s="92"/>
      <c r="G18" s="89"/>
      <c r="H18" s="90"/>
      <c r="I18" s="92"/>
      <c r="J18" s="89"/>
      <c r="K18" s="180"/>
      <c r="L18" s="92"/>
      <c r="M18" s="89"/>
      <c r="N18" s="90" t="s">
        <v>206</v>
      </c>
      <c r="O18" s="92"/>
      <c r="P18" s="89"/>
    </row>
    <row r="19" spans="1:16" s="66" customFormat="1" ht="18" customHeight="1">
      <c r="A19" s="145"/>
      <c r="B19" s="219"/>
      <c r="C19" s="91"/>
      <c r="D19" s="89"/>
      <c r="E19" s="90"/>
      <c r="F19" s="92"/>
      <c r="G19" s="89"/>
      <c r="H19" s="90"/>
      <c r="I19" s="119"/>
      <c r="J19" s="120"/>
      <c r="K19" s="180"/>
      <c r="L19" s="92"/>
      <c r="M19" s="89"/>
      <c r="N19" s="159" t="s">
        <v>304</v>
      </c>
      <c r="O19" s="92"/>
      <c r="P19" s="89"/>
    </row>
    <row r="20" spans="1:16" s="66" customFormat="1" ht="18" customHeight="1">
      <c r="A20" s="145"/>
      <c r="B20" s="219"/>
      <c r="C20" s="91"/>
      <c r="D20" s="89"/>
      <c r="E20" s="90"/>
      <c r="F20" s="92"/>
      <c r="G20" s="89"/>
      <c r="H20" s="90"/>
      <c r="I20" s="92"/>
      <c r="J20" s="89"/>
      <c r="K20" s="180"/>
      <c r="L20" s="92"/>
      <c r="M20" s="89"/>
      <c r="N20" s="90"/>
      <c r="O20" s="92"/>
      <c r="P20" s="89"/>
    </row>
    <row r="21" spans="1:16" s="66" customFormat="1" ht="18" customHeight="1">
      <c r="A21" s="145"/>
      <c r="B21" s="219"/>
      <c r="C21" s="91"/>
      <c r="D21" s="89"/>
      <c r="E21" s="90"/>
      <c r="F21" s="92"/>
      <c r="G21" s="89"/>
      <c r="H21" s="118"/>
      <c r="I21" s="119"/>
      <c r="J21" s="120"/>
      <c r="K21" s="180"/>
      <c r="L21" s="92"/>
      <c r="M21" s="89"/>
      <c r="N21" s="113"/>
      <c r="O21" s="92"/>
      <c r="P21" s="89"/>
    </row>
    <row r="22" spans="1:16" s="66" customFormat="1" ht="18" customHeight="1">
      <c r="A22" s="145"/>
      <c r="B22" s="219"/>
      <c r="C22" s="91"/>
      <c r="D22" s="89"/>
      <c r="E22" s="113"/>
      <c r="F22" s="92"/>
      <c r="G22" s="89"/>
      <c r="H22" s="118"/>
      <c r="I22" s="119"/>
      <c r="J22" s="120"/>
      <c r="K22" s="180"/>
      <c r="L22" s="92"/>
      <c r="M22" s="89"/>
      <c r="N22" s="113"/>
      <c r="O22" s="92"/>
      <c r="P22" s="89"/>
    </row>
    <row r="23" spans="1:16" s="66" customFormat="1" ht="18" customHeight="1">
      <c r="A23" s="145"/>
      <c r="B23" s="219"/>
      <c r="C23" s="91"/>
      <c r="D23" s="89"/>
      <c r="E23" s="96"/>
      <c r="F23" s="92"/>
      <c r="G23" s="89"/>
      <c r="H23" s="121"/>
      <c r="I23" s="122"/>
      <c r="J23" s="123"/>
      <c r="K23" s="180"/>
      <c r="L23" s="92"/>
      <c r="M23" s="89"/>
      <c r="N23" s="96"/>
      <c r="O23" s="92"/>
      <c r="P23" s="89"/>
    </row>
    <row r="24" spans="1:16" s="66" customFormat="1" ht="18" customHeight="1">
      <c r="A24" s="145"/>
      <c r="B24" s="219"/>
      <c r="C24" s="91"/>
      <c r="D24" s="89"/>
      <c r="E24" s="90"/>
      <c r="F24" s="92"/>
      <c r="G24" s="89"/>
      <c r="H24" s="124"/>
      <c r="I24" s="125"/>
      <c r="J24" s="126"/>
      <c r="K24" s="180"/>
      <c r="L24" s="92"/>
      <c r="M24" s="89"/>
      <c r="N24" s="90"/>
      <c r="O24" s="92"/>
      <c r="P24" s="89"/>
    </row>
    <row r="25" spans="1:16" s="66" customFormat="1" ht="18" customHeight="1">
      <c r="A25" s="145"/>
      <c r="B25" s="219"/>
      <c r="C25" s="91"/>
      <c r="D25" s="89"/>
      <c r="E25" s="90"/>
      <c r="F25" s="92"/>
      <c r="G25" s="89"/>
      <c r="H25" s="127"/>
      <c r="I25" s="125"/>
      <c r="J25" s="126"/>
      <c r="K25" s="180"/>
      <c r="L25" s="92"/>
      <c r="M25" s="89"/>
      <c r="N25" s="90"/>
      <c r="O25" s="92"/>
      <c r="P25" s="89"/>
    </row>
    <row r="26" spans="1:16" s="66" customFormat="1" ht="18" customHeight="1">
      <c r="A26" s="204"/>
      <c r="B26" s="224"/>
      <c r="C26" s="103"/>
      <c r="D26" s="89"/>
      <c r="E26" s="94"/>
      <c r="F26" s="104"/>
      <c r="G26" s="89"/>
      <c r="H26" s="94"/>
      <c r="I26" s="104"/>
      <c r="J26" s="89"/>
      <c r="K26" s="181"/>
      <c r="L26" s="104"/>
      <c r="M26" s="89"/>
      <c r="N26" s="94"/>
      <c r="O26" s="104"/>
      <c r="P26" s="89"/>
    </row>
    <row r="27" spans="1:16" s="66" customFormat="1" ht="18" customHeight="1" thickBot="1">
      <c r="A27" s="149" t="s">
        <v>13</v>
      </c>
      <c r="B27" s="215"/>
      <c r="C27" s="106">
        <f>SUM(C8:C26)</f>
        <v>21180</v>
      </c>
      <c r="D27" s="128">
        <f>SUM(D8:D26)</f>
        <v>0</v>
      </c>
      <c r="E27" s="105" t="s">
        <v>13</v>
      </c>
      <c r="F27" s="106">
        <f>SUM(F8:F26)</f>
        <v>16580</v>
      </c>
      <c r="G27" s="128">
        <f>SUM(G8:G26)</f>
        <v>0</v>
      </c>
      <c r="H27" s="105" t="s">
        <v>13</v>
      </c>
      <c r="I27" s="106">
        <f>SUM(I8:I26)</f>
        <v>12680</v>
      </c>
      <c r="J27" s="128">
        <f>SUM(J8:J26)</f>
        <v>0</v>
      </c>
      <c r="K27" s="105" t="s">
        <v>13</v>
      </c>
      <c r="L27" s="106">
        <f>SUM(L8:L26)</f>
        <v>2420</v>
      </c>
      <c r="M27" s="128">
        <f>SUM(M8:M26)</f>
        <v>0</v>
      </c>
      <c r="N27" s="105" t="s">
        <v>13</v>
      </c>
      <c r="O27" s="106">
        <f>SUM(O8:O26)</f>
        <v>0</v>
      </c>
      <c r="P27" s="128">
        <f>SUM(P8:P26)</f>
        <v>0</v>
      </c>
    </row>
    <row r="28" s="66" customFormat="1" ht="15" customHeight="1" thickBot="1">
      <c r="N28" s="108"/>
    </row>
    <row r="29" spans="1:16" s="65" customFormat="1" ht="17.25" customHeight="1" thickBot="1">
      <c r="A29" s="172" t="s">
        <v>392</v>
      </c>
      <c r="B29" s="200"/>
      <c r="C29" s="70"/>
      <c r="D29" s="71" t="s">
        <v>145</v>
      </c>
      <c r="E29" s="72" t="s">
        <v>178</v>
      </c>
      <c r="F29" s="73"/>
      <c r="G29" s="74" t="s">
        <v>136</v>
      </c>
      <c r="H29" s="75">
        <f>SUM(C48,F48,I48,L48,O48)</f>
        <v>15730</v>
      </c>
      <c r="I29" s="76" t="s">
        <v>137</v>
      </c>
      <c r="J29" s="77">
        <f>SUM(D48,G48,J48,M48,P48)</f>
        <v>0</v>
      </c>
      <c r="K29" s="78"/>
      <c r="L29" s="81"/>
      <c r="M29" s="81"/>
      <c r="N29" s="109"/>
      <c r="O29" s="81"/>
      <c r="P29" s="81"/>
    </row>
    <row r="30" spans="1:16" s="66" customFormat="1" ht="5.25" customHeight="1" thickBo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s="66" customFormat="1" ht="18" customHeight="1">
      <c r="A31" s="57" t="s">
        <v>0</v>
      </c>
      <c r="B31" s="58"/>
      <c r="C31" s="58"/>
      <c r="D31" s="62"/>
      <c r="E31" s="58" t="s">
        <v>1</v>
      </c>
      <c r="F31" s="58"/>
      <c r="G31" s="62"/>
      <c r="H31" s="58" t="s">
        <v>2</v>
      </c>
      <c r="I31" s="58"/>
      <c r="J31" s="62"/>
      <c r="K31" s="58" t="s">
        <v>157</v>
      </c>
      <c r="L31" s="58"/>
      <c r="M31" s="62"/>
      <c r="N31" s="58" t="s">
        <v>158</v>
      </c>
      <c r="O31" s="58"/>
      <c r="P31" s="62"/>
    </row>
    <row r="32" spans="1:16" s="65" customFormat="1" ht="15" customHeight="1">
      <c r="A32" s="202" t="s">
        <v>3</v>
      </c>
      <c r="B32" s="214"/>
      <c r="C32" s="85" t="s">
        <v>139</v>
      </c>
      <c r="D32" s="86" t="s">
        <v>222</v>
      </c>
      <c r="E32" s="84" t="s">
        <v>3</v>
      </c>
      <c r="F32" s="85" t="s">
        <v>139</v>
      </c>
      <c r="G32" s="86" t="s">
        <v>222</v>
      </c>
      <c r="H32" s="84" t="s">
        <v>3</v>
      </c>
      <c r="I32" s="85" t="s">
        <v>139</v>
      </c>
      <c r="J32" s="86" t="s">
        <v>222</v>
      </c>
      <c r="K32" s="84" t="s">
        <v>3</v>
      </c>
      <c r="L32" s="85" t="s">
        <v>139</v>
      </c>
      <c r="M32" s="86" t="s">
        <v>222</v>
      </c>
      <c r="N32" s="84" t="s">
        <v>3</v>
      </c>
      <c r="O32" s="85" t="s">
        <v>139</v>
      </c>
      <c r="P32" s="86" t="s">
        <v>222</v>
      </c>
    </row>
    <row r="33" spans="1:16" s="65" customFormat="1" ht="18" customHeight="1">
      <c r="A33" s="230" t="s">
        <v>234</v>
      </c>
      <c r="B33" s="218"/>
      <c r="C33" s="88"/>
      <c r="D33" s="89"/>
      <c r="E33" s="129" t="s">
        <v>234</v>
      </c>
      <c r="F33" s="88"/>
      <c r="G33" s="89"/>
      <c r="H33" s="129" t="s">
        <v>234</v>
      </c>
      <c r="I33" s="88"/>
      <c r="J33" s="89"/>
      <c r="K33" s="129" t="s">
        <v>234</v>
      </c>
      <c r="L33" s="88"/>
      <c r="M33" s="89"/>
      <c r="N33" s="129" t="s">
        <v>234</v>
      </c>
      <c r="O33" s="88"/>
      <c r="P33" s="89"/>
    </row>
    <row r="34" spans="1:16" s="66" customFormat="1" ht="18" customHeight="1">
      <c r="A34" s="145" t="s">
        <v>48</v>
      </c>
      <c r="B34" s="219" t="s">
        <v>357</v>
      </c>
      <c r="C34" s="91">
        <v>1630</v>
      </c>
      <c r="D34" s="89"/>
      <c r="E34" s="90" t="s">
        <v>174</v>
      </c>
      <c r="F34" s="92">
        <v>1350</v>
      </c>
      <c r="G34" s="89"/>
      <c r="H34" s="90" t="s">
        <v>223</v>
      </c>
      <c r="I34" s="92">
        <v>1140</v>
      </c>
      <c r="J34" s="89"/>
      <c r="K34" s="177" t="s">
        <v>360</v>
      </c>
      <c r="L34" s="92">
        <v>480</v>
      </c>
      <c r="M34" s="89"/>
      <c r="N34" s="159" t="s">
        <v>307</v>
      </c>
      <c r="O34" s="92"/>
      <c r="P34" s="89"/>
    </row>
    <row r="35" spans="1:16" s="66" customFormat="1" ht="18" customHeight="1">
      <c r="A35" s="145" t="s">
        <v>51</v>
      </c>
      <c r="B35" s="219" t="s">
        <v>357</v>
      </c>
      <c r="C35" s="91">
        <v>1000</v>
      </c>
      <c r="D35" s="89"/>
      <c r="E35" s="90" t="s">
        <v>49</v>
      </c>
      <c r="F35" s="92">
        <v>1200</v>
      </c>
      <c r="G35" s="89"/>
      <c r="H35" s="90"/>
      <c r="I35" s="92"/>
      <c r="J35" s="89"/>
      <c r="K35" s="90"/>
      <c r="L35" s="92"/>
      <c r="M35" s="89"/>
      <c r="N35" s="159" t="s">
        <v>308</v>
      </c>
      <c r="O35" s="92"/>
      <c r="P35" s="89"/>
    </row>
    <row r="36" spans="1:16" s="66" customFormat="1" ht="18" customHeight="1">
      <c r="A36" s="204"/>
      <c r="B36" s="219"/>
      <c r="C36" s="91"/>
      <c r="D36" s="89"/>
      <c r="E36" s="90"/>
      <c r="F36" s="92"/>
      <c r="G36" s="89"/>
      <c r="H36" s="90"/>
      <c r="I36" s="92"/>
      <c r="J36" s="89"/>
      <c r="K36" s="90"/>
      <c r="L36" s="92"/>
      <c r="M36" s="89"/>
      <c r="N36" s="177" t="s">
        <v>311</v>
      </c>
      <c r="O36" s="92"/>
      <c r="P36" s="89"/>
    </row>
    <row r="37" spans="1:16" s="66" customFormat="1" ht="18" customHeight="1">
      <c r="A37" s="231" t="s">
        <v>235</v>
      </c>
      <c r="B37" s="222"/>
      <c r="C37" s="91"/>
      <c r="D37" s="89"/>
      <c r="E37" s="130" t="s">
        <v>235</v>
      </c>
      <c r="F37" s="92"/>
      <c r="G37" s="89"/>
      <c r="H37" s="130" t="s">
        <v>235</v>
      </c>
      <c r="I37" s="92"/>
      <c r="J37" s="89"/>
      <c r="K37" s="130" t="s">
        <v>235</v>
      </c>
      <c r="L37" s="92"/>
      <c r="M37" s="89"/>
      <c r="N37" s="130" t="s">
        <v>235</v>
      </c>
      <c r="O37" s="92"/>
      <c r="P37" s="89"/>
    </row>
    <row r="38" spans="1:16" s="66" customFormat="1" ht="18" customHeight="1">
      <c r="A38" s="145" t="s">
        <v>50</v>
      </c>
      <c r="B38" s="219" t="s">
        <v>357</v>
      </c>
      <c r="C38" s="91">
        <v>1170</v>
      </c>
      <c r="D38" s="89"/>
      <c r="E38" s="90" t="s">
        <v>50</v>
      </c>
      <c r="F38" s="92">
        <v>850</v>
      </c>
      <c r="G38" s="89"/>
      <c r="H38" s="90" t="s">
        <v>50</v>
      </c>
      <c r="I38" s="92">
        <v>1060</v>
      </c>
      <c r="J38" s="89"/>
      <c r="K38" s="90" t="s">
        <v>375</v>
      </c>
      <c r="L38" s="92">
        <v>300</v>
      </c>
      <c r="M38" s="89"/>
      <c r="N38" s="177" t="s">
        <v>306</v>
      </c>
      <c r="O38" s="92"/>
      <c r="P38" s="89"/>
    </row>
    <row r="39" spans="1:16" s="66" customFormat="1" ht="18" customHeight="1">
      <c r="A39" s="145" t="s">
        <v>52</v>
      </c>
      <c r="B39" s="219" t="s">
        <v>357</v>
      </c>
      <c r="C39" s="91">
        <v>1180</v>
      </c>
      <c r="D39" s="89"/>
      <c r="E39" s="113"/>
      <c r="F39" s="92"/>
      <c r="G39" s="89"/>
      <c r="H39" s="90"/>
      <c r="I39" s="92"/>
      <c r="J39" s="89"/>
      <c r="K39" s="90" t="s">
        <v>377</v>
      </c>
      <c r="L39" s="92">
        <v>570</v>
      </c>
      <c r="M39" s="89"/>
      <c r="N39" s="177" t="s">
        <v>309</v>
      </c>
      <c r="O39" s="92"/>
      <c r="P39" s="89"/>
    </row>
    <row r="40" spans="1:16" s="66" customFormat="1" ht="18" customHeight="1">
      <c r="A40" s="231" t="s">
        <v>233</v>
      </c>
      <c r="B40" s="222"/>
      <c r="C40" s="91"/>
      <c r="D40" s="89"/>
      <c r="E40" s="130" t="s">
        <v>233</v>
      </c>
      <c r="F40" s="92"/>
      <c r="G40" s="89"/>
      <c r="H40" s="130" t="s">
        <v>233</v>
      </c>
      <c r="I40" s="92"/>
      <c r="J40" s="89"/>
      <c r="K40" s="90"/>
      <c r="L40" s="92"/>
      <c r="M40" s="89"/>
      <c r="N40" s="130" t="s">
        <v>233</v>
      </c>
      <c r="O40" s="92"/>
      <c r="P40" s="89"/>
    </row>
    <row r="41" spans="1:16" s="66" customFormat="1" ht="18" customHeight="1">
      <c r="A41" s="145" t="s">
        <v>53</v>
      </c>
      <c r="B41" s="219" t="s">
        <v>357</v>
      </c>
      <c r="C41" s="91">
        <v>1500</v>
      </c>
      <c r="D41" s="89"/>
      <c r="E41" s="90" t="s">
        <v>53</v>
      </c>
      <c r="F41" s="92">
        <v>1360</v>
      </c>
      <c r="G41" s="89"/>
      <c r="H41" s="90" t="s">
        <v>388</v>
      </c>
      <c r="I41" s="92">
        <v>940</v>
      </c>
      <c r="J41" s="89"/>
      <c r="K41" s="130" t="s">
        <v>233</v>
      </c>
      <c r="L41" s="92"/>
      <c r="M41" s="89"/>
      <c r="N41" s="177" t="s">
        <v>310</v>
      </c>
      <c r="O41" s="92"/>
      <c r="P41" s="89"/>
    </row>
    <row r="42" spans="1:16" s="66" customFormat="1" ht="18" customHeight="1">
      <c r="A42" s="145"/>
      <c r="B42" s="219"/>
      <c r="C42" s="91"/>
      <c r="D42" s="89"/>
      <c r="E42" s="90"/>
      <c r="F42" s="92"/>
      <c r="G42" s="89"/>
      <c r="H42" s="96"/>
      <c r="I42" s="92"/>
      <c r="J42" s="89"/>
      <c r="K42" s="145"/>
      <c r="L42" s="119"/>
      <c r="M42" s="123"/>
      <c r="N42" s="90"/>
      <c r="O42" s="92"/>
      <c r="P42" s="89"/>
    </row>
    <row r="43" spans="1:16" s="66" customFormat="1" ht="18" customHeight="1">
      <c r="A43" s="145"/>
      <c r="B43" s="219"/>
      <c r="C43" s="91"/>
      <c r="D43" s="89"/>
      <c r="E43" s="90"/>
      <c r="F43" s="92"/>
      <c r="G43" s="89"/>
      <c r="H43" s="90"/>
      <c r="I43" s="92"/>
      <c r="J43" s="89"/>
      <c r="K43" s="211"/>
      <c r="L43" s="119"/>
      <c r="N43" s="90"/>
      <c r="O43" s="92"/>
      <c r="P43" s="89"/>
    </row>
    <row r="44" spans="1:16" s="66" customFormat="1" ht="18" customHeight="1">
      <c r="A44" s="145"/>
      <c r="B44" s="219"/>
      <c r="C44" s="91"/>
      <c r="D44" s="89"/>
      <c r="E44" s="90"/>
      <c r="F44" s="92"/>
      <c r="G44" s="89"/>
      <c r="H44" s="90"/>
      <c r="I44" s="92"/>
      <c r="J44" s="89"/>
      <c r="K44" s="145"/>
      <c r="L44" s="259"/>
      <c r="M44" s="123"/>
      <c r="N44" s="90"/>
      <c r="O44" s="92"/>
      <c r="P44" s="89"/>
    </row>
    <row r="45" spans="1:16" s="66" customFormat="1" ht="18" customHeight="1">
      <c r="A45" s="145"/>
      <c r="B45" s="219"/>
      <c r="C45" s="91"/>
      <c r="D45" s="89"/>
      <c r="E45" s="90"/>
      <c r="F45" s="92"/>
      <c r="G45" s="89"/>
      <c r="H45" s="90"/>
      <c r="I45" s="92"/>
      <c r="J45" s="89"/>
      <c r="K45" s="145" t="s">
        <v>203</v>
      </c>
      <c r="L45" s="119">
        <v>0</v>
      </c>
      <c r="M45" s="123"/>
      <c r="N45" s="90"/>
      <c r="O45" s="92"/>
      <c r="P45" s="89"/>
    </row>
    <row r="46" spans="1:16" s="66" customFormat="1" ht="18" customHeight="1">
      <c r="A46" s="232"/>
      <c r="B46" s="219"/>
      <c r="C46" s="91"/>
      <c r="D46" s="89"/>
      <c r="E46" s="90"/>
      <c r="F46" s="92"/>
      <c r="G46" s="89"/>
      <c r="H46" s="90"/>
      <c r="I46" s="92"/>
      <c r="J46" s="89"/>
      <c r="K46" s="204" t="s">
        <v>50</v>
      </c>
      <c r="L46" s="122">
        <v>0</v>
      </c>
      <c r="M46" s="123"/>
      <c r="N46" s="90"/>
      <c r="O46" s="92"/>
      <c r="P46" s="89"/>
    </row>
    <row r="47" spans="1:16" s="66" customFormat="1" ht="18" customHeight="1">
      <c r="A47" s="233"/>
      <c r="B47" s="224"/>
      <c r="C47" s="103"/>
      <c r="D47" s="89"/>
      <c r="E47" s="94"/>
      <c r="F47" s="104"/>
      <c r="G47" s="89"/>
      <c r="H47" s="94"/>
      <c r="I47" s="104"/>
      <c r="J47" s="89"/>
      <c r="K47" s="94"/>
      <c r="L47" s="104"/>
      <c r="M47" s="89"/>
      <c r="N47" s="94"/>
      <c r="O47" s="104"/>
      <c r="P47" s="89"/>
    </row>
    <row r="48" spans="1:16" s="66" customFormat="1" ht="18" customHeight="1" thickBot="1">
      <c r="A48" s="149" t="s">
        <v>13</v>
      </c>
      <c r="B48" s="215"/>
      <c r="C48" s="106">
        <f>SUM(C34:C47)</f>
        <v>6480</v>
      </c>
      <c r="D48" s="128">
        <f>SUM(D34:D47)</f>
        <v>0</v>
      </c>
      <c r="E48" s="105" t="s">
        <v>13</v>
      </c>
      <c r="F48" s="106">
        <f>SUM(F34:F47)</f>
        <v>4760</v>
      </c>
      <c r="G48" s="128">
        <f>SUM(G34:G47)</f>
        <v>0</v>
      </c>
      <c r="H48" s="105" t="s">
        <v>13</v>
      </c>
      <c r="I48" s="106">
        <f>SUM(I34:I47)</f>
        <v>3140</v>
      </c>
      <c r="J48" s="128">
        <f>SUM(J34:J47)</f>
        <v>0</v>
      </c>
      <c r="K48" s="105" t="s">
        <v>13</v>
      </c>
      <c r="L48" s="106">
        <f>SUM(L34:L47)</f>
        <v>1350</v>
      </c>
      <c r="M48" s="128">
        <f>SUM(M34:M47)</f>
        <v>0</v>
      </c>
      <c r="N48" s="105" t="s">
        <v>13</v>
      </c>
      <c r="O48" s="106">
        <f>SUM(O34:O47)</f>
        <v>0</v>
      </c>
      <c r="P48" s="128">
        <f>SUM(P34:P47)</f>
        <v>0</v>
      </c>
    </row>
    <row r="49" s="66" customFormat="1" ht="18" customHeight="1">
      <c r="N49" s="108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</sheetData>
  <sheetProtection/>
  <mergeCells count="4">
    <mergeCell ref="L2:M2"/>
    <mergeCell ref="A2:E2"/>
    <mergeCell ref="F2:H2"/>
    <mergeCell ref="J2:K2"/>
  </mergeCells>
  <conditionalFormatting sqref="P8:P21 G8:G18 D8:D17 M8:M14 J8:J18 J20 J34:J41">
    <cfRule type="cellIs" priority="2" dxfId="16" operator="greaterThan" stopIfTrue="1">
      <formula>C8</formula>
    </cfRule>
  </conditionalFormatting>
  <conditionalFormatting sqref="P34:P42 M34:M41 G34:G42 D34:D42">
    <cfRule type="cellIs" priority="1" dxfId="16" operator="greaterThan" stopIfTrue="1">
      <formula>C34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9" scale="62" r:id="rId4"/>
  <headerFooter alignWithMargins="0">
    <oddHeader xml:space="preserve">&amp;L&amp;"ＭＳ Ｐ明朝,太字"&amp;16折込広告企画書　北九州地区　No.2
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zoomScale="90" zoomScaleNormal="90" zoomScaleSheetLayoutView="80" zoomScalePageLayoutView="0" workbookViewId="0" topLeftCell="A1">
      <pane ySplit="2" topLeftCell="A3" activePane="bottomLeft" state="frozen"/>
      <selection pane="topLeft" activeCell="L48" sqref="L48"/>
      <selection pane="bottomLeft" activeCell="L26" sqref="L25:L26"/>
    </sheetView>
  </sheetViews>
  <sheetFormatPr defaultColWidth="9.00390625" defaultRowHeight="13.5"/>
  <cols>
    <col min="1" max="1" width="11.625" style="115" customWidth="1"/>
    <col min="2" max="2" width="2.125" style="115" customWidth="1"/>
    <col min="3" max="3" width="7.625" style="115" customWidth="1"/>
    <col min="4" max="4" width="9.625" style="115" customWidth="1"/>
    <col min="5" max="5" width="11.625" style="115" customWidth="1"/>
    <col min="6" max="6" width="7.625" style="115" customWidth="1"/>
    <col min="7" max="7" width="9.625" style="115" customWidth="1"/>
    <col min="8" max="8" width="11.625" style="115" customWidth="1"/>
    <col min="9" max="9" width="7.625" style="115" customWidth="1"/>
    <col min="10" max="10" width="9.625" style="115" customWidth="1"/>
    <col min="11" max="11" width="11.625" style="115" customWidth="1"/>
    <col min="12" max="12" width="7.625" style="115" customWidth="1"/>
    <col min="13" max="13" width="9.625" style="115" customWidth="1"/>
    <col min="14" max="14" width="11.625" style="115" customWidth="1"/>
    <col min="15" max="15" width="7.625" style="115" customWidth="1"/>
    <col min="16" max="16" width="9.625" style="115" customWidth="1"/>
    <col min="17" max="16384" width="9.00390625" style="115" customWidth="1"/>
  </cols>
  <sheetData>
    <row r="1" spans="1:16" s="66" customFormat="1" ht="16.5" customHeight="1">
      <c r="A1" s="57" t="s">
        <v>133</v>
      </c>
      <c r="B1" s="58"/>
      <c r="C1" s="58"/>
      <c r="D1" s="58"/>
      <c r="E1" s="59"/>
      <c r="F1" s="58" t="s">
        <v>121</v>
      </c>
      <c r="G1" s="58"/>
      <c r="H1" s="59"/>
      <c r="I1" s="60" t="s">
        <v>122</v>
      </c>
      <c r="J1" s="58" t="s">
        <v>134</v>
      </c>
      <c r="K1" s="59"/>
      <c r="L1" s="61" t="s">
        <v>135</v>
      </c>
      <c r="M1" s="62"/>
      <c r="N1" s="63"/>
      <c r="O1" s="64"/>
      <c r="P1" s="65"/>
    </row>
    <row r="2" spans="1:16" s="66" customFormat="1" ht="34.5" customHeight="1" thickBot="1">
      <c r="A2" s="266">
        <f>'門司区・小倉北区'!$A$2</f>
        <v>0</v>
      </c>
      <c r="B2" s="267"/>
      <c r="C2" s="267"/>
      <c r="D2" s="267"/>
      <c r="E2" s="268"/>
      <c r="F2" s="269" t="str">
        <f>'門司区・小倉北区'!F2</f>
        <v>令和　　年　　月　　日</v>
      </c>
      <c r="G2" s="270"/>
      <c r="H2" s="271"/>
      <c r="I2" s="67">
        <f>'門司区・小倉北区'!$I$2</f>
        <v>0</v>
      </c>
      <c r="J2" s="264">
        <f>'門司区・小倉北区'!J2</f>
        <v>0</v>
      </c>
      <c r="K2" s="265"/>
      <c r="L2" s="262"/>
      <c r="M2" s="263"/>
      <c r="N2" s="68"/>
      <c r="O2" s="69"/>
      <c r="P2" s="65"/>
    </row>
    <row r="3" s="66" customFormat="1" ht="15" customHeight="1" thickBot="1">
      <c r="N3" s="49" t="s">
        <v>219</v>
      </c>
    </row>
    <row r="4" spans="1:16" s="65" customFormat="1" ht="17.25" customHeight="1" thickBot="1">
      <c r="A4" s="172" t="s">
        <v>395</v>
      </c>
      <c r="B4" s="200"/>
      <c r="C4" s="70"/>
      <c r="D4" s="71" t="s">
        <v>146</v>
      </c>
      <c r="E4" s="72" t="s">
        <v>179</v>
      </c>
      <c r="F4" s="73"/>
      <c r="G4" s="74" t="s">
        <v>136</v>
      </c>
      <c r="H4" s="75">
        <f>SUM(C36,F36,I36,L36,O36)</f>
        <v>74930</v>
      </c>
      <c r="I4" s="76" t="s">
        <v>137</v>
      </c>
      <c r="J4" s="77">
        <f>SUM(D36,G36,J36,M36,P36)</f>
        <v>0</v>
      </c>
      <c r="K4" s="78"/>
      <c r="L4" s="79" t="s">
        <v>138</v>
      </c>
      <c r="M4" s="80">
        <f>SUM(J4,J38,J53)</f>
        <v>0</v>
      </c>
      <c r="N4" s="51" t="s">
        <v>220</v>
      </c>
      <c r="O4" s="81"/>
      <c r="P4" s="81"/>
    </row>
    <row r="5" spans="1:16" s="66" customFormat="1" ht="5.2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s="66" customFormat="1" ht="18" customHeight="1">
      <c r="A6" s="57" t="s">
        <v>0</v>
      </c>
      <c r="B6" s="58"/>
      <c r="C6" s="58"/>
      <c r="D6" s="62"/>
      <c r="E6" s="58" t="s">
        <v>1</v>
      </c>
      <c r="F6" s="58"/>
      <c r="G6" s="62"/>
      <c r="H6" s="58" t="s">
        <v>2</v>
      </c>
      <c r="I6" s="58"/>
      <c r="J6" s="62"/>
      <c r="K6" s="58" t="s">
        <v>180</v>
      </c>
      <c r="L6" s="58"/>
      <c r="M6" s="62"/>
      <c r="N6" s="58" t="s">
        <v>158</v>
      </c>
      <c r="O6" s="58"/>
      <c r="P6" s="62"/>
    </row>
    <row r="7" spans="1:16" s="65" customFormat="1" ht="15" customHeight="1">
      <c r="A7" s="202" t="s">
        <v>3</v>
      </c>
      <c r="B7" s="214"/>
      <c r="C7" s="85" t="s">
        <v>139</v>
      </c>
      <c r="D7" s="86" t="s">
        <v>222</v>
      </c>
      <c r="E7" s="84" t="s">
        <v>3</v>
      </c>
      <c r="F7" s="85" t="s">
        <v>139</v>
      </c>
      <c r="G7" s="86" t="s">
        <v>222</v>
      </c>
      <c r="H7" s="84" t="s">
        <v>3</v>
      </c>
      <c r="I7" s="85" t="s">
        <v>139</v>
      </c>
      <c r="J7" s="86" t="s">
        <v>222</v>
      </c>
      <c r="K7" s="84" t="s">
        <v>3</v>
      </c>
      <c r="L7" s="85" t="s">
        <v>139</v>
      </c>
      <c r="M7" s="86" t="s">
        <v>222</v>
      </c>
      <c r="N7" s="84" t="s">
        <v>3</v>
      </c>
      <c r="O7" s="85" t="s">
        <v>139</v>
      </c>
      <c r="P7" s="86" t="s">
        <v>222</v>
      </c>
    </row>
    <row r="8" spans="1:16" s="66" customFormat="1" ht="18" customHeight="1">
      <c r="A8" s="145" t="s">
        <v>54</v>
      </c>
      <c r="B8" s="219" t="s">
        <v>357</v>
      </c>
      <c r="C8" s="91">
        <v>1400</v>
      </c>
      <c r="D8" s="89"/>
      <c r="E8" s="90" t="s">
        <v>57</v>
      </c>
      <c r="F8" s="92">
        <v>2090</v>
      </c>
      <c r="G8" s="89"/>
      <c r="H8" s="110" t="s">
        <v>204</v>
      </c>
      <c r="I8" s="92">
        <v>1710</v>
      </c>
      <c r="J8" s="89"/>
      <c r="K8" s="90" t="s">
        <v>354</v>
      </c>
      <c r="L8" s="92">
        <v>3560</v>
      </c>
      <c r="M8" s="89"/>
      <c r="N8" s="90" t="s">
        <v>162</v>
      </c>
      <c r="O8" s="92"/>
      <c r="P8" s="89"/>
    </row>
    <row r="9" spans="1:16" s="66" customFormat="1" ht="18" customHeight="1">
      <c r="A9" s="145" t="s">
        <v>56</v>
      </c>
      <c r="B9" s="219" t="s">
        <v>357</v>
      </c>
      <c r="C9" s="91">
        <v>1400</v>
      </c>
      <c r="D9" s="89"/>
      <c r="E9" s="159" t="s">
        <v>370</v>
      </c>
      <c r="F9" s="92">
        <v>4680</v>
      </c>
      <c r="G9" s="89"/>
      <c r="H9" s="90" t="s">
        <v>59</v>
      </c>
      <c r="I9" s="92">
        <v>4210</v>
      </c>
      <c r="J9" s="89"/>
      <c r="K9" s="90" t="s">
        <v>62</v>
      </c>
      <c r="L9" s="92"/>
      <c r="M9" s="89"/>
      <c r="N9" s="90" t="s">
        <v>163</v>
      </c>
      <c r="O9" s="92"/>
      <c r="P9" s="89"/>
    </row>
    <row r="10" spans="1:16" s="66" customFormat="1" ht="18" customHeight="1">
      <c r="A10" s="145" t="s">
        <v>58</v>
      </c>
      <c r="B10" s="219" t="s">
        <v>357</v>
      </c>
      <c r="C10" s="91">
        <v>1000</v>
      </c>
      <c r="D10" s="89"/>
      <c r="E10" s="90" t="s">
        <v>63</v>
      </c>
      <c r="F10" s="92">
        <v>2570</v>
      </c>
      <c r="G10" s="89"/>
      <c r="H10" s="90" t="s">
        <v>160</v>
      </c>
      <c r="I10" s="92">
        <v>200</v>
      </c>
      <c r="J10" s="89"/>
      <c r="K10" s="90" t="s">
        <v>221</v>
      </c>
      <c r="L10" s="92">
        <v>1210</v>
      </c>
      <c r="M10" s="89"/>
      <c r="N10" s="90" t="s">
        <v>261</v>
      </c>
      <c r="O10" s="92"/>
      <c r="P10" s="89"/>
    </row>
    <row r="11" spans="1:16" s="66" customFormat="1" ht="18" customHeight="1">
      <c r="A11" s="145" t="s">
        <v>159</v>
      </c>
      <c r="B11" s="219" t="s">
        <v>357</v>
      </c>
      <c r="C11" s="91">
        <v>900</v>
      </c>
      <c r="D11" s="89"/>
      <c r="E11" s="90" t="s">
        <v>67</v>
      </c>
      <c r="F11" s="92">
        <v>1160</v>
      </c>
      <c r="G11" s="89"/>
      <c r="H11" s="90" t="s">
        <v>61</v>
      </c>
      <c r="I11" s="92">
        <v>1200</v>
      </c>
      <c r="J11" s="89"/>
      <c r="K11" s="90" t="s">
        <v>396</v>
      </c>
      <c r="L11" s="92">
        <v>800</v>
      </c>
      <c r="M11" s="89"/>
      <c r="N11" s="90" t="s">
        <v>164</v>
      </c>
      <c r="O11" s="92"/>
      <c r="P11" s="89"/>
    </row>
    <row r="12" spans="1:16" s="66" customFormat="1" ht="18" customHeight="1">
      <c r="A12" s="145" t="s">
        <v>57</v>
      </c>
      <c r="B12" s="219" t="s">
        <v>357</v>
      </c>
      <c r="C12" s="91">
        <v>800</v>
      </c>
      <c r="D12" s="89"/>
      <c r="E12" s="90" t="s">
        <v>68</v>
      </c>
      <c r="F12" s="92">
        <v>3250</v>
      </c>
      <c r="G12" s="89"/>
      <c r="H12" s="90" t="s">
        <v>268</v>
      </c>
      <c r="I12" s="92">
        <v>5650</v>
      </c>
      <c r="J12" s="89"/>
      <c r="K12" s="90" t="s">
        <v>393</v>
      </c>
      <c r="L12" s="92">
        <v>350</v>
      </c>
      <c r="M12" s="89"/>
      <c r="N12" s="90" t="s">
        <v>165</v>
      </c>
      <c r="O12" s="92"/>
      <c r="P12" s="89"/>
    </row>
    <row r="13" spans="1:16" s="66" customFormat="1" ht="18" customHeight="1">
      <c r="A13" s="145" t="s">
        <v>60</v>
      </c>
      <c r="B13" s="219" t="s">
        <v>357</v>
      </c>
      <c r="C13" s="91">
        <v>1730</v>
      </c>
      <c r="D13" s="89"/>
      <c r="E13" s="90" t="s">
        <v>155</v>
      </c>
      <c r="F13" s="92">
        <v>3180</v>
      </c>
      <c r="G13" s="89"/>
      <c r="H13" s="90" t="s">
        <v>64</v>
      </c>
      <c r="I13" s="92">
        <v>2400</v>
      </c>
      <c r="J13" s="89"/>
      <c r="K13" s="90" t="s">
        <v>65</v>
      </c>
      <c r="L13" s="92">
        <v>770</v>
      </c>
      <c r="M13" s="89"/>
      <c r="N13" s="90" t="s">
        <v>166</v>
      </c>
      <c r="O13" s="92"/>
      <c r="P13" s="89"/>
    </row>
    <row r="14" spans="1:16" s="66" customFormat="1" ht="18" customHeight="1">
      <c r="A14" s="145" t="s">
        <v>250</v>
      </c>
      <c r="B14" s="219" t="s">
        <v>357</v>
      </c>
      <c r="C14" s="91">
        <v>1860</v>
      </c>
      <c r="D14" s="89"/>
      <c r="E14" s="90" t="s">
        <v>213</v>
      </c>
      <c r="F14" s="92">
        <v>1840</v>
      </c>
      <c r="G14" s="89"/>
      <c r="H14" s="90" t="s">
        <v>30</v>
      </c>
      <c r="I14" s="92">
        <v>4600</v>
      </c>
      <c r="J14" s="89"/>
      <c r="K14" s="90" t="s">
        <v>63</v>
      </c>
      <c r="L14" s="92">
        <v>840</v>
      </c>
      <c r="M14" s="89"/>
      <c r="N14" s="90" t="s">
        <v>214</v>
      </c>
      <c r="O14" s="92"/>
      <c r="P14" s="89"/>
    </row>
    <row r="15" spans="1:16" s="66" customFormat="1" ht="18" customHeight="1">
      <c r="A15" s="145" t="s">
        <v>251</v>
      </c>
      <c r="B15" s="219" t="s">
        <v>357</v>
      </c>
      <c r="C15" s="91">
        <v>510</v>
      </c>
      <c r="D15" s="89"/>
      <c r="E15" s="90" t="s">
        <v>61</v>
      </c>
      <c r="F15" s="92">
        <v>1500</v>
      </c>
      <c r="G15" s="89"/>
      <c r="H15" s="90" t="s">
        <v>161</v>
      </c>
      <c r="I15" s="92">
        <v>1540</v>
      </c>
      <c r="J15" s="89"/>
      <c r="K15" s="258" t="s">
        <v>376</v>
      </c>
      <c r="L15" s="92">
        <v>420</v>
      </c>
      <c r="M15" s="89"/>
      <c r="N15" s="177" t="s">
        <v>323</v>
      </c>
      <c r="O15" s="92"/>
      <c r="P15" s="89"/>
    </row>
    <row r="16" spans="1:16" s="66" customFormat="1" ht="18" customHeight="1">
      <c r="A16" s="145" t="s">
        <v>66</v>
      </c>
      <c r="B16" s="219" t="s">
        <v>357</v>
      </c>
      <c r="C16" s="91">
        <v>700</v>
      </c>
      <c r="D16" s="89"/>
      <c r="E16" s="90"/>
      <c r="F16" s="92"/>
      <c r="G16" s="89"/>
      <c r="H16" s="90"/>
      <c r="I16" s="92"/>
      <c r="J16" s="89"/>
      <c r="K16" s="90" t="s">
        <v>67</v>
      </c>
      <c r="L16" s="92">
        <v>110</v>
      </c>
      <c r="M16" s="89"/>
      <c r="N16" s="177" t="s">
        <v>324</v>
      </c>
      <c r="O16" s="92"/>
      <c r="P16" s="89"/>
    </row>
    <row r="17" spans="1:16" s="66" customFormat="1" ht="18" customHeight="1">
      <c r="A17" s="145" t="s">
        <v>236</v>
      </c>
      <c r="B17" s="219" t="s">
        <v>357</v>
      </c>
      <c r="C17" s="91">
        <v>800</v>
      </c>
      <c r="D17" s="89"/>
      <c r="E17" s="90"/>
      <c r="F17" s="112"/>
      <c r="G17" s="89"/>
      <c r="H17" s="90"/>
      <c r="I17" s="92"/>
      <c r="J17" s="89"/>
      <c r="K17" s="90" t="s">
        <v>69</v>
      </c>
      <c r="L17" s="92">
        <v>600</v>
      </c>
      <c r="M17" s="89"/>
      <c r="N17" s="159" t="s">
        <v>325</v>
      </c>
      <c r="O17" s="92"/>
      <c r="P17" s="89"/>
    </row>
    <row r="18" spans="1:16" s="66" customFormat="1" ht="18" customHeight="1">
      <c r="A18" s="145" t="s">
        <v>224</v>
      </c>
      <c r="B18" s="219" t="s">
        <v>357</v>
      </c>
      <c r="C18" s="91">
        <v>2300</v>
      </c>
      <c r="D18" s="89"/>
      <c r="E18" s="111"/>
      <c r="F18" s="112"/>
      <c r="G18" s="89"/>
      <c r="H18" s="90"/>
      <c r="I18" s="92"/>
      <c r="J18" s="89"/>
      <c r="K18" s="90"/>
      <c r="L18" s="92"/>
      <c r="M18" s="89"/>
      <c r="N18" s="90"/>
      <c r="O18" s="92"/>
      <c r="P18" s="89"/>
    </row>
    <row r="19" spans="1:16" s="66" customFormat="1" ht="18" customHeight="1">
      <c r="A19" s="145" t="s">
        <v>361</v>
      </c>
      <c r="B19" s="219" t="s">
        <v>357</v>
      </c>
      <c r="C19" s="91">
        <v>310</v>
      </c>
      <c r="D19" s="89"/>
      <c r="E19" s="90"/>
      <c r="F19" s="92"/>
      <c r="G19" s="89"/>
      <c r="H19" s="90"/>
      <c r="I19" s="92"/>
      <c r="J19" s="89"/>
      <c r="K19" s="90"/>
      <c r="L19" s="92"/>
      <c r="M19" s="89"/>
      <c r="N19" s="90"/>
      <c r="O19" s="92"/>
      <c r="P19" s="89"/>
    </row>
    <row r="20" spans="1:16" s="66" customFormat="1" ht="18" customHeight="1">
      <c r="A20" s="145" t="s">
        <v>69</v>
      </c>
      <c r="B20" s="219" t="s">
        <v>357</v>
      </c>
      <c r="C20" s="91">
        <v>170</v>
      </c>
      <c r="D20" s="89"/>
      <c r="E20" s="90"/>
      <c r="F20" s="92"/>
      <c r="G20" s="89"/>
      <c r="H20" s="90"/>
      <c r="I20" s="92"/>
      <c r="J20" s="89"/>
      <c r="K20" s="90"/>
      <c r="L20" s="92"/>
      <c r="M20" s="89"/>
      <c r="N20" s="96"/>
      <c r="O20" s="131"/>
      <c r="P20" s="89"/>
    </row>
    <row r="21" spans="1:16" s="66" customFormat="1" ht="18" customHeight="1">
      <c r="A21" s="243" t="s">
        <v>362</v>
      </c>
      <c r="B21" s="219" t="s">
        <v>357</v>
      </c>
      <c r="C21" s="91">
        <v>1370</v>
      </c>
      <c r="D21" s="89"/>
      <c r="E21" s="90"/>
      <c r="F21" s="92"/>
      <c r="G21" s="89"/>
      <c r="H21" s="132"/>
      <c r="I21" s="133"/>
      <c r="J21" s="89"/>
      <c r="K21" s="258"/>
      <c r="L21" s="92"/>
      <c r="M21" s="89"/>
      <c r="N21" s="102"/>
      <c r="O21" s="131"/>
      <c r="P21" s="89"/>
    </row>
    <row r="22" spans="1:16" s="66" customFormat="1" ht="18" customHeight="1">
      <c r="A22" s="145" t="s">
        <v>71</v>
      </c>
      <c r="B22" s="219" t="s">
        <v>357</v>
      </c>
      <c r="C22" s="91">
        <v>1720</v>
      </c>
      <c r="D22" s="89"/>
      <c r="E22" s="90"/>
      <c r="F22" s="92"/>
      <c r="G22" s="89"/>
      <c r="H22" s="256"/>
      <c r="I22" s="135"/>
      <c r="J22" s="89"/>
      <c r="K22" s="90"/>
      <c r="L22" s="92"/>
      <c r="M22" s="89"/>
      <c r="N22" s="90"/>
      <c r="O22" s="92"/>
      <c r="P22" s="89"/>
    </row>
    <row r="23" spans="1:16" s="66" customFormat="1" ht="18" customHeight="1">
      <c r="A23" s="145" t="s">
        <v>70</v>
      </c>
      <c r="B23" s="219" t="s">
        <v>357</v>
      </c>
      <c r="C23" s="91">
        <v>1200</v>
      </c>
      <c r="D23" s="89"/>
      <c r="E23" s="90"/>
      <c r="F23" s="92"/>
      <c r="G23" s="89"/>
      <c r="H23" s="90"/>
      <c r="I23" s="92"/>
      <c r="J23" s="89"/>
      <c r="K23" s="90"/>
      <c r="L23" s="92"/>
      <c r="M23" s="89"/>
      <c r="N23" s="113"/>
      <c r="O23" s="92"/>
      <c r="P23" s="89"/>
    </row>
    <row r="24" spans="1:16" s="66" customFormat="1" ht="18" customHeight="1">
      <c r="A24" s="145" t="s">
        <v>72</v>
      </c>
      <c r="B24" s="219" t="s">
        <v>357</v>
      </c>
      <c r="C24" s="91">
        <v>1700</v>
      </c>
      <c r="D24" s="89"/>
      <c r="E24" s="113"/>
      <c r="F24" s="92"/>
      <c r="G24" s="89"/>
      <c r="H24" s="90"/>
      <c r="I24" s="92"/>
      <c r="J24" s="89"/>
      <c r="K24" s="90"/>
      <c r="L24" s="92"/>
      <c r="M24" s="89"/>
      <c r="N24" s="99"/>
      <c r="O24" s="92"/>
      <c r="P24" s="89"/>
    </row>
    <row r="25" spans="1:16" s="66" customFormat="1" ht="18" customHeight="1">
      <c r="A25" s="229" t="s">
        <v>373</v>
      </c>
      <c r="B25" s="219" t="s">
        <v>357</v>
      </c>
      <c r="C25" s="91">
        <v>1450</v>
      </c>
      <c r="D25" s="89"/>
      <c r="E25" s="90"/>
      <c r="F25" s="92"/>
      <c r="G25" s="89"/>
      <c r="H25" s="90"/>
      <c r="I25" s="92"/>
      <c r="J25" s="89"/>
      <c r="K25" s="90"/>
      <c r="L25" s="92"/>
      <c r="M25" s="89"/>
      <c r="N25" s="90"/>
      <c r="O25" s="92"/>
      <c r="P25" s="89"/>
    </row>
    <row r="26" spans="1:16" s="66" customFormat="1" ht="18" customHeight="1">
      <c r="A26" s="145" t="s">
        <v>155</v>
      </c>
      <c r="B26" s="219" t="s">
        <v>357</v>
      </c>
      <c r="C26" s="91">
        <v>2220</v>
      </c>
      <c r="D26" s="89"/>
      <c r="E26" s="90"/>
      <c r="F26" s="92"/>
      <c r="G26" s="89"/>
      <c r="H26" s="90"/>
      <c r="I26" s="92"/>
      <c r="J26" s="89"/>
      <c r="K26" s="90"/>
      <c r="L26" s="92"/>
      <c r="M26" s="89"/>
      <c r="N26" s="90"/>
      <c r="O26" s="92"/>
      <c r="P26" s="89"/>
    </row>
    <row r="27" spans="1:16" s="66" customFormat="1" ht="18" customHeight="1">
      <c r="A27" s="272" t="s">
        <v>73</v>
      </c>
      <c r="B27" s="273"/>
      <c r="C27" s="91">
        <v>300</v>
      </c>
      <c r="D27" s="89"/>
      <c r="E27" s="90"/>
      <c r="F27" s="92"/>
      <c r="G27" s="89"/>
      <c r="H27" s="90"/>
      <c r="I27" s="92"/>
      <c r="J27" s="89"/>
      <c r="K27" s="90"/>
      <c r="L27" s="92"/>
      <c r="M27" s="89"/>
      <c r="N27" s="90"/>
      <c r="O27" s="92"/>
      <c r="P27" s="89"/>
    </row>
    <row r="28" spans="1:16" s="66" customFormat="1" ht="18" customHeight="1">
      <c r="A28" s="145" t="s">
        <v>371</v>
      </c>
      <c r="B28" s="219"/>
      <c r="C28" s="91">
        <v>350</v>
      </c>
      <c r="D28" s="89"/>
      <c r="E28" s="90"/>
      <c r="F28" s="92"/>
      <c r="G28" s="89"/>
      <c r="H28" s="90"/>
      <c r="I28" s="92"/>
      <c r="J28" s="89"/>
      <c r="K28" s="90"/>
      <c r="L28" s="92"/>
      <c r="M28" s="89"/>
      <c r="N28" s="90"/>
      <c r="O28" s="92"/>
      <c r="P28" s="89"/>
    </row>
    <row r="29" spans="1:16" s="66" customFormat="1" ht="18" customHeight="1">
      <c r="A29" s="243" t="s">
        <v>363</v>
      </c>
      <c r="B29" s="219"/>
      <c r="C29" s="91">
        <v>300</v>
      </c>
      <c r="D29" s="199"/>
      <c r="E29" s="90"/>
      <c r="F29" s="92"/>
      <c r="G29" s="89"/>
      <c r="H29" s="90"/>
      <c r="I29" s="92"/>
      <c r="J29" s="89"/>
      <c r="K29" s="90"/>
      <c r="L29" s="92"/>
      <c r="M29" s="89"/>
      <c r="N29" s="90"/>
      <c r="O29" s="92"/>
      <c r="P29" s="89"/>
    </row>
    <row r="30" spans="1:16" s="66" customFormat="1" ht="18" customHeight="1">
      <c r="A30" s="212"/>
      <c r="B30" s="219"/>
      <c r="C30" s="97"/>
      <c r="D30" s="89"/>
      <c r="E30" s="90"/>
      <c r="F30" s="92"/>
      <c r="G30" s="89"/>
      <c r="H30" s="90"/>
      <c r="I30" s="92"/>
      <c r="J30" s="89"/>
      <c r="K30" s="90"/>
      <c r="L30" s="92"/>
      <c r="M30" s="89"/>
      <c r="N30" s="90"/>
      <c r="O30" s="92"/>
      <c r="P30" s="89"/>
    </row>
    <row r="31" spans="1:16" s="66" customFormat="1" ht="18" customHeight="1">
      <c r="A31" s="272"/>
      <c r="B31" s="273"/>
      <c r="C31" s="91"/>
      <c r="D31" s="199"/>
      <c r="E31" s="99"/>
      <c r="F31" s="92"/>
      <c r="G31" s="89"/>
      <c r="H31" s="90"/>
      <c r="I31" s="92"/>
      <c r="J31" s="89"/>
      <c r="K31" s="90"/>
      <c r="L31" s="92"/>
      <c r="M31" s="89"/>
      <c r="N31" s="90"/>
      <c r="O31" s="92"/>
      <c r="P31" s="89"/>
    </row>
    <row r="32" spans="1:16" s="66" customFormat="1" ht="18" customHeight="1">
      <c r="A32" s="212"/>
      <c r="B32" s="227"/>
      <c r="C32" s="97"/>
      <c r="D32" s="89"/>
      <c r="E32" s="99"/>
      <c r="F32" s="92"/>
      <c r="G32" s="89"/>
      <c r="H32" s="90"/>
      <c r="I32" s="92"/>
      <c r="J32" s="89"/>
      <c r="K32" s="90"/>
      <c r="L32" s="92"/>
      <c r="M32" s="89"/>
      <c r="N32" s="90"/>
      <c r="O32" s="92"/>
      <c r="P32" s="89"/>
    </row>
    <row r="33" spans="1:16" s="66" customFormat="1" ht="18" customHeight="1">
      <c r="A33" s="212"/>
      <c r="B33" s="227"/>
      <c r="C33" s="97"/>
      <c r="D33" s="98"/>
      <c r="E33" s="99"/>
      <c r="F33" s="92"/>
      <c r="G33" s="89"/>
      <c r="H33" s="90" t="s">
        <v>55</v>
      </c>
      <c r="I33" s="92"/>
      <c r="J33" s="89"/>
      <c r="K33" s="90"/>
      <c r="L33" s="92"/>
      <c r="M33" s="89"/>
      <c r="N33" s="90"/>
      <c r="O33" s="92"/>
      <c r="P33" s="89"/>
    </row>
    <row r="34" spans="1:16" s="66" customFormat="1" ht="18" customHeight="1">
      <c r="A34" s="213"/>
      <c r="B34" s="228"/>
      <c r="C34" s="97"/>
      <c r="D34" s="98"/>
      <c r="E34" s="99"/>
      <c r="F34" s="92"/>
      <c r="G34" s="89"/>
      <c r="H34" s="90"/>
      <c r="I34" s="92"/>
      <c r="J34" s="89"/>
      <c r="K34" s="90"/>
      <c r="L34" s="92"/>
      <c r="M34" s="89"/>
      <c r="N34" s="90"/>
      <c r="O34" s="92"/>
      <c r="P34" s="89"/>
    </row>
    <row r="35" spans="1:16" s="66" customFormat="1" ht="18" customHeight="1">
      <c r="A35" s="145"/>
      <c r="B35" s="219"/>
      <c r="C35" s="91"/>
      <c r="D35" s="89"/>
      <c r="E35" s="90"/>
      <c r="F35" s="92"/>
      <c r="G35" s="89"/>
      <c r="H35" s="90"/>
      <c r="I35" s="92"/>
      <c r="J35" s="89"/>
      <c r="K35" s="90"/>
      <c r="L35" s="92"/>
      <c r="M35" s="89"/>
      <c r="N35" s="90"/>
      <c r="O35" s="92"/>
      <c r="P35" s="89"/>
    </row>
    <row r="36" spans="1:16" s="66" customFormat="1" ht="18" customHeight="1" thickBot="1">
      <c r="A36" s="149" t="s">
        <v>13</v>
      </c>
      <c r="B36" s="215"/>
      <c r="C36" s="106">
        <f>SUM(C8:C35)</f>
        <v>24490</v>
      </c>
      <c r="D36" s="128">
        <f>SUM(D8:D35)</f>
        <v>0</v>
      </c>
      <c r="E36" s="105" t="s">
        <v>13</v>
      </c>
      <c r="F36" s="106">
        <f>SUM(F8:F35)</f>
        <v>20270</v>
      </c>
      <c r="G36" s="128">
        <f>SUM(G8:G35)</f>
        <v>0</v>
      </c>
      <c r="H36" s="105" t="s">
        <v>13</v>
      </c>
      <c r="I36" s="106">
        <f>SUM(I8:I35)</f>
        <v>21510</v>
      </c>
      <c r="J36" s="128">
        <f>SUM(J8:J35)</f>
        <v>0</v>
      </c>
      <c r="K36" s="105" t="s">
        <v>13</v>
      </c>
      <c r="L36" s="106">
        <f>SUM(L8:L35)</f>
        <v>8660</v>
      </c>
      <c r="M36" s="128">
        <f>SUM(M8:M35)</f>
        <v>0</v>
      </c>
      <c r="N36" s="105" t="s">
        <v>13</v>
      </c>
      <c r="O36" s="106">
        <f>SUM(O8:O35)</f>
        <v>0</v>
      </c>
      <c r="P36" s="128">
        <f>SUM(P8:P35)</f>
        <v>0</v>
      </c>
    </row>
    <row r="37" s="66" customFormat="1" ht="15" customHeight="1" thickBot="1">
      <c r="N37" s="108"/>
    </row>
    <row r="38" spans="1:16" s="65" customFormat="1" ht="17.25" customHeight="1" thickBot="1">
      <c r="A38" s="172" t="s">
        <v>385</v>
      </c>
      <c r="B38" s="200"/>
      <c r="C38" s="70"/>
      <c r="D38" s="71" t="s">
        <v>147</v>
      </c>
      <c r="E38" s="72" t="s">
        <v>181</v>
      </c>
      <c r="F38" s="73"/>
      <c r="G38" s="74" t="s">
        <v>136</v>
      </c>
      <c r="H38" s="75">
        <f>SUM(C51,F51,I51,L51,O51)</f>
        <v>13940</v>
      </c>
      <c r="I38" s="76" t="s">
        <v>137</v>
      </c>
      <c r="J38" s="77">
        <f>SUM(D51,G51,J51,M51,P51)</f>
        <v>0</v>
      </c>
      <c r="K38" s="78"/>
      <c r="L38" s="81"/>
      <c r="M38" s="81"/>
      <c r="N38" s="109"/>
      <c r="O38" s="81"/>
      <c r="P38" s="81"/>
    </row>
    <row r="39" spans="1:16" s="66" customFormat="1" ht="5.25" customHeight="1" thickBo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1:16" s="66" customFormat="1" ht="18" customHeight="1">
      <c r="A40" s="57" t="s">
        <v>0</v>
      </c>
      <c r="B40" s="58"/>
      <c r="C40" s="58"/>
      <c r="D40" s="62"/>
      <c r="E40" s="58" t="s">
        <v>1</v>
      </c>
      <c r="F40" s="58"/>
      <c r="G40" s="62"/>
      <c r="H40" s="58" t="s">
        <v>2</v>
      </c>
      <c r="I40" s="58"/>
      <c r="J40" s="62"/>
      <c r="K40" s="58" t="s">
        <v>182</v>
      </c>
      <c r="L40" s="58"/>
      <c r="M40" s="62"/>
      <c r="N40" s="58" t="s">
        <v>183</v>
      </c>
      <c r="O40" s="58"/>
      <c r="P40" s="62"/>
    </row>
    <row r="41" spans="1:16" s="65" customFormat="1" ht="15" customHeight="1">
      <c r="A41" s="202" t="s">
        <v>3</v>
      </c>
      <c r="B41" s="214"/>
      <c r="C41" s="85" t="s">
        <v>139</v>
      </c>
      <c r="D41" s="86" t="s">
        <v>222</v>
      </c>
      <c r="E41" s="84" t="s">
        <v>3</v>
      </c>
      <c r="F41" s="85" t="s">
        <v>139</v>
      </c>
      <c r="G41" s="86" t="s">
        <v>222</v>
      </c>
      <c r="H41" s="84" t="s">
        <v>3</v>
      </c>
      <c r="I41" s="85" t="s">
        <v>139</v>
      </c>
      <c r="J41" s="86" t="s">
        <v>222</v>
      </c>
      <c r="K41" s="84" t="s">
        <v>3</v>
      </c>
      <c r="L41" s="85" t="s">
        <v>139</v>
      </c>
      <c r="M41" s="86" t="s">
        <v>222</v>
      </c>
      <c r="N41" s="84" t="s">
        <v>3</v>
      </c>
      <c r="O41" s="85" t="s">
        <v>139</v>
      </c>
      <c r="P41" s="86" t="s">
        <v>222</v>
      </c>
    </row>
    <row r="42" spans="1:16" s="66" customFormat="1" ht="18" customHeight="1">
      <c r="A42" s="145" t="s">
        <v>74</v>
      </c>
      <c r="B42" s="157" t="s">
        <v>357</v>
      </c>
      <c r="C42" s="91">
        <v>2100</v>
      </c>
      <c r="D42" s="89"/>
      <c r="E42" s="90" t="s">
        <v>265</v>
      </c>
      <c r="F42" s="92">
        <v>2680</v>
      </c>
      <c r="G42" s="89"/>
      <c r="H42" s="110" t="s">
        <v>259</v>
      </c>
      <c r="I42" s="92">
        <v>2070</v>
      </c>
      <c r="J42" s="89"/>
      <c r="K42" s="90" t="s">
        <v>74</v>
      </c>
      <c r="L42" s="92">
        <v>680</v>
      </c>
      <c r="M42" s="89"/>
      <c r="N42" s="136" t="s">
        <v>312</v>
      </c>
      <c r="O42" s="92"/>
      <c r="P42" s="89"/>
    </row>
    <row r="43" spans="1:16" s="66" customFormat="1" ht="18" customHeight="1">
      <c r="A43" s="145" t="s">
        <v>382</v>
      </c>
      <c r="B43" s="157" t="s">
        <v>357</v>
      </c>
      <c r="C43" s="91">
        <v>1320</v>
      </c>
      <c r="D43" s="89"/>
      <c r="E43" s="110" t="s">
        <v>264</v>
      </c>
      <c r="F43" s="92">
        <v>1740</v>
      </c>
      <c r="G43" s="89"/>
      <c r="H43" s="90" t="s">
        <v>355</v>
      </c>
      <c r="I43" s="92">
        <v>550</v>
      </c>
      <c r="J43" s="89"/>
      <c r="K43" s="159" t="s">
        <v>389</v>
      </c>
      <c r="L43" s="92">
        <v>450</v>
      </c>
      <c r="M43" s="89"/>
      <c r="N43" s="136" t="s">
        <v>313</v>
      </c>
      <c r="O43" s="92"/>
      <c r="P43" s="89"/>
    </row>
    <row r="44" spans="1:16" s="66" customFormat="1" ht="18" customHeight="1">
      <c r="A44" s="145" t="s">
        <v>355</v>
      </c>
      <c r="B44" s="157" t="s">
        <v>357</v>
      </c>
      <c r="C44" s="91">
        <v>800</v>
      </c>
      <c r="D44" s="89"/>
      <c r="E44" s="110"/>
      <c r="F44" s="92"/>
      <c r="G44" s="89"/>
      <c r="H44" s="90" t="s">
        <v>356</v>
      </c>
      <c r="I44" s="92">
        <v>750</v>
      </c>
      <c r="J44" s="89"/>
      <c r="K44" s="90"/>
      <c r="L44" s="92"/>
      <c r="M44" s="89"/>
      <c r="N44" s="136" t="s">
        <v>314</v>
      </c>
      <c r="O44" s="160"/>
      <c r="P44" s="89"/>
    </row>
    <row r="45" spans="1:16" s="66" customFormat="1" ht="18" customHeight="1">
      <c r="A45" s="145" t="s">
        <v>356</v>
      </c>
      <c r="B45" s="157" t="s">
        <v>357</v>
      </c>
      <c r="C45" s="91">
        <v>800</v>
      </c>
      <c r="D45" s="89"/>
      <c r="E45" s="90"/>
      <c r="F45" s="92"/>
      <c r="G45" s="89"/>
      <c r="H45" s="90"/>
      <c r="I45" s="92"/>
      <c r="J45" s="89"/>
      <c r="K45" s="90"/>
      <c r="L45" s="92"/>
      <c r="M45" s="89"/>
      <c r="N45" s="177" t="s">
        <v>322</v>
      </c>
      <c r="O45" s="160"/>
      <c r="P45" s="89"/>
    </row>
    <row r="46" spans="1:16" s="66" customFormat="1" ht="18" customHeight="1">
      <c r="A46" s="145"/>
      <c r="B46" s="157"/>
      <c r="C46" s="91"/>
      <c r="D46" s="89"/>
      <c r="E46" s="90"/>
      <c r="F46" s="92"/>
      <c r="G46" s="89"/>
      <c r="H46" s="257"/>
      <c r="I46" s="92"/>
      <c r="J46" s="89"/>
      <c r="K46" s="90"/>
      <c r="L46" s="92"/>
      <c r="M46" s="89"/>
      <c r="N46" s="90"/>
      <c r="O46" s="160"/>
      <c r="P46" s="89"/>
    </row>
    <row r="47" spans="1:16" s="66" customFormat="1" ht="18" customHeight="1">
      <c r="A47" s="145"/>
      <c r="B47" s="157"/>
      <c r="C47" s="91"/>
      <c r="D47" s="89"/>
      <c r="E47" s="90"/>
      <c r="F47" s="92"/>
      <c r="G47" s="89"/>
      <c r="H47" s="90"/>
      <c r="I47" s="92"/>
      <c r="J47" s="89"/>
      <c r="K47" s="90"/>
      <c r="L47" s="92"/>
      <c r="M47" s="89"/>
      <c r="N47" s="90"/>
      <c r="O47" s="160"/>
      <c r="P47" s="89"/>
    </row>
    <row r="48" spans="1:16" s="66" customFormat="1" ht="18" customHeight="1">
      <c r="A48" s="145"/>
      <c r="B48" s="157"/>
      <c r="C48" s="91"/>
      <c r="D48" s="89"/>
      <c r="E48" s="90"/>
      <c r="F48" s="92"/>
      <c r="G48" s="89"/>
      <c r="H48" s="90"/>
      <c r="I48" s="92"/>
      <c r="J48" s="89"/>
      <c r="K48" s="90"/>
      <c r="L48" s="92"/>
      <c r="M48" s="89"/>
      <c r="N48" s="90"/>
      <c r="O48" s="160"/>
      <c r="P48" s="89"/>
    </row>
    <row r="49" spans="1:16" s="66" customFormat="1" ht="18" customHeight="1">
      <c r="A49" s="234"/>
      <c r="B49" s="157"/>
      <c r="C49" s="91"/>
      <c r="D49" s="89"/>
      <c r="E49" s="90"/>
      <c r="F49" s="92"/>
      <c r="G49" s="89"/>
      <c r="H49" s="90" t="s">
        <v>390</v>
      </c>
      <c r="I49" s="92"/>
      <c r="J49" s="89"/>
      <c r="K49" s="96"/>
      <c r="L49" s="131"/>
      <c r="M49" s="98"/>
      <c r="N49" s="95"/>
      <c r="O49" s="160"/>
      <c r="P49" s="89"/>
    </row>
    <row r="50" spans="1:16" s="66" customFormat="1" ht="18" customHeight="1">
      <c r="A50" s="234"/>
      <c r="B50" s="157"/>
      <c r="C50" s="91"/>
      <c r="D50" s="89"/>
      <c r="E50" s="90"/>
      <c r="F50" s="92"/>
      <c r="G50" s="89"/>
      <c r="H50" s="90"/>
      <c r="I50" s="92"/>
      <c r="J50" s="89"/>
      <c r="K50" s="90"/>
      <c r="L50" s="92"/>
      <c r="M50" s="89"/>
      <c r="N50" s="90"/>
      <c r="O50" s="160"/>
      <c r="P50" s="161"/>
    </row>
    <row r="51" spans="1:16" s="66" customFormat="1" ht="18" customHeight="1" thickBot="1">
      <c r="A51" s="235" t="s">
        <v>13</v>
      </c>
      <c r="B51" s="215"/>
      <c r="C51" s="106">
        <f>SUM(C42:C50)</f>
        <v>5020</v>
      </c>
      <c r="D51" s="128">
        <f>SUM(D42:D50)</f>
        <v>0</v>
      </c>
      <c r="E51" s="105" t="s">
        <v>13</v>
      </c>
      <c r="F51" s="106">
        <f>SUM(F42:F50)</f>
        <v>4420</v>
      </c>
      <c r="G51" s="128">
        <f>SUM(G42:G50)</f>
        <v>0</v>
      </c>
      <c r="H51" s="105" t="s">
        <v>13</v>
      </c>
      <c r="I51" s="106">
        <f>SUM(I42:I50)</f>
        <v>3370</v>
      </c>
      <c r="J51" s="128">
        <f>SUM(J42:J50)</f>
        <v>0</v>
      </c>
      <c r="K51" s="105" t="s">
        <v>13</v>
      </c>
      <c r="L51" s="106">
        <f>SUM(L42:L50)</f>
        <v>1130</v>
      </c>
      <c r="M51" s="128">
        <f>SUM(M42:M50)</f>
        <v>0</v>
      </c>
      <c r="N51" s="105" t="s">
        <v>13</v>
      </c>
      <c r="O51" s="162">
        <f>SUM(O42:O50)</f>
        <v>0</v>
      </c>
      <c r="P51" s="163">
        <f>SUM(P42:P50)</f>
        <v>0</v>
      </c>
    </row>
    <row r="52" spans="1:16" s="66" customFormat="1" ht="15" customHeight="1" thickBot="1">
      <c r="A52" s="164"/>
      <c r="N52" s="108"/>
      <c r="O52" s="164"/>
      <c r="P52" s="164"/>
    </row>
    <row r="53" spans="1:16" s="65" customFormat="1" ht="17.25" customHeight="1" thickBot="1">
      <c r="A53" s="172" t="s">
        <v>385</v>
      </c>
      <c r="B53" s="200"/>
      <c r="C53" s="70"/>
      <c r="D53" s="71" t="s">
        <v>148</v>
      </c>
      <c r="E53" s="72" t="s">
        <v>184</v>
      </c>
      <c r="F53" s="73"/>
      <c r="G53" s="74" t="s">
        <v>136</v>
      </c>
      <c r="H53" s="75">
        <f>SUM(C68,F68,I68,L68,O68)</f>
        <v>21530</v>
      </c>
      <c r="I53" s="76" t="s">
        <v>137</v>
      </c>
      <c r="J53" s="77">
        <f>SUM(D68,G68,J68,M68,P68)</f>
        <v>0</v>
      </c>
      <c r="K53" s="78"/>
      <c r="L53" s="81"/>
      <c r="M53" s="81"/>
      <c r="N53" s="109"/>
      <c r="O53" s="165"/>
      <c r="P53" s="165"/>
    </row>
    <row r="54" spans="1:16" s="66" customFormat="1" ht="5.25" customHeight="1" thickBot="1">
      <c r="A54" s="166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166"/>
      <c r="P54" s="166"/>
    </row>
    <row r="55" spans="1:16" s="66" customFormat="1" ht="18" customHeight="1">
      <c r="A55" s="167" t="s">
        <v>0</v>
      </c>
      <c r="B55" s="58"/>
      <c r="C55" s="58"/>
      <c r="D55" s="62"/>
      <c r="E55" s="58" t="s">
        <v>1</v>
      </c>
      <c r="F55" s="58"/>
      <c r="G55" s="62"/>
      <c r="H55" s="58" t="s">
        <v>2</v>
      </c>
      <c r="I55" s="58"/>
      <c r="J55" s="62"/>
      <c r="K55" s="58" t="s">
        <v>157</v>
      </c>
      <c r="L55" s="58"/>
      <c r="M55" s="62"/>
      <c r="N55" s="58" t="s">
        <v>158</v>
      </c>
      <c r="O55" s="168"/>
      <c r="P55" s="169"/>
    </row>
    <row r="56" spans="1:16" s="65" customFormat="1" ht="15" customHeight="1">
      <c r="A56" s="236" t="s">
        <v>3</v>
      </c>
      <c r="B56" s="214"/>
      <c r="C56" s="85" t="s">
        <v>139</v>
      </c>
      <c r="D56" s="86" t="s">
        <v>222</v>
      </c>
      <c r="E56" s="84" t="s">
        <v>3</v>
      </c>
      <c r="F56" s="85" t="s">
        <v>139</v>
      </c>
      <c r="G56" s="86" t="s">
        <v>222</v>
      </c>
      <c r="H56" s="84" t="s">
        <v>3</v>
      </c>
      <c r="I56" s="85" t="s">
        <v>139</v>
      </c>
      <c r="J56" s="86" t="s">
        <v>222</v>
      </c>
      <c r="K56" s="84" t="s">
        <v>3</v>
      </c>
      <c r="L56" s="85" t="s">
        <v>139</v>
      </c>
      <c r="M56" s="86" t="s">
        <v>222</v>
      </c>
      <c r="N56" s="84" t="s">
        <v>3</v>
      </c>
      <c r="O56" s="170" t="s">
        <v>139</v>
      </c>
      <c r="P56" s="171" t="s">
        <v>222</v>
      </c>
    </row>
    <row r="57" spans="1:16" s="66" customFormat="1" ht="18" customHeight="1">
      <c r="A57" s="145" t="s">
        <v>75</v>
      </c>
      <c r="B57" s="157" t="s">
        <v>357</v>
      </c>
      <c r="C57" s="91">
        <v>1980</v>
      </c>
      <c r="D57" s="89"/>
      <c r="E57" s="90" t="s">
        <v>76</v>
      </c>
      <c r="F57" s="92">
        <v>1000</v>
      </c>
      <c r="G57" s="89"/>
      <c r="H57" s="90" t="s">
        <v>78</v>
      </c>
      <c r="I57" s="92">
        <v>1350</v>
      </c>
      <c r="J57" s="89"/>
      <c r="K57" s="90" t="s">
        <v>77</v>
      </c>
      <c r="L57" s="92">
        <v>1190</v>
      </c>
      <c r="M57" s="89"/>
      <c r="N57" s="90" t="s">
        <v>320</v>
      </c>
      <c r="O57" s="160"/>
      <c r="P57" s="89"/>
    </row>
    <row r="58" spans="1:16" s="66" customFormat="1" ht="18" customHeight="1">
      <c r="A58" s="145" t="s">
        <v>168</v>
      </c>
      <c r="B58" s="157" t="s">
        <v>357</v>
      </c>
      <c r="C58" s="91">
        <v>2160</v>
      </c>
      <c r="D58" s="89"/>
      <c r="E58" s="90" t="s">
        <v>374</v>
      </c>
      <c r="F58" s="92">
        <v>1000</v>
      </c>
      <c r="G58" s="89"/>
      <c r="H58" s="90" t="s">
        <v>211</v>
      </c>
      <c r="I58" s="92">
        <v>1020</v>
      </c>
      <c r="J58" s="89"/>
      <c r="K58" s="110" t="s">
        <v>315</v>
      </c>
      <c r="L58" s="92">
        <v>1390</v>
      </c>
      <c r="M58" s="89"/>
      <c r="N58" s="90" t="s">
        <v>321</v>
      </c>
      <c r="O58" s="160"/>
      <c r="P58" s="89"/>
    </row>
    <row r="59" spans="1:16" s="66" customFormat="1" ht="18" customHeight="1">
      <c r="A59" s="209" t="s">
        <v>253</v>
      </c>
      <c r="B59" s="237" t="s">
        <v>357</v>
      </c>
      <c r="C59" s="91">
        <v>2010</v>
      </c>
      <c r="D59" s="89"/>
      <c r="E59" s="90" t="s">
        <v>80</v>
      </c>
      <c r="F59" s="92">
        <v>850</v>
      </c>
      <c r="G59" s="89"/>
      <c r="H59" s="90" t="s">
        <v>167</v>
      </c>
      <c r="I59" s="92">
        <v>800</v>
      </c>
      <c r="J59" s="89"/>
      <c r="K59" s="90" t="s">
        <v>79</v>
      </c>
      <c r="L59" s="92">
        <v>1140</v>
      </c>
      <c r="M59" s="89"/>
      <c r="N59" s="136" t="s">
        <v>316</v>
      </c>
      <c r="O59" s="160"/>
      <c r="P59" s="89"/>
    </row>
    <row r="60" spans="1:16" s="66" customFormat="1" ht="18" customHeight="1">
      <c r="A60" s="145" t="s">
        <v>270</v>
      </c>
      <c r="B60" s="157" t="s">
        <v>357</v>
      </c>
      <c r="C60" s="91">
        <v>2010</v>
      </c>
      <c r="D60" s="89"/>
      <c r="E60" s="90" t="s">
        <v>81</v>
      </c>
      <c r="F60" s="92">
        <v>2150</v>
      </c>
      <c r="G60" s="89"/>
      <c r="H60" s="90" t="s">
        <v>81</v>
      </c>
      <c r="I60" s="92">
        <v>600</v>
      </c>
      <c r="J60" s="89"/>
      <c r="K60" s="110" t="s">
        <v>378</v>
      </c>
      <c r="L60" s="92">
        <v>880</v>
      </c>
      <c r="M60" s="89"/>
      <c r="N60" s="90" t="s">
        <v>317</v>
      </c>
      <c r="O60" s="160"/>
      <c r="P60" s="89"/>
    </row>
    <row r="61" spans="1:16" s="66" customFormat="1" ht="18" customHeight="1">
      <c r="A61" s="145"/>
      <c r="B61" s="157"/>
      <c r="C61" s="91"/>
      <c r="D61" s="89"/>
      <c r="E61" s="90"/>
      <c r="F61" s="92"/>
      <c r="G61" s="89"/>
      <c r="H61" s="90"/>
      <c r="I61" s="92"/>
      <c r="J61" s="89"/>
      <c r="K61" s="90"/>
      <c r="L61" s="92"/>
      <c r="M61" s="89"/>
      <c r="N61" s="90" t="s">
        <v>318</v>
      </c>
      <c r="O61" s="160"/>
      <c r="P61" s="89"/>
    </row>
    <row r="62" spans="1:16" s="66" customFormat="1" ht="18" customHeight="1">
      <c r="A62" s="145"/>
      <c r="B62" s="157"/>
      <c r="C62" s="91"/>
      <c r="D62" s="89"/>
      <c r="E62" s="90"/>
      <c r="F62" s="92"/>
      <c r="G62" s="89"/>
      <c r="H62" s="90"/>
      <c r="I62" s="92"/>
      <c r="J62" s="89"/>
      <c r="K62" s="90"/>
      <c r="L62" s="92"/>
      <c r="M62" s="89"/>
      <c r="N62" s="177" t="s">
        <v>319</v>
      </c>
      <c r="O62" s="92"/>
      <c r="P62" s="89"/>
    </row>
    <row r="63" spans="1:16" s="66" customFormat="1" ht="18" customHeight="1">
      <c r="A63" s="145"/>
      <c r="B63" s="157"/>
      <c r="C63" s="91"/>
      <c r="D63" s="89"/>
      <c r="E63" s="90"/>
      <c r="F63" s="92"/>
      <c r="G63" s="89"/>
      <c r="H63" s="90"/>
      <c r="I63" s="92"/>
      <c r="J63" s="89"/>
      <c r="K63" s="90"/>
      <c r="L63" s="92"/>
      <c r="N63" s="90"/>
      <c r="O63" s="92"/>
      <c r="P63" s="89"/>
    </row>
    <row r="64" spans="1:16" s="66" customFormat="1" ht="18" customHeight="1">
      <c r="A64" s="212"/>
      <c r="B64" s="217"/>
      <c r="C64" s="91"/>
      <c r="D64" s="89"/>
      <c r="E64" s="132"/>
      <c r="F64" s="133"/>
      <c r="G64" s="134"/>
      <c r="H64" s="90"/>
      <c r="I64" s="92"/>
      <c r="J64" s="89"/>
      <c r="K64" s="137"/>
      <c r="L64" s="138"/>
      <c r="M64" s="139"/>
      <c r="N64" s="90"/>
      <c r="O64" s="92"/>
      <c r="P64" s="89"/>
    </row>
    <row r="65" spans="1:16" s="66" customFormat="1" ht="18" customHeight="1">
      <c r="A65" s="212"/>
      <c r="B65" s="217"/>
      <c r="C65" s="91"/>
      <c r="D65" s="89"/>
      <c r="E65" s="95"/>
      <c r="F65" s="92"/>
      <c r="G65" s="89"/>
      <c r="H65" s="90"/>
      <c r="I65" s="92"/>
      <c r="J65" s="89"/>
      <c r="K65" s="140"/>
      <c r="L65" s="141"/>
      <c r="M65" s="142"/>
      <c r="N65" s="132"/>
      <c r="O65" s="133"/>
      <c r="P65" s="134"/>
    </row>
    <row r="66" spans="1:16" s="66" customFormat="1" ht="18" customHeight="1">
      <c r="A66" s="145"/>
      <c r="B66" s="157"/>
      <c r="C66" s="91"/>
      <c r="D66" s="89"/>
      <c r="E66" s="90"/>
      <c r="F66" s="92"/>
      <c r="G66" s="89"/>
      <c r="H66" s="95"/>
      <c r="I66" s="92"/>
      <c r="J66" s="89"/>
      <c r="K66" s="90"/>
      <c r="L66" s="92"/>
      <c r="M66" s="89"/>
      <c r="N66" s="137"/>
      <c r="O66" s="138"/>
      <c r="P66" s="139"/>
    </row>
    <row r="67" spans="1:16" s="66" customFormat="1" ht="18" customHeight="1">
      <c r="A67" s="145"/>
      <c r="B67" s="157"/>
      <c r="C67" s="91"/>
      <c r="D67" s="89"/>
      <c r="E67" s="90"/>
      <c r="F67" s="92"/>
      <c r="G67" s="89"/>
      <c r="H67" s="90"/>
      <c r="I67" s="92"/>
      <c r="J67" s="89"/>
      <c r="K67" s="90"/>
      <c r="L67" s="92"/>
      <c r="M67" s="89"/>
      <c r="N67" s="140"/>
      <c r="O67" s="143"/>
      <c r="P67" s="144"/>
    </row>
    <row r="68" spans="1:16" s="66" customFormat="1" ht="18" customHeight="1" thickBot="1">
      <c r="A68" s="149" t="s">
        <v>13</v>
      </c>
      <c r="B68" s="215"/>
      <c r="C68" s="106">
        <f>SUM(C57:C67)</f>
        <v>8160</v>
      </c>
      <c r="D68" s="128">
        <f>SUM(D57:D67)</f>
        <v>0</v>
      </c>
      <c r="E68" s="105" t="s">
        <v>13</v>
      </c>
      <c r="F68" s="106">
        <f>SUM(F57:F67)</f>
        <v>5000</v>
      </c>
      <c r="G68" s="128">
        <f>SUM(G57:G67)</f>
        <v>0</v>
      </c>
      <c r="H68" s="105" t="s">
        <v>13</v>
      </c>
      <c r="I68" s="106">
        <f>SUM(I57:I67)</f>
        <v>3770</v>
      </c>
      <c r="J68" s="128">
        <f>SUM(J57:J67)</f>
        <v>0</v>
      </c>
      <c r="K68" s="105" t="s">
        <v>13</v>
      </c>
      <c r="L68" s="106">
        <f>SUM(L57:L67)</f>
        <v>4600</v>
      </c>
      <c r="M68" s="128">
        <f>SUM(M57:M67)</f>
        <v>0</v>
      </c>
      <c r="N68" s="105" t="s">
        <v>13</v>
      </c>
      <c r="O68" s="106">
        <f>SUM(O57:O67)</f>
        <v>0</v>
      </c>
      <c r="P68" s="128">
        <f>SUM(P57:P67)</f>
        <v>0</v>
      </c>
    </row>
    <row r="69" s="66" customFormat="1" ht="15" customHeight="1">
      <c r="N69" s="108"/>
    </row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</sheetData>
  <sheetProtection/>
  <mergeCells count="6">
    <mergeCell ref="A2:E2"/>
    <mergeCell ref="F2:H2"/>
    <mergeCell ref="J2:K2"/>
    <mergeCell ref="L2:M2"/>
    <mergeCell ref="A31:B31"/>
    <mergeCell ref="A27:B27"/>
  </mergeCells>
  <conditionalFormatting sqref="P8:P25 J8:J25 G8:G29 D57:D63 M8:M23 D8:D32 D42:D45 D47:D48 J42:J47">
    <cfRule type="cellIs" priority="3" dxfId="16" operator="greaterThan" stopIfTrue="1">
      <formula>C8</formula>
    </cfRule>
  </conditionalFormatting>
  <conditionalFormatting sqref="P42:P49 M42:M46 G42:G46">
    <cfRule type="cellIs" priority="2" dxfId="16" operator="greaterThan" stopIfTrue="1">
      <formula>F42</formula>
    </cfRule>
  </conditionalFormatting>
  <conditionalFormatting sqref="P57:P63 M57:M61 J57:J64 G57:G63">
    <cfRule type="cellIs" priority="1" dxfId="16" operator="greaterThan" stopIfTrue="1">
      <formula>F57</formula>
    </cfRule>
  </conditionalFormatting>
  <conditionalFormatting sqref="M62">
    <cfRule type="cellIs" priority="9" dxfId="16" operator="greaterThan" stopIfTrue="1">
      <formula>L63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9" scale="66" r:id="rId4"/>
  <headerFooter alignWithMargins="0">
    <oddHeader xml:space="preserve">&amp;L&amp;"ＭＳ Ｐ明朝,太字"&amp;16折込広告企画書  北九州地区　No.3&amp;R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zoomScale="90" zoomScaleNormal="90" zoomScaleSheetLayoutView="80" zoomScalePageLayoutView="0" workbookViewId="0" topLeftCell="A1">
      <pane ySplit="2" topLeftCell="A3" activePane="bottomLeft" state="frozen"/>
      <selection pane="topLeft" activeCell="L48" sqref="L48"/>
      <selection pane="bottomLeft" activeCell="J71" sqref="J71"/>
    </sheetView>
  </sheetViews>
  <sheetFormatPr defaultColWidth="9.00390625" defaultRowHeight="13.5"/>
  <cols>
    <col min="1" max="1" width="11.625" style="115" customWidth="1"/>
    <col min="2" max="2" width="7.625" style="115" customWidth="1"/>
    <col min="3" max="3" width="9.625" style="115" customWidth="1"/>
    <col min="4" max="4" width="11.625" style="115" customWidth="1"/>
    <col min="5" max="5" width="7.625" style="115" customWidth="1"/>
    <col min="6" max="6" width="9.625" style="115" customWidth="1"/>
    <col min="7" max="7" width="11.625" style="115" customWidth="1"/>
    <col min="8" max="8" width="7.625" style="115" customWidth="1"/>
    <col min="9" max="9" width="9.625" style="115" customWidth="1"/>
    <col min="10" max="10" width="11.625" style="115" customWidth="1"/>
    <col min="11" max="11" width="2.125" style="115" customWidth="1"/>
    <col min="12" max="12" width="7.625" style="115" customWidth="1"/>
    <col min="13" max="13" width="9.625" style="115" customWidth="1"/>
    <col min="14" max="14" width="11.625" style="115" customWidth="1"/>
    <col min="15" max="15" width="7.625" style="115" customWidth="1"/>
    <col min="16" max="16" width="9.625" style="115" customWidth="1"/>
    <col min="17" max="17" width="8.625" style="115" customWidth="1"/>
    <col min="18" max="16384" width="9.00390625" style="115" customWidth="1"/>
  </cols>
  <sheetData>
    <row r="1" spans="1:16" s="66" customFormat="1" ht="16.5" customHeight="1">
      <c r="A1" s="57" t="s">
        <v>133</v>
      </c>
      <c r="B1" s="58"/>
      <c r="C1" s="58"/>
      <c r="D1" s="59"/>
      <c r="E1" s="58" t="s">
        <v>121</v>
      </c>
      <c r="F1" s="58"/>
      <c r="G1" s="59"/>
      <c r="H1" s="60" t="s">
        <v>122</v>
      </c>
      <c r="I1" s="58" t="s">
        <v>134</v>
      </c>
      <c r="J1" s="59"/>
      <c r="K1" s="58"/>
      <c r="L1" s="61" t="s">
        <v>135</v>
      </c>
      <c r="M1" s="62"/>
      <c r="N1" s="63"/>
      <c r="O1" s="64"/>
      <c r="P1" s="65"/>
    </row>
    <row r="2" spans="1:16" s="66" customFormat="1" ht="34.5" customHeight="1" thickBot="1">
      <c r="A2" s="266">
        <f>'門司区・小倉北区'!$A$2</f>
        <v>0</v>
      </c>
      <c r="B2" s="267"/>
      <c r="C2" s="267"/>
      <c r="D2" s="268"/>
      <c r="E2" s="269" t="str">
        <f>'門司区・小倉北区'!F2</f>
        <v>令和　　年　　月　　日</v>
      </c>
      <c r="F2" s="270"/>
      <c r="G2" s="271"/>
      <c r="H2" s="67">
        <f>'門司区・小倉北区'!$I$2</f>
        <v>0</v>
      </c>
      <c r="I2" s="264">
        <f>'門司区・小倉北区'!$J$2</f>
        <v>0</v>
      </c>
      <c r="J2" s="274"/>
      <c r="K2" s="201"/>
      <c r="L2" s="262"/>
      <c r="M2" s="263"/>
      <c r="N2" s="68"/>
      <c r="O2" s="69"/>
      <c r="P2" s="65"/>
    </row>
    <row r="3" s="66" customFormat="1" ht="15" customHeight="1" thickBot="1">
      <c r="N3" s="49" t="s">
        <v>217</v>
      </c>
    </row>
    <row r="4" spans="1:16" s="65" customFormat="1" ht="17.25" customHeight="1" thickBot="1">
      <c r="A4" s="172" t="s">
        <v>395</v>
      </c>
      <c r="B4" s="70"/>
      <c r="C4" s="71" t="s">
        <v>149</v>
      </c>
      <c r="D4" s="72" t="s">
        <v>185</v>
      </c>
      <c r="E4" s="73"/>
      <c r="F4" s="74" t="s">
        <v>136</v>
      </c>
      <c r="G4" s="75">
        <f>SUM(B13,E13,H13,L13,O13)</f>
        <v>12100</v>
      </c>
      <c r="H4" s="76" t="s">
        <v>137</v>
      </c>
      <c r="I4" s="77">
        <f>SUM(C13,F13,I13,M13,P13)</f>
        <v>0</v>
      </c>
      <c r="J4" s="78"/>
      <c r="K4" s="78"/>
      <c r="L4" s="79" t="s">
        <v>138</v>
      </c>
      <c r="M4" s="80">
        <f>I4+I15+I29+I42+I56+I68</f>
        <v>0</v>
      </c>
      <c r="N4" s="51" t="s">
        <v>218</v>
      </c>
      <c r="O4" s="81"/>
      <c r="P4" s="81"/>
    </row>
    <row r="5" spans="1:16" s="66" customFormat="1" ht="5.2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s="66" customFormat="1" ht="18" customHeight="1">
      <c r="A6" s="57" t="s">
        <v>0</v>
      </c>
      <c r="B6" s="58"/>
      <c r="C6" s="62"/>
      <c r="D6" s="58" t="s">
        <v>1</v>
      </c>
      <c r="E6" s="58"/>
      <c r="F6" s="62"/>
      <c r="G6" s="58" t="s">
        <v>2</v>
      </c>
      <c r="H6" s="58"/>
      <c r="I6" s="62"/>
      <c r="J6" s="58" t="s">
        <v>182</v>
      </c>
      <c r="K6" s="59"/>
      <c r="L6" s="58"/>
      <c r="M6" s="62"/>
      <c r="N6" s="58" t="s">
        <v>140</v>
      </c>
      <c r="O6" s="58"/>
      <c r="P6" s="62"/>
    </row>
    <row r="7" spans="1:16" s="65" customFormat="1" ht="15" customHeight="1">
      <c r="A7" s="242" t="s">
        <v>3</v>
      </c>
      <c r="B7" s="85" t="s">
        <v>139</v>
      </c>
      <c r="C7" s="86" t="s">
        <v>222</v>
      </c>
      <c r="D7" s="84" t="s">
        <v>3</v>
      </c>
      <c r="E7" s="85" t="s">
        <v>139</v>
      </c>
      <c r="F7" s="86" t="s">
        <v>222</v>
      </c>
      <c r="G7" s="84" t="s">
        <v>3</v>
      </c>
      <c r="H7" s="85" t="s">
        <v>139</v>
      </c>
      <c r="I7" s="86" t="s">
        <v>222</v>
      </c>
      <c r="J7" s="202" t="s">
        <v>3</v>
      </c>
      <c r="K7" s="238"/>
      <c r="L7" s="85" t="s">
        <v>139</v>
      </c>
      <c r="M7" s="86" t="s">
        <v>222</v>
      </c>
      <c r="N7" s="84" t="s">
        <v>3</v>
      </c>
      <c r="O7" s="85" t="s">
        <v>139</v>
      </c>
      <c r="P7" s="86" t="s">
        <v>222</v>
      </c>
    </row>
    <row r="8" spans="1:16" s="66" customFormat="1" ht="18" customHeight="1">
      <c r="A8" s="159" t="s">
        <v>263</v>
      </c>
      <c r="B8" s="91">
        <v>3050</v>
      </c>
      <c r="C8" s="89"/>
      <c r="D8" s="90" t="s">
        <v>83</v>
      </c>
      <c r="E8" s="92">
        <v>990</v>
      </c>
      <c r="F8" s="89"/>
      <c r="G8" s="90" t="s">
        <v>83</v>
      </c>
      <c r="H8" s="92">
        <v>4520</v>
      </c>
      <c r="I8" s="89"/>
      <c r="J8" s="145" t="s">
        <v>83</v>
      </c>
      <c r="K8" s="216" t="s">
        <v>364</v>
      </c>
      <c r="L8" s="92">
        <v>1510</v>
      </c>
      <c r="M8" s="89"/>
      <c r="N8" s="159" t="s">
        <v>328</v>
      </c>
      <c r="O8" s="92"/>
      <c r="P8" s="89"/>
    </row>
    <row r="9" spans="1:16" s="66" customFormat="1" ht="18" customHeight="1">
      <c r="A9" s="90" t="s">
        <v>169</v>
      </c>
      <c r="B9" s="91">
        <v>260</v>
      </c>
      <c r="C9" s="89"/>
      <c r="D9" s="90" t="s">
        <v>82</v>
      </c>
      <c r="E9" s="92">
        <v>970</v>
      </c>
      <c r="F9" s="89"/>
      <c r="G9" s="90"/>
      <c r="H9" s="92"/>
      <c r="I9" s="89"/>
      <c r="J9" s="145" t="s">
        <v>225</v>
      </c>
      <c r="K9" s="216" t="s">
        <v>364</v>
      </c>
      <c r="L9" s="92"/>
      <c r="M9" s="89"/>
      <c r="N9" s="136" t="s">
        <v>326</v>
      </c>
      <c r="O9" s="92"/>
      <c r="P9" s="89"/>
    </row>
    <row r="10" spans="1:16" s="66" customFormat="1" ht="18" customHeight="1">
      <c r="A10" s="90"/>
      <c r="B10" s="91"/>
      <c r="C10" s="89"/>
      <c r="D10" s="90" t="s">
        <v>169</v>
      </c>
      <c r="E10" s="92">
        <v>800</v>
      </c>
      <c r="F10" s="89"/>
      <c r="G10" s="90"/>
      <c r="H10" s="92"/>
      <c r="I10" s="89"/>
      <c r="J10" s="145"/>
      <c r="K10" s="157"/>
      <c r="L10" s="92"/>
      <c r="M10" s="89"/>
      <c r="N10" s="177" t="s">
        <v>327</v>
      </c>
      <c r="O10" s="92"/>
      <c r="P10" s="89"/>
    </row>
    <row r="11" spans="1:16" s="66" customFormat="1" ht="18" customHeight="1">
      <c r="A11" s="90"/>
      <c r="B11" s="91"/>
      <c r="C11" s="89"/>
      <c r="D11" s="90"/>
      <c r="E11" s="92"/>
      <c r="F11" s="89"/>
      <c r="G11" s="90"/>
      <c r="H11" s="92"/>
      <c r="I11" s="89"/>
      <c r="J11" s="145"/>
      <c r="K11" s="157"/>
      <c r="L11" s="92"/>
      <c r="M11" s="89"/>
      <c r="N11" s="90"/>
      <c r="O11" s="92"/>
      <c r="P11" s="89"/>
    </row>
    <row r="12" spans="1:16" s="66" customFormat="1" ht="18" customHeight="1">
      <c r="A12" s="159" t="s">
        <v>263</v>
      </c>
      <c r="B12" s="91"/>
      <c r="C12" s="89"/>
      <c r="D12" s="90"/>
      <c r="E12" s="92"/>
      <c r="F12" s="89"/>
      <c r="G12" s="90"/>
      <c r="H12" s="92"/>
      <c r="I12" s="89"/>
      <c r="J12" s="145"/>
      <c r="K12" s="157"/>
      <c r="L12" s="92"/>
      <c r="M12" s="89"/>
      <c r="N12" s="90"/>
      <c r="O12" s="92"/>
      <c r="P12" s="89"/>
    </row>
    <row r="13" spans="1:16" s="66" customFormat="1" ht="18" customHeight="1" thickBot="1">
      <c r="A13" s="105" t="s">
        <v>13</v>
      </c>
      <c r="B13" s="106">
        <f>SUM(B8:B12)</f>
        <v>3310</v>
      </c>
      <c r="C13" s="128">
        <f>SUM(C8:C12)</f>
        <v>0</v>
      </c>
      <c r="D13" s="105" t="s">
        <v>13</v>
      </c>
      <c r="E13" s="106">
        <f>SUM(E8:E12)</f>
        <v>2760</v>
      </c>
      <c r="F13" s="128">
        <f>SUM(F8:F12)</f>
        <v>0</v>
      </c>
      <c r="G13" s="105" t="s">
        <v>13</v>
      </c>
      <c r="H13" s="106">
        <f>SUM(H8:H12)</f>
        <v>4520</v>
      </c>
      <c r="I13" s="128">
        <f>SUM(I8:I12)</f>
        <v>0</v>
      </c>
      <c r="J13" s="149" t="s">
        <v>13</v>
      </c>
      <c r="K13" s="215"/>
      <c r="L13" s="106">
        <f>SUM(L8:L12)</f>
        <v>1510</v>
      </c>
      <c r="M13" s="128">
        <f>SUM(M8:M12)</f>
        <v>0</v>
      </c>
      <c r="N13" s="105" t="s">
        <v>13</v>
      </c>
      <c r="O13" s="106">
        <f>SUM(O8:O12)</f>
        <v>0</v>
      </c>
      <c r="P13" s="128">
        <f>SUM(P8:P12)</f>
        <v>0</v>
      </c>
    </row>
    <row r="14" spans="6:14" s="66" customFormat="1" ht="15" customHeight="1" thickBot="1">
      <c r="F14" s="69"/>
      <c r="N14" s="108"/>
    </row>
    <row r="15" spans="1:16" s="65" customFormat="1" ht="17.25" customHeight="1" thickBot="1">
      <c r="A15" s="172" t="s">
        <v>395</v>
      </c>
      <c r="B15" s="70"/>
      <c r="C15" s="71" t="s">
        <v>150</v>
      </c>
      <c r="D15" s="72" t="s">
        <v>170</v>
      </c>
      <c r="E15" s="73"/>
      <c r="F15" s="74" t="s">
        <v>136</v>
      </c>
      <c r="G15" s="75">
        <f>SUM(B27,E27,H27,L27,O27)</f>
        <v>22680</v>
      </c>
      <c r="H15" s="76" t="s">
        <v>137</v>
      </c>
      <c r="I15" s="77">
        <f>SUM(C27,F27,I27,M27,P27)</f>
        <v>0</v>
      </c>
      <c r="J15" s="78"/>
      <c r="K15" s="78"/>
      <c r="L15" s="81"/>
      <c r="M15" s="81"/>
      <c r="N15" s="109"/>
      <c r="O15" s="81"/>
      <c r="P15" s="81"/>
    </row>
    <row r="16" spans="1:16" s="66" customFormat="1" ht="5.25" customHeight="1" thickBo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s="66" customFormat="1" ht="18" customHeight="1">
      <c r="A17" s="57" t="s">
        <v>0</v>
      </c>
      <c r="B17" s="58"/>
      <c r="C17" s="62"/>
      <c r="D17" s="58" t="s">
        <v>1</v>
      </c>
      <c r="E17" s="58"/>
      <c r="F17" s="62"/>
      <c r="G17" s="58" t="s">
        <v>2</v>
      </c>
      <c r="H17" s="58"/>
      <c r="I17" s="62"/>
      <c r="J17" s="58" t="s">
        <v>182</v>
      </c>
      <c r="K17" s="58"/>
      <c r="L17" s="58"/>
      <c r="M17" s="62"/>
      <c r="N17" s="58" t="s">
        <v>140</v>
      </c>
      <c r="O17" s="58"/>
      <c r="P17" s="62"/>
    </row>
    <row r="18" spans="1:16" s="65" customFormat="1" ht="15" customHeight="1">
      <c r="A18" s="242" t="s">
        <v>3</v>
      </c>
      <c r="B18" s="85" t="s">
        <v>139</v>
      </c>
      <c r="C18" s="86" t="s">
        <v>222</v>
      </c>
      <c r="D18" s="84" t="s">
        <v>3</v>
      </c>
      <c r="E18" s="85" t="s">
        <v>139</v>
      </c>
      <c r="F18" s="86" t="s">
        <v>222</v>
      </c>
      <c r="G18" s="84" t="s">
        <v>3</v>
      </c>
      <c r="H18" s="85" t="s">
        <v>139</v>
      </c>
      <c r="I18" s="86" t="s">
        <v>222</v>
      </c>
      <c r="J18" s="202" t="s">
        <v>3</v>
      </c>
      <c r="K18" s="214"/>
      <c r="L18" s="85" t="s">
        <v>139</v>
      </c>
      <c r="M18" s="86" t="s">
        <v>222</v>
      </c>
      <c r="N18" s="84" t="s">
        <v>3</v>
      </c>
      <c r="O18" s="85" t="s">
        <v>139</v>
      </c>
      <c r="P18" s="86" t="s">
        <v>222</v>
      </c>
    </row>
    <row r="19" spans="1:16" s="66" customFormat="1" ht="18" customHeight="1">
      <c r="A19" s="90" t="s">
        <v>84</v>
      </c>
      <c r="B19" s="91">
        <v>1150</v>
      </c>
      <c r="C19" s="89"/>
      <c r="D19" s="90" t="s">
        <v>173</v>
      </c>
      <c r="E19" s="92">
        <v>1050</v>
      </c>
      <c r="F19" s="89"/>
      <c r="G19" s="90" t="s">
        <v>237</v>
      </c>
      <c r="H19" s="92">
        <v>1120</v>
      </c>
      <c r="I19" s="89"/>
      <c r="J19" s="145" t="s">
        <v>85</v>
      </c>
      <c r="K19" s="216" t="s">
        <v>364</v>
      </c>
      <c r="L19" s="92">
        <v>1100</v>
      </c>
      <c r="M19" s="89"/>
      <c r="N19" s="90" t="s">
        <v>335</v>
      </c>
      <c r="O19" s="92"/>
      <c r="P19" s="89"/>
    </row>
    <row r="20" spans="1:16" s="66" customFormat="1" ht="18" customHeight="1">
      <c r="A20" s="90" t="s">
        <v>86</v>
      </c>
      <c r="B20" s="91">
        <v>1150</v>
      </c>
      <c r="C20" s="89"/>
      <c r="D20" s="90" t="s">
        <v>86</v>
      </c>
      <c r="E20" s="92">
        <v>300</v>
      </c>
      <c r="F20" s="89"/>
      <c r="G20" s="90" t="s">
        <v>87</v>
      </c>
      <c r="H20" s="92">
        <v>1420</v>
      </c>
      <c r="I20" s="89"/>
      <c r="J20" s="145" t="s">
        <v>89</v>
      </c>
      <c r="K20" s="216" t="s">
        <v>364</v>
      </c>
      <c r="L20" s="92">
        <v>1170</v>
      </c>
      <c r="M20" s="89"/>
      <c r="N20" s="159" t="s">
        <v>329</v>
      </c>
      <c r="O20" s="92"/>
      <c r="P20" s="89"/>
    </row>
    <row r="21" spans="1:16" s="66" customFormat="1" ht="18" customHeight="1">
      <c r="A21" s="90" t="s">
        <v>171</v>
      </c>
      <c r="B21" s="91">
        <v>2270</v>
      </c>
      <c r="C21" s="89"/>
      <c r="D21" s="90" t="s">
        <v>88</v>
      </c>
      <c r="E21" s="92">
        <v>1630</v>
      </c>
      <c r="F21" s="89"/>
      <c r="G21" s="90" t="s">
        <v>90</v>
      </c>
      <c r="H21" s="92">
        <v>920</v>
      </c>
      <c r="I21" s="89"/>
      <c r="J21" s="145" t="s">
        <v>227</v>
      </c>
      <c r="K21" s="216" t="s">
        <v>364</v>
      </c>
      <c r="L21" s="92">
        <v>310</v>
      </c>
      <c r="M21" s="89"/>
      <c r="N21" s="159" t="s">
        <v>330</v>
      </c>
      <c r="O21" s="92"/>
      <c r="P21" s="89"/>
    </row>
    <row r="22" spans="1:16" s="66" customFormat="1" ht="18" customHeight="1">
      <c r="A22" s="90" t="s">
        <v>90</v>
      </c>
      <c r="B22" s="91">
        <v>600</v>
      </c>
      <c r="C22" s="89"/>
      <c r="D22" s="145" t="s">
        <v>226</v>
      </c>
      <c r="E22" s="122">
        <v>1870</v>
      </c>
      <c r="F22" s="89"/>
      <c r="G22" s="90" t="s">
        <v>92</v>
      </c>
      <c r="H22" s="92">
        <v>1260</v>
      </c>
      <c r="I22" s="89"/>
      <c r="J22" s="145" t="s">
        <v>94</v>
      </c>
      <c r="K22" s="216" t="s">
        <v>364</v>
      </c>
      <c r="L22" s="92">
        <v>1870</v>
      </c>
      <c r="M22" s="89"/>
      <c r="N22" s="159" t="s">
        <v>331</v>
      </c>
      <c r="O22" s="92"/>
      <c r="P22" s="89"/>
    </row>
    <row r="23" spans="1:16" s="66" customFormat="1" ht="18" customHeight="1">
      <c r="A23" s="90" t="s">
        <v>91</v>
      </c>
      <c r="B23" s="91">
        <v>1450</v>
      </c>
      <c r="C23" s="89"/>
      <c r="D23" s="145"/>
      <c r="E23" s="122"/>
      <c r="F23" s="89"/>
      <c r="G23" s="90"/>
      <c r="H23" s="92"/>
      <c r="I23" s="89"/>
      <c r="J23" s="145" t="s">
        <v>397</v>
      </c>
      <c r="K23" s="216" t="s">
        <v>358</v>
      </c>
      <c r="L23" s="92">
        <v>100</v>
      </c>
      <c r="M23" s="89"/>
      <c r="N23" s="159" t="s">
        <v>332</v>
      </c>
      <c r="O23" s="92"/>
      <c r="P23" s="89"/>
    </row>
    <row r="24" spans="1:16" s="66" customFormat="1" ht="18" customHeight="1">
      <c r="A24" s="90" t="s">
        <v>93</v>
      </c>
      <c r="B24" s="91">
        <v>1940</v>
      </c>
      <c r="C24" s="89"/>
      <c r="D24" s="145"/>
      <c r="E24" s="122"/>
      <c r="F24" s="89"/>
      <c r="G24" s="90"/>
      <c r="H24" s="92"/>
      <c r="I24" s="89"/>
      <c r="J24" s="145"/>
      <c r="K24" s="157"/>
      <c r="L24" s="92"/>
      <c r="M24" s="89"/>
      <c r="N24" s="159" t="s">
        <v>333</v>
      </c>
      <c r="O24" s="92"/>
      <c r="P24" s="89"/>
    </row>
    <row r="25" spans="1:16" s="66" customFormat="1" ht="18" customHeight="1">
      <c r="A25" s="90"/>
      <c r="B25" s="91"/>
      <c r="C25" s="89"/>
      <c r="D25" s="145"/>
      <c r="E25" s="122"/>
      <c r="F25" s="89"/>
      <c r="G25" s="100"/>
      <c r="H25" s="92"/>
      <c r="I25" s="98"/>
      <c r="J25" s="145"/>
      <c r="K25" s="157"/>
      <c r="L25" s="92"/>
      <c r="M25" s="89"/>
      <c r="N25" s="159" t="s">
        <v>334</v>
      </c>
      <c r="O25" s="92"/>
      <c r="P25" s="89"/>
    </row>
    <row r="26" spans="1:16" s="66" customFormat="1" ht="18" customHeight="1">
      <c r="A26" s="90"/>
      <c r="B26" s="91"/>
      <c r="C26" s="89"/>
      <c r="D26" s="118"/>
      <c r="E26" s="146"/>
      <c r="F26" s="89"/>
      <c r="G26" s="114"/>
      <c r="H26" s="147"/>
      <c r="I26" s="148"/>
      <c r="J26" s="145"/>
      <c r="K26" s="157"/>
      <c r="L26" s="92"/>
      <c r="M26" s="89"/>
      <c r="N26" s="136"/>
      <c r="O26" s="92"/>
      <c r="P26" s="199"/>
    </row>
    <row r="27" spans="1:16" s="66" customFormat="1" ht="18" customHeight="1" thickBot="1">
      <c r="A27" s="105" t="s">
        <v>13</v>
      </c>
      <c r="B27" s="106">
        <f>SUM(B19:B26)</f>
        <v>8560</v>
      </c>
      <c r="C27" s="128">
        <f>SUM(C19:C26)</f>
        <v>0</v>
      </c>
      <c r="D27" s="149" t="s">
        <v>13</v>
      </c>
      <c r="E27" s="150">
        <f>SUM(E19:E26)</f>
        <v>4850</v>
      </c>
      <c r="F27" s="128">
        <f>SUM(F19:F26)</f>
        <v>0</v>
      </c>
      <c r="G27" s="105" t="s">
        <v>13</v>
      </c>
      <c r="H27" s="106">
        <f>SUM(H19:H26)</f>
        <v>4720</v>
      </c>
      <c r="I27" s="128">
        <f>SUM(I19:I26)</f>
        <v>0</v>
      </c>
      <c r="J27" s="149" t="s">
        <v>13</v>
      </c>
      <c r="K27" s="215"/>
      <c r="L27" s="106">
        <f>SUM(L19:L26)</f>
        <v>4550</v>
      </c>
      <c r="M27" s="128">
        <f>SUM(M19:M26)</f>
        <v>0</v>
      </c>
      <c r="N27" s="105" t="s">
        <v>13</v>
      </c>
      <c r="O27" s="106">
        <f>SUM(O19:O26)</f>
        <v>0</v>
      </c>
      <c r="P27" s="128">
        <f>SUM(P19:P26)</f>
        <v>0</v>
      </c>
    </row>
    <row r="28" s="66" customFormat="1" ht="15" customHeight="1" thickBot="1">
      <c r="N28" s="108"/>
    </row>
    <row r="29" spans="1:16" s="65" customFormat="1" ht="17.25" customHeight="1" thickBot="1">
      <c r="A29" s="172" t="s">
        <v>392</v>
      </c>
      <c r="B29" s="70"/>
      <c r="C29" s="71" t="s">
        <v>151</v>
      </c>
      <c r="D29" s="72" t="s">
        <v>186</v>
      </c>
      <c r="E29" s="73"/>
      <c r="F29" s="74" t="s">
        <v>136</v>
      </c>
      <c r="G29" s="75">
        <f>SUM(B40,E40,H40,L40,O40)</f>
        <v>24020</v>
      </c>
      <c r="H29" s="76" t="s">
        <v>137</v>
      </c>
      <c r="I29" s="77">
        <f>SUM(C40,F40,I40,M40,P40)</f>
        <v>0</v>
      </c>
      <c r="J29" s="78"/>
      <c r="K29" s="78"/>
      <c r="L29" s="81"/>
      <c r="M29" s="81"/>
      <c r="N29" s="109"/>
      <c r="O29" s="81"/>
      <c r="P29" s="81"/>
    </row>
    <row r="30" spans="1:16" s="66" customFormat="1" ht="5.25" customHeight="1" thickBo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s="66" customFormat="1" ht="18" customHeight="1">
      <c r="A31" s="57" t="s">
        <v>0</v>
      </c>
      <c r="B31" s="58"/>
      <c r="C31" s="62"/>
      <c r="D31" s="58" t="s">
        <v>1</v>
      </c>
      <c r="E31" s="58"/>
      <c r="F31" s="62"/>
      <c r="G31" s="58" t="s">
        <v>2</v>
      </c>
      <c r="H31" s="58"/>
      <c r="I31" s="62"/>
      <c r="J31" s="58" t="s">
        <v>182</v>
      </c>
      <c r="K31" s="58"/>
      <c r="L31" s="58"/>
      <c r="M31" s="62"/>
      <c r="N31" s="58" t="s">
        <v>140</v>
      </c>
      <c r="O31" s="58"/>
      <c r="P31" s="62"/>
    </row>
    <row r="32" spans="1:16" s="65" customFormat="1" ht="15" customHeight="1">
      <c r="A32" s="242" t="s">
        <v>3</v>
      </c>
      <c r="B32" s="85" t="s">
        <v>139</v>
      </c>
      <c r="C32" s="86" t="s">
        <v>222</v>
      </c>
      <c r="D32" s="84" t="s">
        <v>3</v>
      </c>
      <c r="E32" s="85" t="s">
        <v>139</v>
      </c>
      <c r="F32" s="86" t="s">
        <v>222</v>
      </c>
      <c r="G32" s="84" t="s">
        <v>3</v>
      </c>
      <c r="H32" s="85" t="s">
        <v>139</v>
      </c>
      <c r="I32" s="86" t="s">
        <v>222</v>
      </c>
      <c r="J32" s="202" t="s">
        <v>3</v>
      </c>
      <c r="K32" s="214"/>
      <c r="L32" s="85" t="s">
        <v>139</v>
      </c>
      <c r="M32" s="86" t="s">
        <v>222</v>
      </c>
      <c r="N32" s="84" t="s">
        <v>3</v>
      </c>
      <c r="O32" s="85" t="s">
        <v>139</v>
      </c>
      <c r="P32" s="86" t="s">
        <v>222</v>
      </c>
    </row>
    <row r="33" spans="1:16" s="66" customFormat="1" ht="18" customHeight="1">
      <c r="A33" s="90" t="s">
        <v>95</v>
      </c>
      <c r="B33" s="91">
        <v>1860</v>
      </c>
      <c r="C33" s="89"/>
      <c r="D33" s="90" t="s">
        <v>95</v>
      </c>
      <c r="E33" s="92">
        <v>1510</v>
      </c>
      <c r="F33" s="89"/>
      <c r="G33" s="90" t="s">
        <v>95</v>
      </c>
      <c r="H33" s="92">
        <v>350</v>
      </c>
      <c r="I33" s="89"/>
      <c r="J33" s="145" t="s">
        <v>95</v>
      </c>
      <c r="K33" s="216" t="s">
        <v>364</v>
      </c>
      <c r="L33" s="92">
        <v>1520</v>
      </c>
      <c r="M33" s="89"/>
      <c r="N33" s="159" t="s">
        <v>339</v>
      </c>
      <c r="O33" s="92"/>
      <c r="P33" s="89"/>
    </row>
    <row r="34" spans="1:16" s="66" customFormat="1" ht="18" customHeight="1">
      <c r="A34" s="90" t="s">
        <v>96</v>
      </c>
      <c r="B34" s="91">
        <v>1810</v>
      </c>
      <c r="C34" s="89"/>
      <c r="D34" s="90" t="s">
        <v>97</v>
      </c>
      <c r="E34" s="92">
        <v>1630</v>
      </c>
      <c r="F34" s="89"/>
      <c r="G34" s="90" t="s">
        <v>252</v>
      </c>
      <c r="H34" s="92">
        <v>600</v>
      </c>
      <c r="I34" s="89"/>
      <c r="J34" s="145" t="s">
        <v>100</v>
      </c>
      <c r="K34" s="216" t="s">
        <v>364</v>
      </c>
      <c r="L34" s="92">
        <v>200</v>
      </c>
      <c r="M34" s="89"/>
      <c r="N34" s="177" t="s">
        <v>336</v>
      </c>
      <c r="O34" s="92"/>
      <c r="P34" s="89"/>
    </row>
    <row r="35" spans="1:16" s="66" customFormat="1" ht="18" customHeight="1">
      <c r="A35" s="90" t="s">
        <v>99</v>
      </c>
      <c r="B35" s="91">
        <v>1710</v>
      </c>
      <c r="C35" s="89"/>
      <c r="D35" s="90" t="s">
        <v>96</v>
      </c>
      <c r="E35" s="92">
        <v>500</v>
      </c>
      <c r="F35" s="89"/>
      <c r="G35" s="90" t="s">
        <v>98</v>
      </c>
      <c r="H35" s="92">
        <v>1080</v>
      </c>
      <c r="I35" s="89"/>
      <c r="J35" s="145" t="s">
        <v>394</v>
      </c>
      <c r="K35" s="216" t="s">
        <v>364</v>
      </c>
      <c r="L35" s="92">
        <v>1210</v>
      </c>
      <c r="M35" s="89"/>
      <c r="N35" s="177" t="s">
        <v>337</v>
      </c>
      <c r="O35" s="92"/>
      <c r="P35" s="89"/>
    </row>
    <row r="36" spans="1:16" s="66" customFormat="1" ht="18" customHeight="1">
      <c r="A36" s="90" t="s">
        <v>101</v>
      </c>
      <c r="B36" s="91">
        <v>1470</v>
      </c>
      <c r="C36" s="89"/>
      <c r="D36" s="90" t="s">
        <v>101</v>
      </c>
      <c r="E36" s="92">
        <v>3090</v>
      </c>
      <c r="F36" s="89"/>
      <c r="G36" s="90" t="s">
        <v>99</v>
      </c>
      <c r="H36" s="92">
        <v>2210</v>
      </c>
      <c r="I36" s="89"/>
      <c r="J36" s="145" t="s">
        <v>102</v>
      </c>
      <c r="K36" s="216" t="s">
        <v>358</v>
      </c>
      <c r="L36" s="92">
        <v>870</v>
      </c>
      <c r="M36" s="89"/>
      <c r="N36" s="177" t="s">
        <v>338</v>
      </c>
      <c r="O36" s="92"/>
      <c r="P36" s="89"/>
    </row>
    <row r="37" spans="1:16" s="66" customFormat="1" ht="18" customHeight="1">
      <c r="A37" s="90" t="s">
        <v>98</v>
      </c>
      <c r="B37" s="91">
        <v>1700</v>
      </c>
      <c r="C37" s="89"/>
      <c r="D37" s="90"/>
      <c r="E37" s="92"/>
      <c r="F37" s="89"/>
      <c r="G37" s="90"/>
      <c r="H37" s="92"/>
      <c r="I37" s="89"/>
      <c r="J37" s="145"/>
      <c r="K37" s="157"/>
      <c r="L37" s="92"/>
      <c r="M37" s="89"/>
      <c r="N37" s="90"/>
      <c r="O37" s="92"/>
      <c r="P37" s="89"/>
    </row>
    <row r="38" spans="1:16" s="66" customFormat="1" ht="18" customHeight="1">
      <c r="A38" s="90" t="s">
        <v>381</v>
      </c>
      <c r="B38" s="91">
        <v>700</v>
      </c>
      <c r="C38" s="89"/>
      <c r="D38" s="90"/>
      <c r="E38" s="92"/>
      <c r="F38" s="89"/>
      <c r="G38" s="90"/>
      <c r="H38" s="92"/>
      <c r="I38" s="89"/>
      <c r="J38" s="121"/>
      <c r="K38" s="239"/>
      <c r="L38" s="92"/>
      <c r="M38" s="89"/>
      <c r="N38" s="90"/>
      <c r="O38" s="92"/>
      <c r="P38" s="89"/>
    </row>
    <row r="39" spans="1:16" s="66" customFormat="1" ht="18" customHeight="1">
      <c r="A39" s="90"/>
      <c r="B39" s="91"/>
      <c r="C39" s="89"/>
      <c r="D39" s="113"/>
      <c r="E39" s="92"/>
      <c r="F39" s="89"/>
      <c r="G39" s="90"/>
      <c r="H39" s="92"/>
      <c r="I39" s="89"/>
      <c r="J39" s="145"/>
      <c r="K39" s="157"/>
      <c r="L39" s="92"/>
      <c r="M39" s="89"/>
      <c r="N39" s="90"/>
      <c r="O39" s="92"/>
      <c r="P39" s="89"/>
    </row>
    <row r="40" spans="1:16" s="66" customFormat="1" ht="18" customHeight="1" thickBot="1">
      <c r="A40" s="105" t="s">
        <v>13</v>
      </c>
      <c r="B40" s="106">
        <f>SUM(B33:B39)</f>
        <v>9250</v>
      </c>
      <c r="C40" s="128">
        <f>SUM(C33:C39)</f>
        <v>0</v>
      </c>
      <c r="D40" s="105" t="s">
        <v>13</v>
      </c>
      <c r="E40" s="106">
        <f>SUM(E33:E39)</f>
        <v>6730</v>
      </c>
      <c r="F40" s="128">
        <f>SUM(F33:F39)</f>
        <v>0</v>
      </c>
      <c r="G40" s="105" t="s">
        <v>13</v>
      </c>
      <c r="H40" s="106">
        <f>SUM(H33:H39)</f>
        <v>4240</v>
      </c>
      <c r="I40" s="128">
        <f>SUM(I33:I39)</f>
        <v>0</v>
      </c>
      <c r="J40" s="149" t="s">
        <v>13</v>
      </c>
      <c r="K40" s="215"/>
      <c r="L40" s="106">
        <f>SUM(L33:L39)</f>
        <v>3800</v>
      </c>
      <c r="M40" s="128">
        <f>SUM(M33:M39)</f>
        <v>0</v>
      </c>
      <c r="N40" s="105" t="s">
        <v>13</v>
      </c>
      <c r="O40" s="106">
        <f>SUM(O33:O39)</f>
        <v>0</v>
      </c>
      <c r="P40" s="128">
        <f>SUM(P33:P39)</f>
        <v>0</v>
      </c>
    </row>
    <row r="41" s="66" customFormat="1" ht="15" customHeight="1" thickBot="1">
      <c r="N41" s="108"/>
    </row>
    <row r="42" spans="1:16" s="65" customFormat="1" ht="17.25" customHeight="1" thickBot="1">
      <c r="A42" s="172" t="s">
        <v>385</v>
      </c>
      <c r="B42" s="70"/>
      <c r="C42" s="71" t="s">
        <v>152</v>
      </c>
      <c r="D42" s="72" t="s">
        <v>187</v>
      </c>
      <c r="E42" s="73"/>
      <c r="F42" s="74" t="s">
        <v>136</v>
      </c>
      <c r="G42" s="75">
        <f>SUM(B54,E54,H54,L54,O54)</f>
        <v>12640</v>
      </c>
      <c r="H42" s="76" t="s">
        <v>137</v>
      </c>
      <c r="I42" s="77">
        <f>SUM(C54,F54,I54,M54,P54)</f>
        <v>0</v>
      </c>
      <c r="J42" s="78"/>
      <c r="K42" s="78"/>
      <c r="L42" s="81"/>
      <c r="M42" s="81"/>
      <c r="N42" s="109"/>
      <c r="O42" s="81"/>
      <c r="P42" s="81"/>
    </row>
    <row r="43" spans="1:16" s="66" customFormat="1" ht="5.25" customHeight="1" thickBo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6" s="66" customFormat="1" ht="18" customHeight="1">
      <c r="A44" s="57" t="s">
        <v>0</v>
      </c>
      <c r="B44" s="58"/>
      <c r="C44" s="62"/>
      <c r="D44" s="58" t="s">
        <v>1</v>
      </c>
      <c r="E44" s="58"/>
      <c r="F44" s="62"/>
      <c r="G44" s="58" t="s">
        <v>2</v>
      </c>
      <c r="H44" s="58"/>
      <c r="I44" s="62"/>
      <c r="J44" s="58" t="s">
        <v>182</v>
      </c>
      <c r="K44" s="58"/>
      <c r="L44" s="58"/>
      <c r="M44" s="62"/>
      <c r="N44" s="58" t="s">
        <v>140</v>
      </c>
      <c r="O44" s="58"/>
      <c r="P44" s="62"/>
    </row>
    <row r="45" spans="1:16" s="65" customFormat="1" ht="15" customHeight="1">
      <c r="A45" s="242" t="s">
        <v>3</v>
      </c>
      <c r="B45" s="85" t="s">
        <v>139</v>
      </c>
      <c r="C45" s="86" t="s">
        <v>222</v>
      </c>
      <c r="D45" s="84" t="s">
        <v>3</v>
      </c>
      <c r="E45" s="85" t="s">
        <v>139</v>
      </c>
      <c r="F45" s="86" t="s">
        <v>222</v>
      </c>
      <c r="G45" s="84" t="s">
        <v>3</v>
      </c>
      <c r="H45" s="85" t="s">
        <v>139</v>
      </c>
      <c r="I45" s="86" t="s">
        <v>222</v>
      </c>
      <c r="J45" s="202" t="s">
        <v>3</v>
      </c>
      <c r="K45" s="214"/>
      <c r="L45" s="85" t="s">
        <v>139</v>
      </c>
      <c r="M45" s="86" t="s">
        <v>222</v>
      </c>
      <c r="N45" s="84" t="s">
        <v>3</v>
      </c>
      <c r="O45" s="85" t="s">
        <v>139</v>
      </c>
      <c r="P45" s="86" t="s">
        <v>222</v>
      </c>
    </row>
    <row r="46" spans="1:16" s="66" customFormat="1" ht="18" customHeight="1">
      <c r="A46" s="90" t="s">
        <v>256</v>
      </c>
      <c r="B46" s="91">
        <v>1070</v>
      </c>
      <c r="C46" s="89"/>
      <c r="D46" s="90" t="s">
        <v>141</v>
      </c>
      <c r="E46" s="92">
        <v>3790</v>
      </c>
      <c r="F46" s="89"/>
      <c r="G46" s="90" t="s">
        <v>103</v>
      </c>
      <c r="H46" s="92">
        <v>980</v>
      </c>
      <c r="I46" s="89"/>
      <c r="J46" s="145" t="s">
        <v>141</v>
      </c>
      <c r="K46" s="216" t="s">
        <v>364</v>
      </c>
      <c r="L46" s="92">
        <v>820</v>
      </c>
      <c r="M46" s="89"/>
      <c r="N46" s="159" t="s">
        <v>342</v>
      </c>
      <c r="O46" s="92"/>
      <c r="P46" s="89"/>
    </row>
    <row r="47" spans="1:16" s="66" customFormat="1" ht="18" customHeight="1">
      <c r="A47" s="90" t="s">
        <v>105</v>
      </c>
      <c r="B47" s="91">
        <v>550</v>
      </c>
      <c r="C47" s="89"/>
      <c r="D47" s="90" t="s">
        <v>105</v>
      </c>
      <c r="E47" s="92">
        <v>340</v>
      </c>
      <c r="F47" s="89"/>
      <c r="G47" s="90" t="s">
        <v>104</v>
      </c>
      <c r="H47" s="92">
        <v>1600</v>
      </c>
      <c r="I47" s="89"/>
      <c r="J47" s="211" t="s">
        <v>340</v>
      </c>
      <c r="K47" s="216" t="s">
        <v>364</v>
      </c>
      <c r="L47" s="92">
        <v>160</v>
      </c>
      <c r="M47" s="89"/>
      <c r="N47" s="182" t="s">
        <v>343</v>
      </c>
      <c r="O47" s="92"/>
      <c r="P47" s="89"/>
    </row>
    <row r="48" spans="1:16" s="66" customFormat="1" ht="18" customHeight="1">
      <c r="A48" s="90" t="s">
        <v>106</v>
      </c>
      <c r="B48" s="91">
        <v>700</v>
      </c>
      <c r="C48" s="89"/>
      <c r="D48" s="90" t="s">
        <v>106</v>
      </c>
      <c r="E48" s="92">
        <v>580</v>
      </c>
      <c r="F48" s="89"/>
      <c r="G48" s="90" t="s">
        <v>229</v>
      </c>
      <c r="H48" s="92">
        <v>350</v>
      </c>
      <c r="I48" s="89"/>
      <c r="J48" s="145" t="s">
        <v>106</v>
      </c>
      <c r="K48" s="216" t="s">
        <v>364</v>
      </c>
      <c r="L48" s="92">
        <v>430</v>
      </c>
      <c r="M48" s="89"/>
      <c r="N48" s="159" t="s">
        <v>344</v>
      </c>
      <c r="O48" s="92"/>
      <c r="P48" s="89"/>
    </row>
    <row r="49" spans="1:16" s="66" customFormat="1" ht="18" customHeight="1">
      <c r="A49" s="90"/>
      <c r="B49" s="91"/>
      <c r="C49" s="89"/>
      <c r="D49" s="90" t="s">
        <v>107</v>
      </c>
      <c r="E49" s="92">
        <v>430</v>
      </c>
      <c r="F49" s="89"/>
      <c r="G49" s="90" t="s">
        <v>105</v>
      </c>
      <c r="H49" s="92">
        <v>250</v>
      </c>
      <c r="I49" s="89"/>
      <c r="J49" s="211" t="s">
        <v>341</v>
      </c>
      <c r="K49" s="216" t="s">
        <v>364</v>
      </c>
      <c r="L49" s="92">
        <v>120</v>
      </c>
      <c r="M49" s="89"/>
      <c r="N49" s="159" t="s">
        <v>341</v>
      </c>
      <c r="O49" s="92"/>
      <c r="P49" s="89"/>
    </row>
    <row r="50" spans="1:16" s="66" customFormat="1" ht="18" customHeight="1">
      <c r="A50" s="90"/>
      <c r="B50" s="91"/>
      <c r="C50" s="89"/>
      <c r="D50" s="90"/>
      <c r="E50" s="92"/>
      <c r="F50" s="89"/>
      <c r="G50" s="90" t="s">
        <v>368</v>
      </c>
      <c r="H50" s="92">
        <v>470</v>
      </c>
      <c r="I50" s="89"/>
      <c r="J50" s="145"/>
      <c r="K50" s="157"/>
      <c r="L50" s="92"/>
      <c r="M50" s="89"/>
      <c r="N50" s="90"/>
      <c r="O50" s="92"/>
      <c r="P50" s="89"/>
    </row>
    <row r="51" spans="1:16" s="66" customFormat="1" ht="18" customHeight="1">
      <c r="A51" s="90"/>
      <c r="B51" s="91"/>
      <c r="C51" s="89"/>
      <c r="D51" s="90"/>
      <c r="E51" s="92"/>
      <c r="F51" s="89"/>
      <c r="G51" s="90"/>
      <c r="H51" s="92"/>
      <c r="I51" s="89"/>
      <c r="J51" s="145"/>
      <c r="K51" s="157"/>
      <c r="L51" s="92"/>
      <c r="M51" s="89"/>
      <c r="N51" s="90"/>
      <c r="O51" s="92"/>
      <c r="P51" s="89"/>
    </row>
    <row r="52" spans="1:16" s="66" customFormat="1" ht="18" customHeight="1">
      <c r="A52" s="100"/>
      <c r="B52" s="91"/>
      <c r="C52" s="89"/>
      <c r="D52" s="90"/>
      <c r="E52" s="92"/>
      <c r="F52" s="89"/>
      <c r="G52" s="90"/>
      <c r="H52" s="92"/>
      <c r="I52" s="89"/>
      <c r="J52" s="145"/>
      <c r="K52" s="157"/>
      <c r="L52" s="92"/>
      <c r="M52" s="89"/>
      <c r="N52" s="90"/>
      <c r="O52" s="92"/>
      <c r="P52" s="89"/>
    </row>
    <row r="53" spans="1:16" s="66" customFormat="1" ht="18" customHeight="1">
      <c r="A53" s="90"/>
      <c r="B53" s="91"/>
      <c r="C53" s="89"/>
      <c r="D53" s="90"/>
      <c r="E53" s="92"/>
      <c r="F53" s="89"/>
      <c r="G53" s="90"/>
      <c r="H53" s="92"/>
      <c r="I53" s="89"/>
      <c r="J53" s="145"/>
      <c r="K53" s="157"/>
      <c r="L53" s="92"/>
      <c r="M53" s="89"/>
      <c r="N53" s="90"/>
      <c r="O53" s="92"/>
      <c r="P53" s="89"/>
    </row>
    <row r="54" spans="1:16" s="66" customFormat="1" ht="18" customHeight="1" thickBot="1">
      <c r="A54" s="105" t="s">
        <v>13</v>
      </c>
      <c r="B54" s="106">
        <f>SUM(B46:B53)</f>
        <v>2320</v>
      </c>
      <c r="C54" s="128">
        <f>SUM(C46:C53)</f>
        <v>0</v>
      </c>
      <c r="D54" s="105" t="s">
        <v>13</v>
      </c>
      <c r="E54" s="106">
        <f>SUM(E46:E53)</f>
        <v>5140</v>
      </c>
      <c r="F54" s="128">
        <f>SUM(F46:F53)</f>
        <v>0</v>
      </c>
      <c r="G54" s="105" t="s">
        <v>13</v>
      </c>
      <c r="H54" s="106">
        <f>SUM(H46:H53)</f>
        <v>3650</v>
      </c>
      <c r="I54" s="128">
        <f>SUM(I46:I53)</f>
        <v>0</v>
      </c>
      <c r="J54" s="149" t="s">
        <v>13</v>
      </c>
      <c r="K54" s="215"/>
      <c r="L54" s="106">
        <f>SUM(L46:L53)</f>
        <v>1530</v>
      </c>
      <c r="M54" s="128">
        <f>SUM(M46:M53)</f>
        <v>0</v>
      </c>
      <c r="N54" s="105" t="s">
        <v>13</v>
      </c>
      <c r="O54" s="106">
        <f>SUM(O46:O53)</f>
        <v>0</v>
      </c>
      <c r="P54" s="128">
        <f>SUM(P46:P53)</f>
        <v>0</v>
      </c>
    </row>
    <row r="55" ht="14.25" thickBot="1"/>
    <row r="56" spans="1:16" s="65" customFormat="1" ht="17.25" customHeight="1" thickBot="1">
      <c r="A56" s="172" t="s">
        <v>385</v>
      </c>
      <c r="B56" s="70"/>
      <c r="C56" s="71" t="s">
        <v>153</v>
      </c>
      <c r="D56" s="72" t="s">
        <v>188</v>
      </c>
      <c r="E56" s="73"/>
      <c r="F56" s="74" t="s">
        <v>136</v>
      </c>
      <c r="G56" s="75">
        <f>SUM(B66,E66,H66,L66,O66)</f>
        <v>8750</v>
      </c>
      <c r="H56" s="76" t="s">
        <v>137</v>
      </c>
      <c r="I56" s="77">
        <f>SUM(C66,F66,I66,M66,P66)</f>
        <v>0</v>
      </c>
      <c r="J56" s="78"/>
      <c r="K56" s="78"/>
      <c r="L56" s="151"/>
      <c r="M56" s="152"/>
      <c r="N56" s="153"/>
      <c r="O56" s="154"/>
      <c r="P56" s="154"/>
    </row>
    <row r="57" spans="1:16" s="66" customFormat="1" ht="5.25" customHeight="1" thickBo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16" s="66" customFormat="1" ht="18" customHeight="1">
      <c r="A58" s="57" t="s">
        <v>0</v>
      </c>
      <c r="B58" s="58"/>
      <c r="C58" s="62"/>
      <c r="D58" s="58" t="s">
        <v>1</v>
      </c>
      <c r="E58" s="58"/>
      <c r="F58" s="62"/>
      <c r="G58" s="58" t="s">
        <v>2</v>
      </c>
      <c r="H58" s="58"/>
      <c r="I58" s="62"/>
      <c r="J58" s="58" t="s">
        <v>157</v>
      </c>
      <c r="K58" s="58"/>
      <c r="L58" s="58"/>
      <c r="M58" s="62"/>
      <c r="N58" s="58" t="s">
        <v>158</v>
      </c>
      <c r="O58" s="58"/>
      <c r="P58" s="62"/>
    </row>
    <row r="59" spans="1:16" s="65" customFormat="1" ht="15" customHeight="1">
      <c r="A59" s="242" t="s">
        <v>3</v>
      </c>
      <c r="B59" s="85" t="s">
        <v>139</v>
      </c>
      <c r="C59" s="86" t="s">
        <v>222</v>
      </c>
      <c r="D59" s="84" t="s">
        <v>3</v>
      </c>
      <c r="E59" s="85" t="s">
        <v>139</v>
      </c>
      <c r="F59" s="86" t="s">
        <v>222</v>
      </c>
      <c r="G59" s="84" t="s">
        <v>3</v>
      </c>
      <c r="H59" s="85" t="s">
        <v>139</v>
      </c>
      <c r="I59" s="86" t="s">
        <v>222</v>
      </c>
      <c r="J59" s="202" t="s">
        <v>3</v>
      </c>
      <c r="K59" s="214"/>
      <c r="L59" s="85" t="s">
        <v>139</v>
      </c>
      <c r="M59" s="86" t="s">
        <v>222</v>
      </c>
      <c r="N59" s="84" t="s">
        <v>3</v>
      </c>
      <c r="O59" s="85" t="s">
        <v>139</v>
      </c>
      <c r="P59" s="86" t="s">
        <v>222</v>
      </c>
    </row>
    <row r="60" spans="1:16" s="66" customFormat="1" ht="18" customHeight="1">
      <c r="A60" s="90" t="s">
        <v>111</v>
      </c>
      <c r="B60" s="91">
        <v>1550</v>
      </c>
      <c r="C60" s="89"/>
      <c r="D60" s="90" t="s">
        <v>109</v>
      </c>
      <c r="E60" s="92">
        <v>350</v>
      </c>
      <c r="F60" s="89"/>
      <c r="G60" s="90" t="s">
        <v>239</v>
      </c>
      <c r="H60" s="92">
        <v>1830</v>
      </c>
      <c r="I60" s="89"/>
      <c r="J60" s="145" t="s">
        <v>110</v>
      </c>
      <c r="K60" s="251" t="s">
        <v>364</v>
      </c>
      <c r="L60" s="92">
        <v>690</v>
      </c>
      <c r="M60" s="89"/>
      <c r="N60" s="159" t="s">
        <v>347</v>
      </c>
      <c r="O60" s="92"/>
      <c r="P60" s="89"/>
    </row>
    <row r="61" spans="1:16" s="66" customFormat="1" ht="18" customHeight="1">
      <c r="A61" s="90" t="s">
        <v>238</v>
      </c>
      <c r="B61" s="91">
        <v>1350</v>
      </c>
      <c r="C61" s="89"/>
      <c r="D61" s="90" t="s">
        <v>108</v>
      </c>
      <c r="E61" s="92">
        <v>360</v>
      </c>
      <c r="F61" s="89"/>
      <c r="G61" s="90" t="s">
        <v>113</v>
      </c>
      <c r="H61" s="92">
        <v>720</v>
      </c>
      <c r="I61" s="89"/>
      <c r="J61" s="145" t="s">
        <v>112</v>
      </c>
      <c r="K61" s="252" t="s">
        <v>364</v>
      </c>
      <c r="L61" s="92">
        <v>300</v>
      </c>
      <c r="M61" s="89"/>
      <c r="N61" s="159" t="s">
        <v>348</v>
      </c>
      <c r="O61" s="92"/>
      <c r="P61" s="89"/>
    </row>
    <row r="62" spans="1:16" s="66" customFormat="1" ht="18" customHeight="1">
      <c r="A62" s="90" t="s">
        <v>391</v>
      </c>
      <c r="B62" s="91">
        <v>50</v>
      </c>
      <c r="C62" s="89"/>
      <c r="D62" s="90" t="s">
        <v>115</v>
      </c>
      <c r="E62" s="92">
        <v>220</v>
      </c>
      <c r="F62" s="89"/>
      <c r="G62" s="90"/>
      <c r="H62" s="92"/>
      <c r="I62" s="89"/>
      <c r="J62" s="145" t="s">
        <v>114</v>
      </c>
      <c r="K62" s="252" t="s">
        <v>364</v>
      </c>
      <c r="L62" s="92">
        <v>280</v>
      </c>
      <c r="M62" s="89"/>
      <c r="N62" s="177" t="s">
        <v>345</v>
      </c>
      <c r="O62" s="92"/>
      <c r="P62" s="89"/>
    </row>
    <row r="63" spans="1:16" s="66" customFormat="1" ht="18" customHeight="1">
      <c r="A63" s="90"/>
      <c r="B63" s="91"/>
      <c r="C63" s="89"/>
      <c r="D63" s="90" t="s">
        <v>116</v>
      </c>
      <c r="E63" s="92">
        <v>1050</v>
      </c>
      <c r="F63" s="89"/>
      <c r="G63" s="90"/>
      <c r="H63" s="92"/>
      <c r="I63" s="89"/>
      <c r="J63" s="145"/>
      <c r="K63" s="253"/>
      <c r="L63" s="119"/>
      <c r="M63" s="89"/>
      <c r="N63" s="177" t="s">
        <v>346</v>
      </c>
      <c r="O63" s="92"/>
      <c r="P63" s="89"/>
    </row>
    <row r="64" spans="1:16" s="66" customFormat="1" ht="18" customHeight="1">
      <c r="A64" s="90"/>
      <c r="B64" s="91"/>
      <c r="C64" s="89"/>
      <c r="D64" s="90"/>
      <c r="E64" s="92"/>
      <c r="F64" s="89"/>
      <c r="G64" s="156"/>
      <c r="H64" s="125"/>
      <c r="I64" s="89"/>
      <c r="J64" s="250"/>
      <c r="K64" s="254"/>
      <c r="L64" s="92"/>
      <c r="M64" s="89"/>
      <c r="N64" s="90"/>
      <c r="O64" s="92"/>
      <c r="P64" s="89"/>
    </row>
    <row r="65" spans="1:16" s="66" customFormat="1" ht="18" customHeight="1">
      <c r="A65" s="90"/>
      <c r="B65" s="91"/>
      <c r="C65" s="89"/>
      <c r="D65" s="90"/>
      <c r="E65" s="92"/>
      <c r="F65" s="89"/>
      <c r="G65" s="114"/>
      <c r="H65" s="158"/>
      <c r="I65" s="89"/>
      <c r="J65" s="145"/>
      <c r="K65" s="254"/>
      <c r="L65" s="92"/>
      <c r="M65" s="89"/>
      <c r="N65" s="90"/>
      <c r="O65" s="92"/>
      <c r="P65" s="89"/>
    </row>
    <row r="66" spans="1:16" s="66" customFormat="1" ht="18" customHeight="1" thickBot="1">
      <c r="A66" s="105" t="s">
        <v>13</v>
      </c>
      <c r="B66" s="106">
        <f>SUM(B60:B65)</f>
        <v>2950</v>
      </c>
      <c r="C66" s="128">
        <f>SUM(C60:C65)</f>
        <v>0</v>
      </c>
      <c r="D66" s="105" t="s">
        <v>13</v>
      </c>
      <c r="E66" s="106">
        <f>SUM(E60:E65)</f>
        <v>1980</v>
      </c>
      <c r="F66" s="128">
        <f>SUM(F60:F65)</f>
        <v>0</v>
      </c>
      <c r="G66" s="105" t="s">
        <v>13</v>
      </c>
      <c r="H66" s="106">
        <f>SUM(H60:H65)</f>
        <v>2550</v>
      </c>
      <c r="I66" s="128">
        <f>SUM(I60:I65)</f>
        <v>0</v>
      </c>
      <c r="J66" s="149" t="s">
        <v>13</v>
      </c>
      <c r="K66" s="255"/>
      <c r="L66" s="106">
        <f>SUM(L60:L65)</f>
        <v>1270</v>
      </c>
      <c r="M66" s="128">
        <f>SUM(M60:M65)</f>
        <v>0</v>
      </c>
      <c r="N66" s="105" t="s">
        <v>13</v>
      </c>
      <c r="O66" s="106">
        <f>SUM(O60:O65)</f>
        <v>0</v>
      </c>
      <c r="P66" s="128">
        <f>SUM(P60:P65)</f>
        <v>0</v>
      </c>
    </row>
    <row r="67" s="66" customFormat="1" ht="15" customHeight="1" thickBot="1">
      <c r="N67" s="108"/>
    </row>
    <row r="68" spans="1:16" s="65" customFormat="1" ht="17.25" customHeight="1" thickBot="1">
      <c r="A68" s="172" t="s">
        <v>385</v>
      </c>
      <c r="B68" s="70"/>
      <c r="C68" s="71" t="s">
        <v>154</v>
      </c>
      <c r="D68" s="72" t="s">
        <v>189</v>
      </c>
      <c r="E68" s="73"/>
      <c r="F68" s="74" t="s">
        <v>136</v>
      </c>
      <c r="G68" s="75">
        <f>SUM(B78,E78,H78,L78,O78)</f>
        <v>6800</v>
      </c>
      <c r="H68" s="76" t="s">
        <v>137</v>
      </c>
      <c r="I68" s="77">
        <f>SUM(C78,F78,I78,M78,P78)</f>
        <v>0</v>
      </c>
      <c r="J68" s="78"/>
      <c r="K68" s="78"/>
      <c r="L68" s="81"/>
      <c r="M68" s="81"/>
      <c r="N68" s="109"/>
      <c r="O68" s="81"/>
      <c r="P68" s="81"/>
    </row>
    <row r="69" spans="1:16" s="66" customFormat="1" ht="5.25" customHeight="1" thickBo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</row>
    <row r="70" spans="1:16" s="66" customFormat="1" ht="18" customHeight="1">
      <c r="A70" s="57" t="s">
        <v>0</v>
      </c>
      <c r="B70" s="58"/>
      <c r="C70" s="62"/>
      <c r="D70" s="58" t="s">
        <v>1</v>
      </c>
      <c r="E70" s="58"/>
      <c r="F70" s="62"/>
      <c r="G70" s="58" t="s">
        <v>2</v>
      </c>
      <c r="H70" s="58"/>
      <c r="I70" s="62"/>
      <c r="J70" s="58" t="s">
        <v>157</v>
      </c>
      <c r="K70" s="58"/>
      <c r="L70" s="58"/>
      <c r="M70" s="62"/>
      <c r="N70" s="58" t="s">
        <v>158</v>
      </c>
      <c r="O70" s="58"/>
      <c r="P70" s="62"/>
    </row>
    <row r="71" spans="1:16" s="65" customFormat="1" ht="15" customHeight="1">
      <c r="A71" s="242" t="s">
        <v>3</v>
      </c>
      <c r="B71" s="85" t="s">
        <v>139</v>
      </c>
      <c r="C71" s="86" t="s">
        <v>222</v>
      </c>
      <c r="D71" s="84" t="s">
        <v>3</v>
      </c>
      <c r="E71" s="85" t="s">
        <v>139</v>
      </c>
      <c r="F71" s="86" t="s">
        <v>222</v>
      </c>
      <c r="G71" s="84" t="s">
        <v>3</v>
      </c>
      <c r="H71" s="85" t="s">
        <v>139</v>
      </c>
      <c r="I71" s="86" t="s">
        <v>222</v>
      </c>
      <c r="J71" s="202" t="s">
        <v>3</v>
      </c>
      <c r="K71" s="214"/>
      <c r="L71" s="85" t="s">
        <v>139</v>
      </c>
      <c r="M71" s="86" t="s">
        <v>222</v>
      </c>
      <c r="N71" s="84" t="s">
        <v>3</v>
      </c>
      <c r="O71" s="85" t="s">
        <v>139</v>
      </c>
      <c r="P71" s="86" t="s">
        <v>222</v>
      </c>
    </row>
    <row r="72" spans="1:16" s="66" customFormat="1" ht="18" customHeight="1">
      <c r="A72" s="90" t="s">
        <v>117</v>
      </c>
      <c r="B72" s="91">
        <v>210</v>
      </c>
      <c r="C72" s="89"/>
      <c r="D72" s="90" t="s">
        <v>117</v>
      </c>
      <c r="E72" s="92">
        <v>460</v>
      </c>
      <c r="F72" s="89"/>
      <c r="G72" s="90" t="s">
        <v>117</v>
      </c>
      <c r="H72" s="92">
        <v>590</v>
      </c>
      <c r="I72" s="89"/>
      <c r="J72" s="145" t="s">
        <v>117</v>
      </c>
      <c r="K72" s="216" t="s">
        <v>364</v>
      </c>
      <c r="L72" s="92">
        <v>810</v>
      </c>
      <c r="M72" s="89"/>
      <c r="N72" s="159" t="s">
        <v>349</v>
      </c>
      <c r="O72" s="92"/>
      <c r="P72" s="89"/>
    </row>
    <row r="73" spans="1:16" s="66" customFormat="1" ht="18" customHeight="1">
      <c r="A73" s="90" t="s">
        <v>118</v>
      </c>
      <c r="B73" s="91">
        <v>360</v>
      </c>
      <c r="C73" s="89"/>
      <c r="D73" s="90" t="s">
        <v>118</v>
      </c>
      <c r="E73" s="92">
        <v>700</v>
      </c>
      <c r="F73" s="89"/>
      <c r="G73" s="90" t="s">
        <v>118</v>
      </c>
      <c r="H73" s="92">
        <v>530</v>
      </c>
      <c r="I73" s="89"/>
      <c r="J73" s="145" t="s">
        <v>118</v>
      </c>
      <c r="K73" s="216" t="s">
        <v>364</v>
      </c>
      <c r="L73" s="92">
        <v>540</v>
      </c>
      <c r="M73" s="89"/>
      <c r="N73" s="159" t="s">
        <v>350</v>
      </c>
      <c r="O73" s="92"/>
      <c r="P73" s="89"/>
    </row>
    <row r="74" spans="1:16" s="66" customFormat="1" ht="18" customHeight="1">
      <c r="A74" s="90" t="s">
        <v>119</v>
      </c>
      <c r="B74" s="91">
        <v>430</v>
      </c>
      <c r="C74" s="89"/>
      <c r="D74" s="90" t="s">
        <v>119</v>
      </c>
      <c r="E74" s="92">
        <v>400</v>
      </c>
      <c r="F74" s="89"/>
      <c r="G74" s="90" t="s">
        <v>119</v>
      </c>
      <c r="H74" s="92">
        <v>1000</v>
      </c>
      <c r="I74" s="89"/>
      <c r="J74" s="145" t="s">
        <v>119</v>
      </c>
      <c r="K74" s="216" t="s">
        <v>364</v>
      </c>
      <c r="L74" s="92">
        <v>310</v>
      </c>
      <c r="M74" s="89"/>
      <c r="N74" s="159" t="s">
        <v>351</v>
      </c>
      <c r="O74" s="92"/>
      <c r="P74" s="89"/>
    </row>
    <row r="75" spans="1:16" s="66" customFormat="1" ht="18" customHeight="1">
      <c r="A75" s="90" t="s">
        <v>242</v>
      </c>
      <c r="B75" s="91">
        <v>460</v>
      </c>
      <c r="C75" s="89"/>
      <c r="D75" s="90"/>
      <c r="E75" s="92"/>
      <c r="F75" s="89"/>
      <c r="G75" s="90"/>
      <c r="H75" s="92"/>
      <c r="I75" s="89"/>
      <c r="J75" s="145"/>
      <c r="K75" s="157"/>
      <c r="L75" s="92"/>
      <c r="M75" s="89"/>
      <c r="N75" s="90"/>
      <c r="O75" s="92"/>
      <c r="P75" s="89"/>
    </row>
    <row r="76" spans="1:16" s="66" customFormat="1" ht="18" customHeight="1">
      <c r="A76" s="90"/>
      <c r="B76" s="91"/>
      <c r="C76" s="89"/>
      <c r="D76" s="90"/>
      <c r="E76" s="92"/>
      <c r="F76" s="89"/>
      <c r="G76" s="90"/>
      <c r="H76" s="92"/>
      <c r="I76" s="155"/>
      <c r="J76" s="156"/>
      <c r="K76" s="241"/>
      <c r="L76" s="240"/>
      <c r="M76" s="126"/>
      <c r="N76" s="157"/>
      <c r="O76" s="92"/>
      <c r="P76" s="89"/>
    </row>
    <row r="77" spans="1:16" s="66" customFormat="1" ht="18" customHeight="1">
      <c r="A77" s="90"/>
      <c r="B77" s="91"/>
      <c r="C77" s="89"/>
      <c r="D77" s="90"/>
      <c r="E77" s="92"/>
      <c r="F77" s="89"/>
      <c r="G77" s="90"/>
      <c r="H77" s="92"/>
      <c r="I77" s="89"/>
      <c r="J77" s="145"/>
      <c r="K77" s="157"/>
      <c r="L77" s="92"/>
      <c r="M77" s="89"/>
      <c r="N77" s="90"/>
      <c r="O77" s="92"/>
      <c r="P77" s="89"/>
    </row>
    <row r="78" spans="1:16" s="66" customFormat="1" ht="18" customHeight="1" thickBot="1">
      <c r="A78" s="105" t="s">
        <v>13</v>
      </c>
      <c r="B78" s="106">
        <f>SUM(B72:B77)</f>
        <v>1460</v>
      </c>
      <c r="C78" s="128">
        <f>SUM(C72:C77)</f>
        <v>0</v>
      </c>
      <c r="D78" s="105" t="s">
        <v>13</v>
      </c>
      <c r="E78" s="106">
        <f>SUM(E72:E77)</f>
        <v>1560</v>
      </c>
      <c r="F78" s="128">
        <f>SUM(F72:F77)</f>
        <v>0</v>
      </c>
      <c r="G78" s="105" t="s">
        <v>13</v>
      </c>
      <c r="H78" s="106">
        <f>SUM(H72:H77)</f>
        <v>2120</v>
      </c>
      <c r="I78" s="128">
        <f>SUM(I72:I77)</f>
        <v>0</v>
      </c>
      <c r="J78" s="149" t="s">
        <v>13</v>
      </c>
      <c r="K78" s="215"/>
      <c r="L78" s="106">
        <f>SUM(L72:L77)</f>
        <v>1660</v>
      </c>
      <c r="M78" s="128">
        <f>SUM(M72:M77)</f>
        <v>0</v>
      </c>
      <c r="N78" s="105" t="s">
        <v>13</v>
      </c>
      <c r="O78" s="106">
        <f>SUM(O72:O77)</f>
        <v>0</v>
      </c>
      <c r="P78" s="128">
        <f>SUM(P72:P77)</f>
        <v>0</v>
      </c>
    </row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</sheetData>
  <sheetProtection/>
  <mergeCells count="4">
    <mergeCell ref="L2:M2"/>
    <mergeCell ref="A2:D2"/>
    <mergeCell ref="E2:G2"/>
    <mergeCell ref="I2:J2"/>
  </mergeCells>
  <conditionalFormatting sqref="P72:P75 M72:M75 I72:I75 F72:F76 C72:C76 P60:P64 M60:M64 I60:I64 F60:F64 C60:C63 P46:P50 M46:M50 I46:I51 F46:F50 C46:C50 P33:P37 M33:M37 I33:I38 F33:F37 C33:C39 M19:M23 I19:I23 F19:F21 C19:C24 P8:P12 M8:M11 I8 F8:F11 C8:C11 P19:P26 F23:F24">
    <cfRule type="cellIs" priority="2" dxfId="16" operator="greaterThan" stopIfTrue="1">
      <formula>B8</formula>
    </cfRule>
  </conditionalFormatting>
  <conditionalFormatting sqref="F22">
    <cfRule type="cellIs" priority="1" dxfId="16" operator="greaterThan" stopIfTrue="1">
      <formula>E22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9" scale="65" r:id="rId4"/>
  <headerFooter alignWithMargins="0">
    <oddHeader>&amp;L&amp;"ＭＳ Ｐ明朝,太字"&amp;16折込広告企画書　北九州地区　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="80" zoomScaleNormal="80" workbookViewId="0" topLeftCell="A1">
      <selection activeCell="T22" sqref="T22"/>
    </sheetView>
  </sheetViews>
  <sheetFormatPr defaultColWidth="9.00390625" defaultRowHeight="13.5"/>
  <cols>
    <col min="1" max="1" width="22.125" style="5" customWidth="1"/>
    <col min="2" max="15" width="10.625" style="5" customWidth="1"/>
    <col min="16" max="16384" width="9.00390625" style="5" customWidth="1"/>
  </cols>
  <sheetData>
    <row r="1" spans="1:15" s="6" customFormat="1" ht="15.75" customHeight="1">
      <c r="A1" s="34" t="s">
        <v>120</v>
      </c>
      <c r="B1" s="35"/>
      <c r="C1" s="35"/>
      <c r="D1" s="36" t="s">
        <v>121</v>
      </c>
      <c r="E1" s="37"/>
      <c r="F1" s="38"/>
      <c r="G1" s="36" t="s">
        <v>122</v>
      </c>
      <c r="H1" s="38"/>
      <c r="I1" s="36" t="s">
        <v>123</v>
      </c>
      <c r="J1" s="35"/>
      <c r="K1" s="36" t="s">
        <v>124</v>
      </c>
      <c r="L1" s="39"/>
      <c r="M1" s="5"/>
      <c r="N1" s="5"/>
      <c r="O1" s="5"/>
    </row>
    <row r="2" spans="1:16" ht="33.75" customHeight="1" thickBot="1">
      <c r="A2" s="40">
        <f>'門司区・小倉北区'!$A$2</f>
        <v>0</v>
      </c>
      <c r="B2" s="41"/>
      <c r="C2" s="42"/>
      <c r="D2" s="269" t="str">
        <f>'門司区・小倉北区'!F2</f>
        <v>令和　　年　　月　　日</v>
      </c>
      <c r="E2" s="270"/>
      <c r="F2" s="271"/>
      <c r="G2" s="43">
        <f>'門司区・小倉北区'!$I$2</f>
        <v>0</v>
      </c>
      <c r="H2" s="44"/>
      <c r="I2" s="45">
        <f>'門司区・小倉北区'!$J$2</f>
        <v>0</v>
      </c>
      <c r="J2" s="46"/>
      <c r="K2" s="47"/>
      <c r="L2" s="48"/>
      <c r="M2" s="7"/>
      <c r="N2" s="8"/>
      <c r="O2" s="9"/>
      <c r="P2" s="10"/>
    </row>
    <row r="3" spans="1:16" ht="15" customHeight="1">
      <c r="A3" s="11"/>
      <c r="B3" s="11"/>
      <c r="C3" s="11"/>
      <c r="D3" s="11"/>
      <c r="E3" s="11"/>
      <c r="F3" s="11"/>
      <c r="G3" s="11"/>
      <c r="H3" s="11"/>
      <c r="I3" s="12"/>
      <c r="J3" s="11"/>
      <c r="K3" s="11"/>
      <c r="L3" s="11"/>
      <c r="M3" s="49" t="s">
        <v>215</v>
      </c>
      <c r="N3" s="50"/>
      <c r="O3" s="13"/>
      <c r="P3" s="10"/>
    </row>
    <row r="4" spans="1:16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51" t="s">
        <v>216</v>
      </c>
      <c r="N4" s="52"/>
      <c r="O4" s="13"/>
      <c r="P4" s="10"/>
    </row>
    <row r="5" spans="1:16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4"/>
      <c r="N5" s="14"/>
      <c r="O5" s="13"/>
      <c r="P5" s="10"/>
    </row>
    <row r="6" spans="1:15" s="15" customFormat="1" ht="30" customHeight="1">
      <c r="A6" s="28" t="s">
        <v>125</v>
      </c>
      <c r="B6" s="30" t="s">
        <v>0</v>
      </c>
      <c r="C6" s="29"/>
      <c r="D6" s="30" t="s">
        <v>1</v>
      </c>
      <c r="E6" s="29"/>
      <c r="F6" s="30" t="s">
        <v>2</v>
      </c>
      <c r="G6" s="29"/>
      <c r="H6" s="30" t="s">
        <v>207</v>
      </c>
      <c r="I6" s="29"/>
      <c r="J6" s="30" t="s">
        <v>158</v>
      </c>
      <c r="K6" s="29"/>
      <c r="L6" s="31"/>
      <c r="M6" s="29"/>
      <c r="N6" s="244" t="s">
        <v>126</v>
      </c>
      <c r="O6" s="32"/>
    </row>
    <row r="7" spans="1:15" s="15" customFormat="1" ht="30" customHeight="1">
      <c r="A7" s="55"/>
      <c r="B7" s="196" t="s">
        <v>139</v>
      </c>
      <c r="C7" s="197" t="s">
        <v>222</v>
      </c>
      <c r="D7" s="196" t="s">
        <v>139</v>
      </c>
      <c r="E7" s="197" t="s">
        <v>222</v>
      </c>
      <c r="F7" s="196" t="s">
        <v>139</v>
      </c>
      <c r="G7" s="197" t="s">
        <v>222</v>
      </c>
      <c r="H7" s="196" t="s">
        <v>139</v>
      </c>
      <c r="I7" s="197" t="s">
        <v>222</v>
      </c>
      <c r="J7" s="196" t="s">
        <v>139</v>
      </c>
      <c r="K7" s="197" t="s">
        <v>222</v>
      </c>
      <c r="L7" s="56"/>
      <c r="M7" s="195"/>
      <c r="N7" s="196" t="s">
        <v>139</v>
      </c>
      <c r="O7" s="198" t="s">
        <v>222</v>
      </c>
    </row>
    <row r="8" spans="1:15" ht="27.75" customHeight="1">
      <c r="A8" s="26" t="s">
        <v>192</v>
      </c>
      <c r="B8" s="20">
        <f>'門司区・小倉北区'!C26</f>
        <v>10950</v>
      </c>
      <c r="C8" s="3">
        <f>'門司区・小倉北区'!D26</f>
        <v>0</v>
      </c>
      <c r="D8" s="20">
        <f>'門司区・小倉北区'!F26</f>
        <v>7260</v>
      </c>
      <c r="E8" s="3">
        <f>'門司区・小倉北区'!G26</f>
        <v>0</v>
      </c>
      <c r="F8" s="20">
        <f>'門司区・小倉北区'!I26</f>
        <v>8190</v>
      </c>
      <c r="G8" s="3">
        <f>'門司区・小倉北区'!J26</f>
        <v>0</v>
      </c>
      <c r="H8" s="20">
        <f>'門司区・小倉北区'!L26</f>
        <v>1020</v>
      </c>
      <c r="I8" s="3">
        <f>'門司区・小倉北区'!M26</f>
        <v>0</v>
      </c>
      <c r="J8" s="20">
        <f>'門司区・小倉北区'!O26</f>
        <v>0</v>
      </c>
      <c r="K8" s="3">
        <f>'門司区・小倉北区'!P26</f>
        <v>0</v>
      </c>
      <c r="L8" s="20"/>
      <c r="M8" s="3"/>
      <c r="N8" s="53">
        <f aca="true" t="shared" si="0" ref="N8:O14">SUM(B8,D8,F8,H8,J8)</f>
        <v>27420</v>
      </c>
      <c r="O8" s="54">
        <f t="shared" si="0"/>
        <v>0</v>
      </c>
    </row>
    <row r="9" spans="1:15" ht="27.75" customHeight="1">
      <c r="A9" s="24" t="s">
        <v>193</v>
      </c>
      <c r="B9" s="19">
        <f>'門司区・小倉北区'!C57</f>
        <v>18520</v>
      </c>
      <c r="C9" s="1">
        <f>'門司区・小倉北区'!D57</f>
        <v>0</v>
      </c>
      <c r="D9" s="19">
        <f>'門司区・小倉北区'!F57</f>
        <v>16140</v>
      </c>
      <c r="E9" s="1">
        <f>'門司区・小倉北区'!G57</f>
        <v>0</v>
      </c>
      <c r="F9" s="19">
        <f>'門司区・小倉北区'!I57</f>
        <v>11440</v>
      </c>
      <c r="G9" s="1">
        <f>'門司区・小倉北区'!J57</f>
        <v>0</v>
      </c>
      <c r="H9" s="19">
        <f>'門司区・小倉北区'!L57</f>
        <v>2930</v>
      </c>
      <c r="I9" s="1">
        <f>'門司区・小倉北区'!M57</f>
        <v>0</v>
      </c>
      <c r="J9" s="19">
        <f>'門司区・小倉北区'!O57</f>
        <v>0</v>
      </c>
      <c r="K9" s="1">
        <f>'門司区・小倉北区'!P57</f>
        <v>0</v>
      </c>
      <c r="L9" s="19"/>
      <c r="M9" s="1"/>
      <c r="N9" s="22">
        <f t="shared" si="0"/>
        <v>49030</v>
      </c>
      <c r="O9" s="23">
        <f t="shared" si="0"/>
        <v>0</v>
      </c>
    </row>
    <row r="10" spans="1:15" ht="27.75" customHeight="1">
      <c r="A10" s="24" t="s">
        <v>194</v>
      </c>
      <c r="B10" s="19">
        <f>'小倉南区・八幡東区'!C27</f>
        <v>21180</v>
      </c>
      <c r="C10" s="1">
        <f>'小倉南区・八幡東区'!D27</f>
        <v>0</v>
      </c>
      <c r="D10" s="19">
        <f>'小倉南区・八幡東区'!F27</f>
        <v>16580</v>
      </c>
      <c r="E10" s="1">
        <f>'小倉南区・八幡東区'!G27</f>
        <v>0</v>
      </c>
      <c r="F10" s="19">
        <f>'小倉南区・八幡東区'!I27</f>
        <v>12680</v>
      </c>
      <c r="G10" s="1">
        <f>'小倉南区・八幡東区'!J27</f>
        <v>0</v>
      </c>
      <c r="H10" s="19">
        <f>'小倉南区・八幡東区'!L27</f>
        <v>2420</v>
      </c>
      <c r="I10" s="1">
        <f>'小倉南区・八幡東区'!M27</f>
        <v>0</v>
      </c>
      <c r="J10" s="19">
        <f>'小倉南区・八幡東区'!O27</f>
        <v>0</v>
      </c>
      <c r="K10" s="1">
        <f>'小倉南区・八幡東区'!P27</f>
        <v>0</v>
      </c>
      <c r="L10" s="19"/>
      <c r="M10" s="1"/>
      <c r="N10" s="22">
        <f t="shared" si="0"/>
        <v>52860</v>
      </c>
      <c r="O10" s="23">
        <f t="shared" si="0"/>
        <v>0</v>
      </c>
    </row>
    <row r="11" spans="1:15" ht="27.75" customHeight="1">
      <c r="A11" s="24" t="s">
        <v>195</v>
      </c>
      <c r="B11" s="19">
        <f>'小倉南区・八幡東区'!C48</f>
        <v>6480</v>
      </c>
      <c r="C11" s="1">
        <f>'小倉南区・八幡東区'!D48</f>
        <v>0</v>
      </c>
      <c r="D11" s="19">
        <f>'小倉南区・八幡東区'!F48</f>
        <v>4760</v>
      </c>
      <c r="E11" s="1">
        <f>'小倉南区・八幡東区'!G48</f>
        <v>0</v>
      </c>
      <c r="F11" s="19">
        <f>'小倉南区・八幡東区'!I48</f>
        <v>3140</v>
      </c>
      <c r="G11" s="1">
        <f>'小倉南区・八幡東区'!J48</f>
        <v>0</v>
      </c>
      <c r="H11" s="19">
        <f>'小倉南区・八幡東区'!L48</f>
        <v>1350</v>
      </c>
      <c r="I11" s="1">
        <f>'小倉南区・八幡東区'!M48</f>
        <v>0</v>
      </c>
      <c r="J11" s="19">
        <f>'小倉南区・八幡東区'!O48</f>
        <v>0</v>
      </c>
      <c r="K11" s="1">
        <f>'小倉南区・八幡東区'!P48</f>
        <v>0</v>
      </c>
      <c r="L11" s="19"/>
      <c r="M11" s="1"/>
      <c r="N11" s="22">
        <f t="shared" si="0"/>
        <v>15730</v>
      </c>
      <c r="O11" s="23">
        <f t="shared" si="0"/>
        <v>0</v>
      </c>
    </row>
    <row r="12" spans="1:15" ht="27.75" customHeight="1">
      <c r="A12" s="24" t="s">
        <v>128</v>
      </c>
      <c r="B12" s="19">
        <f>'八幡西区・戸畑区・若松区'!C36</f>
        <v>24490</v>
      </c>
      <c r="C12" s="1">
        <f>'八幡西区・戸畑区・若松区'!D36</f>
        <v>0</v>
      </c>
      <c r="D12" s="19">
        <f>'八幡西区・戸畑区・若松区'!F36</f>
        <v>20270</v>
      </c>
      <c r="E12" s="1">
        <f>'八幡西区・戸畑区・若松区'!G36</f>
        <v>0</v>
      </c>
      <c r="F12" s="19">
        <f>'八幡西区・戸畑区・若松区'!I36</f>
        <v>21510</v>
      </c>
      <c r="G12" s="1">
        <f>'八幡西区・戸畑区・若松区'!J36</f>
        <v>0</v>
      </c>
      <c r="H12" s="19">
        <f>'八幡西区・戸畑区・若松区'!L36</f>
        <v>8660</v>
      </c>
      <c r="I12" s="1">
        <f>'八幡西区・戸畑区・若松区'!M36</f>
        <v>0</v>
      </c>
      <c r="J12" s="19">
        <f>'八幡西区・戸畑区・若松区'!O36</f>
        <v>0</v>
      </c>
      <c r="K12" s="1">
        <f>'八幡西区・戸畑区・若松区'!P36</f>
        <v>0</v>
      </c>
      <c r="L12" s="19"/>
      <c r="M12" s="1"/>
      <c r="N12" s="22">
        <f t="shared" si="0"/>
        <v>74930</v>
      </c>
      <c r="O12" s="23">
        <f t="shared" si="0"/>
        <v>0</v>
      </c>
    </row>
    <row r="13" spans="1:15" ht="27.75" customHeight="1">
      <c r="A13" s="24" t="s">
        <v>129</v>
      </c>
      <c r="B13" s="19">
        <f>'八幡西区・戸畑区・若松区'!C51</f>
        <v>5020</v>
      </c>
      <c r="C13" s="1">
        <f>'八幡西区・戸畑区・若松区'!D51</f>
        <v>0</v>
      </c>
      <c r="D13" s="19">
        <f>'八幡西区・戸畑区・若松区'!F51</f>
        <v>4420</v>
      </c>
      <c r="E13" s="1">
        <f>'八幡西区・戸畑区・若松区'!G51</f>
        <v>0</v>
      </c>
      <c r="F13" s="19">
        <f>'八幡西区・戸畑区・若松区'!I51</f>
        <v>3370</v>
      </c>
      <c r="G13" s="1">
        <f>'八幡西区・戸畑区・若松区'!J51</f>
        <v>0</v>
      </c>
      <c r="H13" s="19">
        <f>'八幡西区・戸畑区・若松区'!L51</f>
        <v>1130</v>
      </c>
      <c r="I13" s="1">
        <f>'八幡西区・戸畑区・若松区'!M51</f>
        <v>0</v>
      </c>
      <c r="J13" s="19">
        <f>'八幡西区・戸畑区・若松区'!O51</f>
        <v>0</v>
      </c>
      <c r="K13" s="1">
        <f>'八幡西区・戸畑区・若松区'!P51</f>
        <v>0</v>
      </c>
      <c r="L13" s="19"/>
      <c r="M13" s="1"/>
      <c r="N13" s="22">
        <f t="shared" si="0"/>
        <v>13940</v>
      </c>
      <c r="O13" s="23">
        <f t="shared" si="0"/>
        <v>0</v>
      </c>
    </row>
    <row r="14" spans="1:15" ht="27.75" customHeight="1">
      <c r="A14" s="183" t="s">
        <v>196</v>
      </c>
      <c r="B14" s="184">
        <f>'八幡西区・戸畑区・若松区'!C68</f>
        <v>8160</v>
      </c>
      <c r="C14" s="185">
        <f>'八幡西区・戸畑区・若松区'!D68</f>
        <v>0</v>
      </c>
      <c r="D14" s="184">
        <f>'八幡西区・戸畑区・若松区'!F68</f>
        <v>5000</v>
      </c>
      <c r="E14" s="185">
        <f>'八幡西区・戸畑区・若松区'!G68</f>
        <v>0</v>
      </c>
      <c r="F14" s="184">
        <f>'八幡西区・戸畑区・若松区'!I68</f>
        <v>3770</v>
      </c>
      <c r="G14" s="185">
        <f>'八幡西区・戸畑区・若松区'!J68</f>
        <v>0</v>
      </c>
      <c r="H14" s="184">
        <f>'八幡西区・戸畑区・若松区'!L68</f>
        <v>4600</v>
      </c>
      <c r="I14" s="185">
        <f>'八幡西区・戸畑区・若松区'!M68</f>
        <v>0</v>
      </c>
      <c r="J14" s="184">
        <f>'八幡西区・戸畑区・若松区'!O68</f>
        <v>0</v>
      </c>
      <c r="K14" s="185">
        <f>'八幡西区・戸畑区・若松区'!P68</f>
        <v>0</v>
      </c>
      <c r="L14" s="184"/>
      <c r="M14" s="185"/>
      <c r="N14" s="186">
        <f t="shared" si="0"/>
        <v>21530</v>
      </c>
      <c r="O14" s="187">
        <f t="shared" si="0"/>
        <v>0</v>
      </c>
    </row>
    <row r="15" spans="1:15" ht="27.75" customHeight="1">
      <c r="A15" s="188" t="s">
        <v>197</v>
      </c>
      <c r="B15" s="189">
        <f aca="true" t="shared" si="1" ref="B15:K15">SUBTOTAL(9,B8:B14)</f>
        <v>94800</v>
      </c>
      <c r="C15" s="190">
        <f t="shared" si="1"/>
        <v>0</v>
      </c>
      <c r="D15" s="189">
        <f t="shared" si="1"/>
        <v>74430</v>
      </c>
      <c r="E15" s="190">
        <f t="shared" si="1"/>
        <v>0</v>
      </c>
      <c r="F15" s="189">
        <f t="shared" si="1"/>
        <v>64100</v>
      </c>
      <c r="G15" s="190">
        <f t="shared" si="1"/>
        <v>0</v>
      </c>
      <c r="H15" s="189">
        <f t="shared" si="1"/>
        <v>22110</v>
      </c>
      <c r="I15" s="190">
        <f t="shared" si="1"/>
        <v>0</v>
      </c>
      <c r="J15" s="189">
        <f t="shared" si="1"/>
        <v>0</v>
      </c>
      <c r="K15" s="190">
        <f t="shared" si="1"/>
        <v>0</v>
      </c>
      <c r="L15" s="191"/>
      <c r="M15" s="190"/>
      <c r="N15" s="192">
        <f>SUBTOTAL(9,N8:N14)</f>
        <v>255440</v>
      </c>
      <c r="O15" s="193">
        <f>SUBTOTAL(9,O8:O14)</f>
        <v>0</v>
      </c>
    </row>
    <row r="16" spans="1:15" ht="27.75" customHeight="1">
      <c r="A16" s="26" t="s">
        <v>130</v>
      </c>
      <c r="B16" s="20">
        <f>'中間市・遠賀郡・行橋市・京都郡・豊前市・築上郡'!B13</f>
        <v>3310</v>
      </c>
      <c r="C16" s="3">
        <f>'中間市・遠賀郡・行橋市・京都郡・豊前市・築上郡'!C13</f>
        <v>0</v>
      </c>
      <c r="D16" s="20">
        <f>'中間市・遠賀郡・行橋市・京都郡・豊前市・築上郡'!E13</f>
        <v>2760</v>
      </c>
      <c r="E16" s="3">
        <f>'中間市・遠賀郡・行橋市・京都郡・豊前市・築上郡'!F13</f>
        <v>0</v>
      </c>
      <c r="F16" s="20">
        <f>'中間市・遠賀郡・行橋市・京都郡・豊前市・築上郡'!H13</f>
        <v>4520</v>
      </c>
      <c r="G16" s="3">
        <f>'中間市・遠賀郡・行橋市・京都郡・豊前市・築上郡'!I13</f>
        <v>0</v>
      </c>
      <c r="H16" s="20">
        <f>'中間市・遠賀郡・行橋市・京都郡・豊前市・築上郡'!L13</f>
        <v>1510</v>
      </c>
      <c r="I16" s="3">
        <f>'中間市・遠賀郡・行橋市・京都郡・豊前市・築上郡'!M13</f>
        <v>0</v>
      </c>
      <c r="J16" s="20">
        <f>'中間市・遠賀郡・行橋市・京都郡・豊前市・築上郡'!O13</f>
        <v>0</v>
      </c>
      <c r="K16" s="3">
        <f>'中間市・遠賀郡・行橋市・京都郡・豊前市・築上郡'!P13</f>
        <v>0</v>
      </c>
      <c r="L16" s="20"/>
      <c r="M16" s="3"/>
      <c r="N16" s="53">
        <f aca="true" t="shared" si="2" ref="N16:N21">SUM(B16,D16,F16,H16,J16)</f>
        <v>12100</v>
      </c>
      <c r="O16" s="54">
        <f aca="true" t="shared" si="3" ref="O16:O21">SUM(C16,E16,G16,I16,K16)</f>
        <v>0</v>
      </c>
    </row>
    <row r="17" spans="1:15" ht="27.75" customHeight="1">
      <c r="A17" s="24" t="s">
        <v>198</v>
      </c>
      <c r="B17" s="19">
        <f>'中間市・遠賀郡・行橋市・京都郡・豊前市・築上郡'!B27</f>
        <v>8560</v>
      </c>
      <c r="C17" s="1">
        <f>'中間市・遠賀郡・行橋市・京都郡・豊前市・築上郡'!C27</f>
        <v>0</v>
      </c>
      <c r="D17" s="19">
        <f>'中間市・遠賀郡・行橋市・京都郡・豊前市・築上郡'!E27</f>
        <v>4850</v>
      </c>
      <c r="E17" s="1">
        <f>'中間市・遠賀郡・行橋市・京都郡・豊前市・築上郡'!F27</f>
        <v>0</v>
      </c>
      <c r="F17" s="19">
        <f>'中間市・遠賀郡・行橋市・京都郡・豊前市・築上郡'!H27</f>
        <v>4720</v>
      </c>
      <c r="G17" s="1">
        <f>'中間市・遠賀郡・行橋市・京都郡・豊前市・築上郡'!I27</f>
        <v>0</v>
      </c>
      <c r="H17" s="19">
        <f>'中間市・遠賀郡・行橋市・京都郡・豊前市・築上郡'!L27</f>
        <v>4550</v>
      </c>
      <c r="I17" s="1">
        <f>'中間市・遠賀郡・行橋市・京都郡・豊前市・築上郡'!M27</f>
        <v>0</v>
      </c>
      <c r="J17" s="19">
        <f>'中間市・遠賀郡・行橋市・京都郡・豊前市・築上郡'!O27</f>
        <v>0</v>
      </c>
      <c r="K17" s="1">
        <f>'中間市・遠賀郡・行橋市・京都郡・豊前市・築上郡'!P27</f>
        <v>0</v>
      </c>
      <c r="L17" s="19"/>
      <c r="M17" s="1"/>
      <c r="N17" s="22">
        <f t="shared" si="2"/>
        <v>22680</v>
      </c>
      <c r="O17" s="23">
        <f t="shared" si="3"/>
        <v>0</v>
      </c>
    </row>
    <row r="18" spans="1:15" ht="27.75" customHeight="1">
      <c r="A18" s="24" t="s">
        <v>199</v>
      </c>
      <c r="B18" s="19">
        <f>'中間市・遠賀郡・行橋市・京都郡・豊前市・築上郡'!B40</f>
        <v>9250</v>
      </c>
      <c r="C18" s="1">
        <f>'中間市・遠賀郡・行橋市・京都郡・豊前市・築上郡'!C40</f>
        <v>0</v>
      </c>
      <c r="D18" s="19">
        <f>'中間市・遠賀郡・行橋市・京都郡・豊前市・築上郡'!E40</f>
        <v>6730</v>
      </c>
      <c r="E18" s="1">
        <f>'中間市・遠賀郡・行橋市・京都郡・豊前市・築上郡'!F40</f>
        <v>0</v>
      </c>
      <c r="F18" s="19">
        <f>'中間市・遠賀郡・行橋市・京都郡・豊前市・築上郡'!H40</f>
        <v>4240</v>
      </c>
      <c r="G18" s="1">
        <f>'中間市・遠賀郡・行橋市・京都郡・豊前市・築上郡'!I40</f>
        <v>0</v>
      </c>
      <c r="H18" s="19">
        <f>'中間市・遠賀郡・行橋市・京都郡・豊前市・築上郡'!L40</f>
        <v>3800</v>
      </c>
      <c r="I18" s="1">
        <f>'中間市・遠賀郡・行橋市・京都郡・豊前市・築上郡'!M40</f>
        <v>0</v>
      </c>
      <c r="J18" s="19">
        <f>'中間市・遠賀郡・行橋市・京都郡・豊前市・築上郡'!O40</f>
        <v>0</v>
      </c>
      <c r="K18" s="1">
        <f>'中間市・遠賀郡・行橋市・京都郡・豊前市・築上郡'!P40</f>
        <v>0</v>
      </c>
      <c r="L18" s="19"/>
      <c r="M18" s="1"/>
      <c r="N18" s="22">
        <f t="shared" si="2"/>
        <v>24020</v>
      </c>
      <c r="O18" s="23">
        <f t="shared" si="3"/>
        <v>0</v>
      </c>
    </row>
    <row r="19" spans="1:15" ht="27.75" customHeight="1">
      <c r="A19" s="24" t="s">
        <v>200</v>
      </c>
      <c r="B19" s="19">
        <f>'中間市・遠賀郡・行橋市・京都郡・豊前市・築上郡'!B54</f>
        <v>2320</v>
      </c>
      <c r="C19" s="1">
        <f>'中間市・遠賀郡・行橋市・京都郡・豊前市・築上郡'!C54</f>
        <v>0</v>
      </c>
      <c r="D19" s="19">
        <f>'中間市・遠賀郡・行橋市・京都郡・豊前市・築上郡'!E54</f>
        <v>5140</v>
      </c>
      <c r="E19" s="1">
        <f>'中間市・遠賀郡・行橋市・京都郡・豊前市・築上郡'!F54</f>
        <v>0</v>
      </c>
      <c r="F19" s="19">
        <f>'中間市・遠賀郡・行橋市・京都郡・豊前市・築上郡'!H54</f>
        <v>3650</v>
      </c>
      <c r="G19" s="1">
        <f>'中間市・遠賀郡・行橋市・京都郡・豊前市・築上郡'!I54</f>
        <v>0</v>
      </c>
      <c r="H19" s="19">
        <f>'中間市・遠賀郡・行橋市・京都郡・豊前市・築上郡'!L54</f>
        <v>1530</v>
      </c>
      <c r="I19" s="1">
        <f>'中間市・遠賀郡・行橋市・京都郡・豊前市・築上郡'!M54</f>
        <v>0</v>
      </c>
      <c r="J19" s="19">
        <f>'中間市・遠賀郡・行橋市・京都郡・豊前市・築上郡'!O54</f>
        <v>0</v>
      </c>
      <c r="K19" s="1">
        <f>'中間市・遠賀郡・行橋市・京都郡・豊前市・築上郡'!P54</f>
        <v>0</v>
      </c>
      <c r="L19" s="19"/>
      <c r="M19" s="1"/>
      <c r="N19" s="22">
        <f t="shared" si="2"/>
        <v>12640</v>
      </c>
      <c r="O19" s="23">
        <f t="shared" si="3"/>
        <v>0</v>
      </c>
    </row>
    <row r="20" spans="1:15" ht="27.75" customHeight="1">
      <c r="A20" s="24" t="s">
        <v>131</v>
      </c>
      <c r="B20" s="19">
        <f>'中間市・遠賀郡・行橋市・京都郡・豊前市・築上郡'!B66</f>
        <v>2950</v>
      </c>
      <c r="C20" s="1">
        <f>'中間市・遠賀郡・行橋市・京都郡・豊前市・築上郡'!C66</f>
        <v>0</v>
      </c>
      <c r="D20" s="19">
        <f>'中間市・遠賀郡・行橋市・京都郡・豊前市・築上郡'!E66</f>
        <v>1980</v>
      </c>
      <c r="E20" s="1">
        <f>'中間市・遠賀郡・行橋市・京都郡・豊前市・築上郡'!F66</f>
        <v>0</v>
      </c>
      <c r="F20" s="19">
        <f>'中間市・遠賀郡・行橋市・京都郡・豊前市・築上郡'!H66</f>
        <v>2550</v>
      </c>
      <c r="G20" s="1">
        <f>'中間市・遠賀郡・行橋市・京都郡・豊前市・築上郡'!I66</f>
        <v>0</v>
      </c>
      <c r="H20" s="19">
        <f>'中間市・遠賀郡・行橋市・京都郡・豊前市・築上郡'!L66</f>
        <v>1270</v>
      </c>
      <c r="I20" s="1">
        <f>'中間市・遠賀郡・行橋市・京都郡・豊前市・築上郡'!M66</f>
        <v>0</v>
      </c>
      <c r="J20" s="19">
        <f>'中間市・遠賀郡・行橋市・京都郡・豊前市・築上郡'!O66</f>
        <v>0</v>
      </c>
      <c r="K20" s="1">
        <f>'中間市・遠賀郡・行橋市・京都郡・豊前市・築上郡'!P66</f>
        <v>0</v>
      </c>
      <c r="L20" s="19"/>
      <c r="M20" s="1"/>
      <c r="N20" s="22">
        <f t="shared" si="2"/>
        <v>8750</v>
      </c>
      <c r="O20" s="23">
        <f t="shared" si="3"/>
        <v>0</v>
      </c>
    </row>
    <row r="21" spans="1:15" ht="27.75" customHeight="1">
      <c r="A21" s="183" t="s">
        <v>201</v>
      </c>
      <c r="B21" s="184">
        <f>'中間市・遠賀郡・行橋市・京都郡・豊前市・築上郡'!B78</f>
        <v>1460</v>
      </c>
      <c r="C21" s="185">
        <f>'中間市・遠賀郡・行橋市・京都郡・豊前市・築上郡'!C78</f>
        <v>0</v>
      </c>
      <c r="D21" s="184">
        <f>'中間市・遠賀郡・行橋市・京都郡・豊前市・築上郡'!E78</f>
        <v>1560</v>
      </c>
      <c r="E21" s="185">
        <f>'中間市・遠賀郡・行橋市・京都郡・豊前市・築上郡'!F78</f>
        <v>0</v>
      </c>
      <c r="F21" s="184">
        <f>'中間市・遠賀郡・行橋市・京都郡・豊前市・築上郡'!H78</f>
        <v>2120</v>
      </c>
      <c r="G21" s="185">
        <f>'中間市・遠賀郡・行橋市・京都郡・豊前市・築上郡'!I78</f>
        <v>0</v>
      </c>
      <c r="H21" s="184">
        <f>'中間市・遠賀郡・行橋市・京都郡・豊前市・築上郡'!L78</f>
        <v>1660</v>
      </c>
      <c r="I21" s="185">
        <f>'中間市・遠賀郡・行橋市・京都郡・豊前市・築上郡'!M78</f>
        <v>0</v>
      </c>
      <c r="J21" s="184">
        <f>'中間市・遠賀郡・行橋市・京都郡・豊前市・築上郡'!O78</f>
        <v>0</v>
      </c>
      <c r="K21" s="185">
        <f>'中間市・遠賀郡・行橋市・京都郡・豊前市・築上郡'!P78</f>
        <v>0</v>
      </c>
      <c r="L21" s="184"/>
      <c r="M21" s="185"/>
      <c r="N21" s="186">
        <f t="shared" si="2"/>
        <v>6800</v>
      </c>
      <c r="O21" s="187">
        <f t="shared" si="3"/>
        <v>0</v>
      </c>
    </row>
    <row r="22" spans="1:15" ht="27.75" customHeight="1">
      <c r="A22" s="188" t="s">
        <v>132</v>
      </c>
      <c r="B22" s="189">
        <f aca="true" t="shared" si="4" ref="B22:K22">SUBTOTAL(9,B16:B21)</f>
        <v>27850</v>
      </c>
      <c r="C22" s="190">
        <f t="shared" si="4"/>
        <v>0</v>
      </c>
      <c r="D22" s="189">
        <f t="shared" si="4"/>
        <v>23020</v>
      </c>
      <c r="E22" s="190">
        <f t="shared" si="4"/>
        <v>0</v>
      </c>
      <c r="F22" s="189">
        <f t="shared" si="4"/>
        <v>21800</v>
      </c>
      <c r="G22" s="190">
        <f t="shared" si="4"/>
        <v>0</v>
      </c>
      <c r="H22" s="189">
        <f t="shared" si="4"/>
        <v>14320</v>
      </c>
      <c r="I22" s="190">
        <f t="shared" si="4"/>
        <v>0</v>
      </c>
      <c r="J22" s="189">
        <f t="shared" si="4"/>
        <v>0</v>
      </c>
      <c r="K22" s="190">
        <f t="shared" si="4"/>
        <v>0</v>
      </c>
      <c r="L22" s="189"/>
      <c r="M22" s="190"/>
      <c r="N22" s="192">
        <f>SUBTOTAL(9,N16:N21)</f>
        <v>86990</v>
      </c>
      <c r="O22" s="193">
        <f>SUBTOTAL(9,O16:O21)</f>
        <v>0</v>
      </c>
    </row>
    <row r="23" spans="1:15" ht="27.75" customHeight="1">
      <c r="A23" s="26"/>
      <c r="B23" s="20"/>
      <c r="C23" s="3"/>
      <c r="D23" s="20"/>
      <c r="E23" s="3"/>
      <c r="F23" s="20"/>
      <c r="G23" s="3"/>
      <c r="H23" s="20"/>
      <c r="I23" s="3"/>
      <c r="J23" s="20"/>
      <c r="K23" s="3"/>
      <c r="L23" s="20"/>
      <c r="M23" s="3"/>
      <c r="N23" s="245"/>
      <c r="O23" s="194"/>
    </row>
    <row r="24" spans="1:15" s="16" customFormat="1" ht="27.75" customHeight="1">
      <c r="A24" s="25"/>
      <c r="B24" s="19"/>
      <c r="C24" s="1"/>
      <c r="D24" s="19"/>
      <c r="E24" s="1"/>
      <c r="F24" s="19"/>
      <c r="G24" s="1"/>
      <c r="H24" s="19"/>
      <c r="I24" s="1"/>
      <c r="J24" s="19"/>
      <c r="K24" s="1"/>
      <c r="L24" s="19"/>
      <c r="M24" s="1"/>
      <c r="N24" s="246"/>
      <c r="O24" s="2"/>
    </row>
    <row r="25" spans="1:15" ht="27.75" customHeight="1">
      <c r="A25" s="24"/>
      <c r="B25" s="19"/>
      <c r="C25" s="17"/>
      <c r="D25" s="19"/>
      <c r="E25" s="1"/>
      <c r="F25" s="19"/>
      <c r="G25" s="1"/>
      <c r="H25" s="19"/>
      <c r="I25" s="1"/>
      <c r="J25" s="19"/>
      <c r="K25" s="1"/>
      <c r="L25" s="19"/>
      <c r="M25" s="1"/>
      <c r="N25" s="22"/>
      <c r="O25" s="2"/>
    </row>
    <row r="26" spans="1:15" s="16" customFormat="1" ht="27.75" customHeight="1" thickBot="1">
      <c r="A26" s="27" t="s">
        <v>127</v>
      </c>
      <c r="B26" s="21">
        <f aca="true" t="shared" si="5" ref="B26:O26">SUBTOTAL(9,B8:B22)</f>
        <v>122650</v>
      </c>
      <c r="C26" s="4">
        <f t="shared" si="5"/>
        <v>0</v>
      </c>
      <c r="D26" s="21">
        <f t="shared" si="5"/>
        <v>97450</v>
      </c>
      <c r="E26" s="4">
        <f t="shared" si="5"/>
        <v>0</v>
      </c>
      <c r="F26" s="21">
        <f t="shared" si="5"/>
        <v>85900</v>
      </c>
      <c r="G26" s="4">
        <f t="shared" si="5"/>
        <v>0</v>
      </c>
      <c r="H26" s="21">
        <f t="shared" si="5"/>
        <v>36430</v>
      </c>
      <c r="I26" s="4">
        <f t="shared" si="5"/>
        <v>0</v>
      </c>
      <c r="J26" s="21">
        <f t="shared" si="5"/>
        <v>0</v>
      </c>
      <c r="K26" s="4">
        <f t="shared" si="5"/>
        <v>0</v>
      </c>
      <c r="L26" s="21">
        <f t="shared" si="5"/>
        <v>0</v>
      </c>
      <c r="M26" s="4">
        <f t="shared" si="5"/>
        <v>0</v>
      </c>
      <c r="N26" s="247">
        <f t="shared" si="5"/>
        <v>342430</v>
      </c>
      <c r="O26" s="33">
        <f t="shared" si="5"/>
        <v>0</v>
      </c>
    </row>
    <row r="27" spans="9:10" ht="13.5">
      <c r="I27" s="11"/>
      <c r="J27" s="18"/>
    </row>
    <row r="30" ht="13.5">
      <c r="G30" s="18"/>
    </row>
  </sheetData>
  <sheetProtection/>
  <mergeCells count="1">
    <mergeCell ref="D2:F2"/>
  </mergeCells>
  <printOptions/>
  <pageMargins left="0.7480314960629921" right="0.1968503937007874" top="1.062992125984252" bottom="0.1968503937007874" header="0.6692913385826772" footer="0.1968503937007874"/>
  <pageSetup horizontalDpi="600" verticalDpi="600" orientation="landscape" paperSize="9" scale="77" r:id="rId2"/>
  <headerFooter alignWithMargins="0">
    <oddHeader>&amp;L&amp;"ＭＳ Ｐ明朝,太字"&amp;18北九州地区 市郡別集計表　(02.10)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2020-03-19T06:20:54Z</cp:lastPrinted>
  <dcterms:created xsi:type="dcterms:W3CDTF">1997-07-03T14:59:59Z</dcterms:created>
  <dcterms:modified xsi:type="dcterms:W3CDTF">2021-02-17T02:28:30Z</dcterms:modified>
  <cp:category/>
  <cp:version/>
  <cp:contentType/>
  <cp:contentStatus/>
</cp:coreProperties>
</file>