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506" windowWidth="9510" windowHeight="11925" tabRatio="974" activeTab="0"/>
  </bookViews>
  <sheets>
    <sheet name="鹿児島市" sheetId="1" r:id="rId1"/>
    <sheet name="出水･阿久根･薩摩川内･いちき串木野" sheetId="2" r:id="rId2"/>
    <sheet name="薩摩･日置･南さつま･枕崎･南九州･指宿" sheetId="3" r:id="rId3"/>
    <sheet name="伊佐･姶良･霧島・垂水" sheetId="4" r:id="rId4"/>
    <sheet name="鹿屋･曽於･志布志･曽於･肝属" sheetId="5" r:id="rId5"/>
    <sheet name="西之表･熊毛･奄美･大島" sheetId="6" r:id="rId6"/>
    <sheet name="市郡集計表" sheetId="7" r:id="rId7"/>
  </sheets>
  <definedNames>
    <definedName name="_xlnm.Print_Area" localSheetId="3">'伊佐･姶良･霧島・垂水'!$A$1:$R$75</definedName>
    <definedName name="_xlnm.Print_Area" localSheetId="2">'薩摩･日置･南さつま･枕崎･南九州･指宿'!$A$1:$R$88</definedName>
    <definedName name="_xlnm.Print_Area" localSheetId="4">'鹿屋･曽於･志布志･曽於･肝属'!$A$1:$R$74</definedName>
    <definedName name="_xlnm.Print_Area" localSheetId="1">'出水･阿久根･薩摩川内･いちき串木野'!$A$1:$R$86</definedName>
    <definedName name="_xlnm.Print_Area" localSheetId="5">'西之表･熊毛･奄美･大島'!$A$1:$R$86</definedName>
  </definedNames>
  <calcPr fullCalcOnLoad="1"/>
</workbook>
</file>

<file path=xl/comments1.xml><?xml version="1.0" encoding="utf-8"?>
<comments xmlns="http://schemas.openxmlformats.org/spreadsheetml/2006/main">
  <authors>
    <author>MNOC_USER</author>
    <author>PC-222_k-fujisao</author>
    <author>荒尾日出夫</author>
    <author>中道　眞佐美</author>
  </authors>
  <commentList>
    <comment ref="M14" authorId="0">
      <text>
        <r>
          <rPr>
            <sz val="9"/>
            <color indexed="14"/>
            <rFont val="ＭＳ Ｐゴシック"/>
            <family val="3"/>
          </rPr>
          <t>平成18年10月１日より
谷山一条を一部吸収</t>
        </r>
        <r>
          <rPr>
            <sz val="9"/>
            <rFont val="ＭＳ Ｐゴシック"/>
            <family val="3"/>
          </rPr>
          <t xml:space="preserve">
</t>
        </r>
      </text>
    </comment>
    <comment ref="M13" authorId="0">
      <text>
        <r>
          <rPr>
            <sz val="9"/>
            <color indexed="14"/>
            <rFont val="ＭＳ Ｐゴシック"/>
            <family val="3"/>
          </rPr>
          <t xml:space="preserve">平成18年10月１日より
谷山一条を一部吸収
</t>
        </r>
        <r>
          <rPr>
            <b/>
            <sz val="9"/>
            <color indexed="10"/>
            <rFont val="ＭＳ Ｐゴシック"/>
            <family val="3"/>
          </rPr>
          <t>H30.4～
上塩屋の一部を吸収</t>
        </r>
      </text>
    </comment>
    <comment ref="D70" authorId="0">
      <text>
        <r>
          <rPr>
            <sz val="9"/>
            <color indexed="10"/>
            <rFont val="ＭＳ Ｐゴシック"/>
            <family val="3"/>
          </rPr>
          <t>上伊集院から松元へ店名変更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M10" authorId="0">
      <text>
        <r>
          <rPr>
            <b/>
            <sz val="9"/>
            <rFont val="ＭＳ Ｐゴシック"/>
            <family val="3"/>
          </rPr>
          <t>Ｈ26.10.1より
坂之上から新店</t>
        </r>
        <r>
          <rPr>
            <sz val="9"/>
            <rFont val="ＭＳ Ｐゴシック"/>
            <family val="3"/>
          </rPr>
          <t xml:space="preserve">
</t>
        </r>
      </text>
    </comment>
    <comment ref="D68" authorId="1">
      <text>
        <r>
          <rPr>
            <b/>
            <sz val="9"/>
            <rFont val="ＭＳ Ｐゴシック"/>
            <family val="3"/>
          </rPr>
          <t>Ｈ28.3～
前之浜10部を吸収</t>
        </r>
      </text>
    </comment>
    <comment ref="M59" authorId="1">
      <text>
        <r>
          <rPr>
            <b/>
            <sz val="9"/>
            <color indexed="10"/>
            <rFont val="ＭＳ Ｐゴシック"/>
            <family val="3"/>
          </rPr>
          <t>Ｈ30.4～
吉田の全エリアを吸収</t>
        </r>
      </text>
    </comment>
    <comment ref="G27" authorId="0">
      <text>
        <r>
          <rPr>
            <b/>
            <sz val="9"/>
            <rFont val="ＭＳ Ｐゴシック"/>
            <family val="3"/>
          </rPr>
          <t>Ｒ1.6～
南日本新聞へ委託</t>
        </r>
        <r>
          <rPr>
            <sz val="9"/>
            <rFont val="ＭＳ Ｐゴシック"/>
            <family val="3"/>
          </rPr>
          <t xml:space="preserve">
</t>
        </r>
      </text>
    </comment>
    <comment ref="M26" authorId="1">
      <text>
        <r>
          <rPr>
            <b/>
            <sz val="9"/>
            <color indexed="10"/>
            <rFont val="ＭＳ Ｐゴシック"/>
            <family val="3"/>
          </rPr>
          <t>Ｈ31.4～
甲南を吸収</t>
        </r>
      </text>
    </comment>
    <comment ref="M19" authorId="1">
      <text>
        <r>
          <rPr>
            <b/>
            <sz val="9"/>
            <color indexed="10"/>
            <rFont val="ＭＳ Ｐゴシック"/>
            <family val="3"/>
          </rPr>
          <t>H30.4～
上塩屋の一部を吸収</t>
        </r>
      </text>
    </comment>
    <comment ref="M18" authorId="2">
      <text>
        <r>
          <rPr>
            <b/>
            <sz val="9"/>
            <rFont val="ＭＳ Ｐゴシック"/>
            <family val="3"/>
          </rPr>
          <t>H２７．５より
皇徳寺を吸収して店名変更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M46" authorId="1">
      <text>
        <r>
          <rPr>
            <b/>
            <sz val="9"/>
            <color indexed="10"/>
            <rFont val="ＭＳ Ｐゴシック"/>
            <family val="3"/>
          </rPr>
          <t>Ｈ30.10～
甲東を吸収</t>
        </r>
      </text>
    </comment>
    <comment ref="M43" authorId="2">
      <text>
        <r>
          <rPr>
            <sz val="9"/>
            <rFont val="ＭＳ Ｐゴシック"/>
            <family val="3"/>
          </rPr>
          <t>Ｈ28.3.1より　原良の一部を吸収して
西田から店名変更
Ｒ2.10　永吉販売店を統合
　　　　　常盤１～2丁目を武町へ譲渡</t>
        </r>
      </text>
    </comment>
    <comment ref="M39" authorId="2">
      <text>
        <r>
          <rPr>
            <b/>
            <sz val="9"/>
            <rFont val="ＭＳ Ｐゴシック"/>
            <family val="3"/>
          </rPr>
          <t>Ｈ２７．１０より
伊敷の一部を吸収</t>
        </r>
        <r>
          <rPr>
            <sz val="9"/>
            <rFont val="ＭＳ Ｐゴシック"/>
            <family val="3"/>
          </rPr>
          <t xml:space="preserve">
</t>
        </r>
      </text>
    </comment>
    <comment ref="M34" authorId="2">
      <text>
        <r>
          <rPr>
            <b/>
            <sz val="9"/>
            <rFont val="ＭＳ Ｐゴシック"/>
            <family val="3"/>
          </rPr>
          <t>H２７．５より
明和を吸収して店名変更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Ｈ２７．１０より
伊敷の一部を吸収</t>
        </r>
      </text>
    </comment>
    <comment ref="M32" authorId="1">
      <text>
        <r>
          <rPr>
            <b/>
            <sz val="9"/>
            <rFont val="ＭＳ Ｐゴシック"/>
            <family val="3"/>
          </rPr>
          <t>田上から一部エリア吸収</t>
        </r>
        <r>
          <rPr>
            <sz val="9"/>
            <rFont val="ＭＳ Ｐゴシック"/>
            <family val="3"/>
          </rPr>
          <t xml:space="preserve">
</t>
        </r>
      </text>
    </comment>
    <comment ref="M31" authorId="1">
      <text>
        <r>
          <rPr>
            <b/>
            <sz val="9"/>
            <rFont val="ＭＳ Ｐゴシック"/>
            <family val="3"/>
          </rPr>
          <t xml:space="preserve">上荒田・南田上・西田上各店とｴﾘｱ調整
</t>
        </r>
      </text>
    </comment>
    <comment ref="M30" authorId="1">
      <text>
        <r>
          <rPr>
            <b/>
            <sz val="9"/>
            <rFont val="ＭＳ Ｐゴシック"/>
            <family val="3"/>
          </rPr>
          <t>田上へ一部エリア譲渡</t>
        </r>
      </text>
    </comment>
    <comment ref="M28" authorId="1">
      <text>
        <r>
          <rPr>
            <b/>
            <sz val="9"/>
            <rFont val="ＭＳ Ｐゴシック"/>
            <family val="3"/>
          </rPr>
          <t>田上から一部エリア吸収</t>
        </r>
      </text>
    </comment>
    <comment ref="M56" authorId="1">
      <text>
        <r>
          <rPr>
            <b/>
            <sz val="9"/>
            <color indexed="10"/>
            <rFont val="ＭＳ Ｐゴシック"/>
            <family val="3"/>
          </rPr>
          <t>Ｈ30.4～
吉田の全エリアを吸収</t>
        </r>
      </text>
    </comment>
    <comment ref="M60" authorId="0">
      <text>
        <r>
          <rPr>
            <b/>
            <sz val="9"/>
            <rFont val="ＭＳ Ｐゴシック"/>
            <family val="3"/>
          </rPr>
          <t>Ｈ30.10～
城南へ統合</t>
        </r>
        <r>
          <rPr>
            <sz val="9"/>
            <rFont val="ＭＳ Ｐゴシック"/>
            <family val="3"/>
          </rPr>
          <t xml:space="preserve">
</t>
        </r>
      </text>
    </comment>
    <comment ref="M61" authorId="0">
      <text>
        <r>
          <rPr>
            <b/>
            <sz val="9"/>
            <rFont val="ＭＳ Ｐゴシック"/>
            <family val="3"/>
          </rPr>
          <t>Ｈ31.4～
鴨池に統合</t>
        </r>
      </text>
    </comment>
    <comment ref="M62" authorId="1">
      <text>
        <r>
          <rPr>
            <b/>
            <sz val="9"/>
            <color indexed="10"/>
            <rFont val="ＭＳ Ｐゴシック"/>
            <family val="3"/>
          </rPr>
          <t>H30.4～
桜ヶ丘と谷山中央へ
分割</t>
        </r>
      </text>
    </comment>
    <comment ref="M63" authorId="1">
      <text>
        <r>
          <rPr>
            <b/>
            <sz val="9"/>
            <color indexed="10"/>
            <rFont val="ＭＳ Ｐゴシック"/>
            <family val="3"/>
          </rPr>
          <t>Ｈ30.4～
吉田南へ統合</t>
        </r>
      </text>
    </comment>
    <comment ref="A20" authorId="1">
      <text>
        <r>
          <rPr>
            <b/>
            <sz val="9"/>
            <color indexed="10"/>
            <rFont val="ＭＳ Ｐゴシック"/>
            <family val="3"/>
          </rPr>
          <t>H30.4～
上塩屋の一部を吸収</t>
        </r>
      </text>
    </comment>
    <comment ref="A19" authorId="2">
      <text>
        <r>
          <rPr>
            <sz val="9"/>
            <rFont val="ＭＳ Ｐゴシック"/>
            <family val="3"/>
          </rPr>
          <t xml:space="preserve">H２７．５より
皇徳寺を吸収して店名変更
</t>
        </r>
      </text>
    </comment>
    <comment ref="A14" authorId="1">
      <text>
        <r>
          <rPr>
            <b/>
            <sz val="9"/>
            <color indexed="10"/>
            <rFont val="ＭＳ Ｐゴシック"/>
            <family val="3"/>
          </rPr>
          <t>H30.4～
上塩屋の一部を吸収</t>
        </r>
      </text>
    </comment>
    <comment ref="A11" authorId="0">
      <text>
        <r>
          <rPr>
            <b/>
            <sz val="9"/>
            <rFont val="ＭＳ Ｐゴシック"/>
            <family val="3"/>
          </rPr>
          <t>Ｈ26.10.1より
坂之上から新店</t>
        </r>
        <r>
          <rPr>
            <sz val="9"/>
            <rFont val="ＭＳ Ｐゴシック"/>
            <family val="3"/>
          </rPr>
          <t xml:space="preserve">
</t>
        </r>
      </text>
    </comment>
    <comment ref="A8" authorId="0">
      <text>
        <r>
          <rPr>
            <sz val="9"/>
            <rFont val="ＭＳ Ｐゴシック"/>
            <family val="3"/>
          </rPr>
          <t>Ｈ22.8より、城西から店名変更</t>
        </r>
        <r>
          <rPr>
            <sz val="9"/>
            <color indexed="10"/>
            <rFont val="ＭＳ Ｐゴシック"/>
            <family val="3"/>
          </rPr>
          <t xml:space="preserve">
</t>
        </r>
        <r>
          <rPr>
            <b/>
            <sz val="9"/>
            <color indexed="10"/>
            <rFont val="ＭＳ Ｐゴシック"/>
            <family val="3"/>
          </rPr>
          <t>H30.4～
鹿児島東部を吸収
Ｒ2.9　廃店
9店へ分割</t>
        </r>
      </text>
    </comment>
    <comment ref="A35" authorId="2">
      <text>
        <r>
          <rPr>
            <b/>
            <sz val="9"/>
            <rFont val="ＭＳ Ｐゴシック"/>
            <family val="3"/>
          </rPr>
          <t>H２７．５より
明和を吸収して店名変更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Ｈ２７．１０より
伊敷の一部を吸収
Ｒ2.9
鹿児島中央の9店分割での新店</t>
        </r>
      </text>
    </comment>
    <comment ref="A38" authorId="0">
      <text>
        <r>
          <rPr>
            <b/>
            <sz val="9"/>
            <rFont val="ＭＳ Ｐゴシック"/>
            <family val="3"/>
          </rPr>
          <t>Ｒ2.9
鹿児島中央の9店分割での新店</t>
        </r>
      </text>
    </comment>
    <comment ref="M42" authorId="3">
      <text>
        <r>
          <rPr>
            <b/>
            <sz val="9"/>
            <rFont val="ＭＳ Ｐゴシック"/>
            <family val="3"/>
          </rPr>
          <t>R2.10　廃店
エリアは全て城西中央へ</t>
        </r>
      </text>
    </comment>
    <comment ref="M44" authorId="0">
      <text>
        <r>
          <rPr>
            <sz val="9"/>
            <rFont val="ＭＳ Ｐゴシック"/>
            <family val="3"/>
          </rPr>
          <t xml:space="preserve">Ｒ2.10
城西中央より常盤1～2丁目を移譲
</t>
        </r>
      </text>
    </comment>
    <comment ref="A62" authorId="0">
      <text>
        <r>
          <rPr>
            <b/>
            <sz val="9"/>
            <rFont val="ＭＳ Ｐゴシック"/>
            <family val="3"/>
          </rPr>
          <t>Ｒ2.9
鹿児島中央の9店分割での新店
R2.10　廃店
城西中央へ</t>
        </r>
      </text>
    </comment>
    <comment ref="A46" authorId="0">
      <text>
        <r>
          <rPr>
            <b/>
            <sz val="9"/>
            <rFont val="ＭＳ Ｐゴシック"/>
            <family val="3"/>
          </rPr>
          <t>Ｒ2.9
鹿児島中央の9店分割での新店</t>
        </r>
      </text>
    </comment>
    <comment ref="A45" authorId="0">
      <text>
        <r>
          <rPr>
            <b/>
            <sz val="9"/>
            <rFont val="ＭＳ Ｐゴシック"/>
            <family val="3"/>
          </rPr>
          <t>Ｒ2.9
鹿児島中央の9店分割での新店</t>
        </r>
      </text>
    </comment>
    <comment ref="A44" authorId="0">
      <text>
        <r>
          <rPr>
            <b/>
            <sz val="9"/>
            <rFont val="ＭＳ Ｐゴシック"/>
            <family val="3"/>
          </rPr>
          <t>Ｒ2.9
鹿児島中央の9店分割で部数増</t>
        </r>
      </text>
    </comment>
    <comment ref="A43" authorId="0">
      <text>
        <r>
          <rPr>
            <b/>
            <sz val="9"/>
            <rFont val="ＭＳ Ｐゴシック"/>
            <family val="3"/>
          </rPr>
          <t>Ｒ2.9
鹿児島中央（日）の9店分割で部数増</t>
        </r>
      </text>
    </comment>
    <comment ref="A42" authorId="1">
      <text>
        <r>
          <rPr>
            <b/>
            <sz val="9"/>
            <color indexed="10"/>
            <rFont val="ＭＳ Ｐゴシック"/>
            <family val="3"/>
          </rPr>
          <t>Ｈ30.10～
甲東（南）を吸収</t>
        </r>
      </text>
    </comment>
    <comment ref="A40" authorId="0">
      <text>
        <r>
          <rPr>
            <b/>
            <sz val="9"/>
            <rFont val="ＭＳ Ｐゴシック"/>
            <family val="3"/>
          </rPr>
          <t>Ｒ2.9
鹿児島中央の9店分割で部数増</t>
        </r>
      </text>
    </comment>
    <comment ref="A39" authorId="0">
      <text>
        <r>
          <rPr>
            <b/>
            <sz val="9"/>
            <rFont val="ＭＳ Ｐゴシック"/>
            <family val="3"/>
          </rPr>
          <t>Ｒ2.9
鹿児島中央の9店分割での新店</t>
        </r>
      </text>
    </comment>
  </commentList>
</comments>
</file>

<file path=xl/comments2.xml><?xml version="1.0" encoding="utf-8"?>
<comments xmlns="http://schemas.openxmlformats.org/spreadsheetml/2006/main">
  <authors>
    <author>MNOC_USER</author>
    <author>荒尾日出夫</author>
    <author>PC-222_k-fujisao</author>
  </authors>
  <commentList>
    <comment ref="A57" authorId="0">
      <text>
        <r>
          <rPr>
            <sz val="9"/>
            <color indexed="10"/>
            <rFont val="ＭＳ Ｐゴシック"/>
            <family val="3"/>
          </rPr>
          <t>Ｈ１９．７より、市比野から店名変更</t>
        </r>
        <r>
          <rPr>
            <sz val="9"/>
            <rFont val="ＭＳ Ｐゴシック"/>
            <family val="3"/>
          </rPr>
          <t xml:space="preserve">
Ｈ２７．１０より
川内東部を吸収</t>
        </r>
      </text>
    </comment>
    <comment ref="A10" authorId="0">
      <text>
        <r>
          <rPr>
            <sz val="9"/>
            <color indexed="10"/>
            <rFont val="ＭＳ Ｐゴシック"/>
            <family val="3"/>
          </rPr>
          <t>Ｈ２２．４より、米ノ津を吸収</t>
        </r>
      </text>
    </comment>
    <comment ref="G56" authorId="1">
      <text>
        <r>
          <rPr>
            <b/>
            <sz val="9"/>
            <rFont val="ＭＳ Ｐゴシック"/>
            <family val="3"/>
          </rPr>
          <t>Ｈ２７．１０より
川内東部を吸収</t>
        </r>
        <r>
          <rPr>
            <sz val="9"/>
            <rFont val="ＭＳ Ｐゴシック"/>
            <family val="3"/>
          </rPr>
          <t xml:space="preserve">
</t>
        </r>
      </text>
    </comment>
    <comment ref="M56" authorId="1">
      <text>
        <r>
          <rPr>
            <b/>
            <sz val="9"/>
            <rFont val="ＭＳ Ｐゴシック"/>
            <family val="3"/>
          </rPr>
          <t>Ｈ２７．１０より
川内東部を吸収</t>
        </r>
        <r>
          <rPr>
            <sz val="9"/>
            <rFont val="ＭＳ Ｐゴシック"/>
            <family val="3"/>
          </rPr>
          <t xml:space="preserve">
</t>
        </r>
      </text>
    </comment>
    <comment ref="D56" authorId="1">
      <text>
        <r>
          <rPr>
            <b/>
            <sz val="9"/>
            <rFont val="ＭＳ Ｐゴシック"/>
            <family val="3"/>
          </rPr>
          <t>Ｈ２７．１０より
樋脇を吸収</t>
        </r>
        <r>
          <rPr>
            <sz val="9"/>
            <rFont val="ＭＳ Ｐゴシック"/>
            <family val="3"/>
          </rPr>
          <t xml:space="preserve">
Ｈ27.11より
市比野から店名変更</t>
        </r>
      </text>
    </comment>
    <comment ref="A48" authorId="1">
      <text>
        <r>
          <rPr>
            <b/>
            <sz val="9"/>
            <rFont val="ＭＳ Ｐゴシック"/>
            <family val="3"/>
          </rPr>
          <t>Ｈ２７．１０より
上川内より店名変更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M45" authorId="1">
      <text>
        <r>
          <rPr>
            <b/>
            <sz val="9"/>
            <rFont val="ＭＳ Ｐゴシック"/>
            <family val="3"/>
          </rPr>
          <t>Ｈ２７．１０より
上川内より店名変更
Ｈ２９．１０～
せんだい西部を吸収</t>
        </r>
        <r>
          <rPr>
            <sz val="9"/>
            <rFont val="ＭＳ Ｐゴシック"/>
            <family val="3"/>
          </rPr>
          <t xml:space="preserve">
</t>
        </r>
      </text>
    </comment>
    <comment ref="A56" authorId="1">
      <text>
        <r>
          <rPr>
            <b/>
            <sz val="9"/>
            <rFont val="ＭＳ Ｐゴシック"/>
            <family val="3"/>
          </rPr>
          <t>Ｈ２７．１０より
東郷より店名変更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D55" authorId="1">
      <text>
        <r>
          <rPr>
            <b/>
            <sz val="9"/>
            <rFont val="ＭＳ Ｐゴシック"/>
            <family val="3"/>
          </rPr>
          <t>Ｈ２７．１０より
東郷より店名変更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G55" authorId="1">
      <text>
        <r>
          <rPr>
            <b/>
            <sz val="9"/>
            <rFont val="ＭＳ Ｐゴシック"/>
            <family val="3"/>
          </rPr>
          <t>Ｈ２７．１０より
東郷より店名変更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M55" authorId="1">
      <text>
        <r>
          <rPr>
            <b/>
            <sz val="9"/>
            <rFont val="ＭＳ Ｐゴシック"/>
            <family val="3"/>
          </rPr>
          <t>Ｈ２７．１０より
東郷より店名変更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A44" authorId="2">
      <text>
        <r>
          <rPr>
            <b/>
            <sz val="9"/>
            <rFont val="ＭＳ Ｐゴシック"/>
            <family val="3"/>
          </rPr>
          <t>吉野山を統合</t>
        </r>
      </text>
    </comment>
    <comment ref="D77" authorId="2">
      <text>
        <r>
          <rPr>
            <b/>
            <sz val="9"/>
            <rFont val="ＭＳ Ｐゴシック"/>
            <family val="3"/>
          </rPr>
          <t>Ｈ28.9～
310　→　190</t>
        </r>
      </text>
    </comment>
    <comment ref="D78" authorId="2">
      <text>
        <r>
          <rPr>
            <b/>
            <sz val="9"/>
            <rFont val="ＭＳ Ｐゴシック"/>
            <family val="3"/>
          </rPr>
          <t xml:space="preserve">Ｈ28.9～　新店
</t>
        </r>
      </text>
    </comment>
    <comment ref="A58" authorId="2">
      <text>
        <r>
          <rPr>
            <sz val="9"/>
            <rFont val="ＭＳ Ｐゴシック"/>
            <family val="3"/>
          </rPr>
          <t>Ｈ29.04.1～
大村から店名変更</t>
        </r>
      </text>
    </comment>
    <comment ref="D44" authorId="2">
      <text>
        <r>
          <rPr>
            <b/>
            <sz val="9"/>
            <rFont val="ＭＳ Ｐゴシック"/>
            <family val="3"/>
          </rPr>
          <t>Ｈ29.10～
川内西部から名称変更</t>
        </r>
      </text>
    </comment>
    <comment ref="A47" authorId="1">
      <text>
        <r>
          <rPr>
            <b/>
            <sz val="9"/>
            <rFont val="ＭＳ Ｐゴシック"/>
            <family val="3"/>
          </rPr>
          <t>Ｈ２７．１０より
上川内より店名変更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MNOC_USER</author>
    <author>佐藤</author>
    <author>PC-222_k-fujisao</author>
  </authors>
  <commentList>
    <comment ref="G40" authorId="0">
      <text>
        <r>
          <rPr>
            <sz val="9"/>
            <color indexed="10"/>
            <rFont val="ＭＳ Ｐゴシック"/>
            <family val="3"/>
          </rPr>
          <t>Ｈ２１．１０より、大浦と笠沙を統合
R2.10　廃店
加世田西部へ統合</t>
        </r>
      </text>
    </comment>
    <comment ref="D40" authorId="0">
      <text>
        <r>
          <rPr>
            <sz val="9"/>
            <color indexed="10"/>
            <rFont val="ＭＳ Ｐゴシック"/>
            <family val="3"/>
          </rPr>
          <t>Ｈ２１．１０より、大浦と笠沙統合
R2.10　廃店
加世田西部へ統合</t>
        </r>
      </text>
    </comment>
    <comment ref="M40" authorId="0">
      <text>
        <r>
          <rPr>
            <sz val="9"/>
            <color indexed="10"/>
            <rFont val="ＭＳ Ｐゴシック"/>
            <family val="3"/>
          </rPr>
          <t>Ｈ２１．１０より、大浦と笠沙統合
R2.10　</t>
        </r>
        <r>
          <rPr>
            <b/>
            <sz val="9"/>
            <color indexed="10"/>
            <rFont val="ＭＳ Ｐゴシック"/>
            <family val="3"/>
          </rPr>
          <t>廃店
加世田西部へ統合</t>
        </r>
      </text>
    </comment>
    <comment ref="A78" authorId="0">
      <text>
        <r>
          <rPr>
            <sz val="9"/>
            <color indexed="10"/>
            <rFont val="ＭＳ Ｐゴシック"/>
            <family val="3"/>
          </rPr>
          <t>Ｈ２１．１０より、指宿から分割して新店</t>
        </r>
      </text>
    </comment>
    <comment ref="A84" authorId="0">
      <text>
        <r>
          <rPr>
            <sz val="9"/>
            <color indexed="10"/>
            <rFont val="ＭＳ Ｐゴシック"/>
            <family val="3"/>
          </rPr>
          <t>Ｈ22.8より、山川港から店名変更</t>
        </r>
      </text>
    </comment>
    <comment ref="D22" authorId="0">
      <text>
        <r>
          <rPr>
            <sz val="9"/>
            <color indexed="10"/>
            <rFont val="ＭＳ Ｐゴシック"/>
            <family val="3"/>
          </rPr>
          <t>Ｈ２5．9より、伊集院から分割して新店</t>
        </r>
      </text>
    </comment>
    <comment ref="D23" authorId="0">
      <text>
        <r>
          <rPr>
            <sz val="9"/>
            <color indexed="10"/>
            <rFont val="ＭＳ Ｐゴシック"/>
            <family val="3"/>
          </rPr>
          <t>Ｈ２５．９より、伊集院から分割して新店</t>
        </r>
      </text>
    </comment>
    <comment ref="D20" authorId="0">
      <text>
        <r>
          <rPr>
            <sz val="9"/>
            <color indexed="10"/>
            <rFont val="ＭＳ Ｐゴシック"/>
            <family val="3"/>
          </rPr>
          <t>Ｈ２5．9より、伊集院から一部吸収</t>
        </r>
      </text>
    </comment>
    <comment ref="A8" authorId="1">
      <text>
        <r>
          <rPr>
            <sz val="9"/>
            <rFont val="ＭＳ Ｐゴシック"/>
            <family val="3"/>
          </rPr>
          <t>Ｈ25.10より、宮之城南部を吸収</t>
        </r>
      </text>
    </comment>
    <comment ref="A9" authorId="1">
      <text>
        <r>
          <rPr>
            <sz val="9"/>
            <rFont val="ＭＳ Ｐゴシック"/>
            <family val="3"/>
          </rPr>
          <t>Ｈ25.10よりさつま東部を吸収して鶴田から店名変更</t>
        </r>
      </text>
    </comment>
    <comment ref="A19" authorId="1">
      <text>
        <r>
          <rPr>
            <sz val="9"/>
            <rFont val="ＭＳ Ｐゴシック"/>
            <family val="3"/>
          </rPr>
          <t xml:space="preserve">Ｈ25.10より、東市来西部を吸収
</t>
        </r>
      </text>
    </comment>
    <comment ref="D10" authorId="1">
      <text>
        <r>
          <rPr>
            <sz val="9"/>
            <rFont val="ＭＳ Ｐゴシック"/>
            <family val="3"/>
          </rPr>
          <t xml:space="preserve">Ｈ25.10より、さつま東部を吸収して、鶴田から店名変更
</t>
        </r>
      </text>
    </comment>
    <comment ref="G10" authorId="1">
      <text>
        <r>
          <rPr>
            <sz val="9"/>
            <rFont val="ＭＳ Ｐゴシック"/>
            <family val="3"/>
          </rPr>
          <t>Ｈ25.10より、さつま東部から店名変更</t>
        </r>
      </text>
    </comment>
    <comment ref="G21" authorId="1">
      <text>
        <r>
          <rPr>
            <sz val="9"/>
            <rFont val="ＭＳ Ｐゴシック"/>
            <family val="3"/>
          </rPr>
          <t>Ｈ25.10より、東市来西部を吸収</t>
        </r>
      </text>
    </comment>
    <comment ref="M8" authorId="1">
      <text>
        <r>
          <rPr>
            <sz val="9"/>
            <rFont val="ＭＳ Ｐゴシック"/>
            <family val="3"/>
          </rPr>
          <t>Ｈ25.10より、宮之城南部を吸収</t>
        </r>
      </text>
    </comment>
    <comment ref="M9" authorId="1">
      <text>
        <r>
          <rPr>
            <sz val="9"/>
            <rFont val="ＭＳ Ｐゴシック"/>
            <family val="3"/>
          </rPr>
          <t xml:space="preserve">Ｈ25.10より、さつま東部を吸収して、鶴田から店名変更
</t>
        </r>
      </text>
    </comment>
    <comment ref="M24" authorId="1">
      <text>
        <r>
          <rPr>
            <sz val="9"/>
            <rFont val="ＭＳ Ｐゴシック"/>
            <family val="3"/>
          </rPr>
          <t xml:space="preserve">Ｈ25.10より、東市来西部を吸収
</t>
        </r>
      </text>
    </comment>
    <comment ref="M41" authorId="0">
      <text>
        <r>
          <rPr>
            <sz val="9"/>
            <rFont val="ＭＳ Ｐゴシック"/>
            <family val="3"/>
          </rPr>
          <t xml:space="preserve">Ｈ２７．４より
枕崎東部の一部を吸収
</t>
        </r>
      </text>
    </comment>
    <comment ref="M66" authorId="0">
      <text>
        <r>
          <rPr>
            <sz val="9"/>
            <rFont val="ＭＳ Ｐゴシック"/>
            <family val="3"/>
          </rPr>
          <t xml:space="preserve">Ｈ２７．４より
枕崎東部の一部を吸収
</t>
        </r>
      </text>
    </comment>
    <comment ref="M54" authorId="0">
      <text>
        <r>
          <rPr>
            <sz val="9"/>
            <rFont val="ＭＳ Ｐゴシック"/>
            <family val="3"/>
          </rPr>
          <t xml:space="preserve">Ｈ２７．４より
枕崎東部の一部を吸収
</t>
        </r>
        <r>
          <rPr>
            <b/>
            <sz val="9"/>
            <rFont val="ＭＳ Ｐゴシック"/>
            <family val="3"/>
          </rPr>
          <t>Ｒ2.8～
久志（南さつま市）を統合</t>
        </r>
      </text>
    </comment>
    <comment ref="A54" authorId="0">
      <text>
        <r>
          <rPr>
            <sz val="9"/>
            <rFont val="ＭＳ Ｐゴシック"/>
            <family val="3"/>
          </rPr>
          <t xml:space="preserve">Ｈ２７．４より
枕崎東部を吸収
</t>
        </r>
      </text>
    </comment>
    <comment ref="M23" authorId="2">
      <text>
        <r>
          <rPr>
            <sz val="9"/>
            <rFont val="ＭＳ Ｐゴシック"/>
            <family val="3"/>
          </rPr>
          <t>上市来を統合</t>
        </r>
      </text>
    </comment>
    <comment ref="D46" authorId="2">
      <text>
        <r>
          <rPr>
            <b/>
            <sz val="9"/>
            <rFont val="ＭＳ Ｐゴシック"/>
            <family val="3"/>
          </rPr>
          <t>H28.11～　　廃店
加世田西部へ</t>
        </r>
      </text>
    </comment>
    <comment ref="M46" authorId="2">
      <text>
        <r>
          <rPr>
            <b/>
            <sz val="9"/>
            <rFont val="ＭＳ Ｐゴシック"/>
            <family val="3"/>
          </rPr>
          <t>H28.11～　　廃店
加世田西部へ</t>
        </r>
      </text>
    </comment>
    <comment ref="G85" authorId="2">
      <text>
        <r>
          <rPr>
            <b/>
            <sz val="9"/>
            <rFont val="ＭＳ Ｐゴシック"/>
            <family val="3"/>
          </rPr>
          <t>Ｈ30.12.1～
南九州市で記載。
店名をえい開聞に
変更</t>
        </r>
      </text>
    </comment>
    <comment ref="G64" authorId="0">
      <text>
        <r>
          <rPr>
            <b/>
            <sz val="9"/>
            <rFont val="ＭＳ Ｐゴシック"/>
            <family val="3"/>
          </rPr>
          <t>指宿市　開聞より移動</t>
        </r>
        <r>
          <rPr>
            <sz val="9"/>
            <rFont val="ＭＳ Ｐゴシック"/>
            <family val="3"/>
          </rPr>
          <t xml:space="preserve">
</t>
        </r>
      </text>
    </comment>
    <comment ref="G78" authorId="0">
      <text>
        <r>
          <rPr>
            <sz val="9"/>
            <rFont val="ＭＳ Ｐゴシック"/>
            <family val="3"/>
          </rPr>
          <t xml:space="preserve">Ｒ1.8.1～
南日本新聞の販売店管轄へ
</t>
        </r>
      </text>
    </comment>
    <comment ref="G84" authorId="0">
      <text>
        <r>
          <rPr>
            <b/>
            <sz val="9"/>
            <rFont val="ＭＳ Ｐゴシック"/>
            <family val="3"/>
          </rPr>
          <t xml:space="preserve">Ｒ1.8.1～
南日本新聞の販売店管轄へ
</t>
        </r>
        <r>
          <rPr>
            <sz val="9"/>
            <rFont val="ＭＳ Ｐゴシック"/>
            <family val="3"/>
          </rPr>
          <t xml:space="preserve">
</t>
        </r>
      </text>
    </comment>
    <comment ref="G34" authorId="0">
      <text>
        <r>
          <rPr>
            <b/>
            <sz val="9"/>
            <rFont val="ＭＳ Ｐゴシック"/>
            <family val="3"/>
          </rPr>
          <t>R1.11
40部⇒60部</t>
        </r>
        <r>
          <rPr>
            <sz val="9"/>
            <rFont val="ＭＳ Ｐゴシック"/>
            <family val="3"/>
          </rPr>
          <t xml:space="preserve">
</t>
        </r>
      </text>
    </comment>
    <comment ref="M42" authorId="0">
      <text>
        <r>
          <rPr>
            <b/>
            <sz val="9"/>
            <rFont val="ＭＳ Ｐゴシック"/>
            <family val="3"/>
          </rPr>
          <t>R2.8～
枕崎へ統合　120部</t>
        </r>
      </text>
    </comment>
    <comment ref="M35" authorId="0">
      <text>
        <r>
          <rPr>
            <b/>
            <sz val="9"/>
            <rFont val="ＭＳ Ｐゴシック"/>
            <family val="3"/>
          </rPr>
          <t>Ｒ2.10　大浦笠沙を統合</t>
        </r>
      </text>
    </comment>
    <comment ref="A40" authorId="0">
      <text>
        <r>
          <rPr>
            <b/>
            <sz val="9"/>
            <rFont val="ＭＳ Ｐゴシック"/>
            <family val="3"/>
          </rPr>
          <t>R2.10　廃店
加世田西部へ統合</t>
        </r>
      </text>
    </comment>
    <comment ref="B35" authorId="0">
      <text>
        <r>
          <rPr>
            <b/>
            <sz val="9"/>
            <rFont val="ＭＳ Ｐゴシック"/>
            <family val="3"/>
          </rPr>
          <t>Ｒ2.10　大浦笠沙を統合</t>
        </r>
      </text>
    </comment>
    <comment ref="D35" authorId="0">
      <text>
        <r>
          <rPr>
            <b/>
            <sz val="9"/>
            <rFont val="ＭＳ Ｐゴシック"/>
            <family val="3"/>
          </rPr>
          <t>Ｒ2.10　大浦笠沙を統合</t>
        </r>
      </text>
    </comment>
    <comment ref="G35" authorId="0">
      <text>
        <r>
          <rPr>
            <b/>
            <sz val="9"/>
            <rFont val="ＭＳ Ｐゴシック"/>
            <family val="3"/>
          </rPr>
          <t>Ｒ2.10　大浦笠沙を統合</t>
        </r>
      </text>
    </comment>
  </commentList>
</comments>
</file>

<file path=xl/comments4.xml><?xml version="1.0" encoding="utf-8"?>
<comments xmlns="http://schemas.openxmlformats.org/spreadsheetml/2006/main">
  <authors>
    <author>MNOC_USER</author>
    <author>荒尾日出夫</author>
    <author>PC-222_k-fujisao</author>
  </authors>
  <commentList>
    <comment ref="M10" authorId="0">
      <text>
        <r>
          <rPr>
            <sz val="9"/>
            <color indexed="10"/>
            <rFont val="ＭＳ Ｐゴシック"/>
            <family val="3"/>
          </rPr>
          <t>Ｈ２１．６より、
大口から２５０部吸収
Ｈ２９．１０～
山野から店名変更</t>
        </r>
      </text>
    </comment>
    <comment ref="M9" authorId="0">
      <text>
        <r>
          <rPr>
            <sz val="9"/>
            <color indexed="10"/>
            <rFont val="ＭＳ Ｐゴシック"/>
            <family val="3"/>
          </rPr>
          <t>Ｈ２１．６より、山野と菱刈へ一部譲渡</t>
        </r>
      </text>
    </comment>
    <comment ref="M55" authorId="0">
      <text>
        <r>
          <rPr>
            <sz val="9"/>
            <color indexed="10"/>
            <rFont val="ＭＳ Ｐゴシック"/>
            <family val="3"/>
          </rPr>
          <t>Ｈ２１．１１より、支店　嘉例川９０枚含む</t>
        </r>
      </text>
    </comment>
    <comment ref="M35" authorId="0">
      <text>
        <r>
          <rPr>
            <sz val="9"/>
            <color indexed="10"/>
            <rFont val="ＭＳ Ｐゴシック"/>
            <family val="3"/>
          </rPr>
          <t>Ｈ31.4～　横川販売店を吸収
Ｒ1.6～再度　横川販売店を単独へ</t>
        </r>
      </text>
    </comment>
    <comment ref="A35" authorId="0">
      <text>
        <r>
          <rPr>
            <sz val="9"/>
            <color indexed="10"/>
            <rFont val="ＭＳ Ｐゴシック"/>
            <family val="3"/>
          </rPr>
          <t xml:space="preserve">Ｈ31.4～　横川販売店を吸収（10部）
</t>
        </r>
      </text>
    </comment>
    <comment ref="D35" authorId="0">
      <text>
        <r>
          <rPr>
            <sz val="9"/>
            <color indexed="10"/>
            <rFont val="ＭＳ Ｐゴシック"/>
            <family val="3"/>
          </rPr>
          <t>Ｈ31.4～　横川販売店を吸収
Ｒ1.6～再度　横川販売店を単独へ</t>
        </r>
      </text>
    </comment>
    <comment ref="D58" authorId="0">
      <text>
        <r>
          <rPr>
            <sz val="9"/>
            <color indexed="10"/>
            <rFont val="ＭＳ Ｐゴシック"/>
            <family val="3"/>
          </rPr>
          <t>Ｈ２２．１０より、牧園北部を統合</t>
        </r>
      </text>
    </comment>
    <comment ref="G21" authorId="0">
      <text>
        <r>
          <rPr>
            <sz val="9"/>
            <color indexed="10"/>
            <rFont val="ＭＳ Ｐゴシック"/>
            <family val="3"/>
          </rPr>
          <t>Ｈ１９．５より姶良西を吸収</t>
        </r>
        <r>
          <rPr>
            <sz val="9"/>
            <rFont val="ＭＳ Ｐゴシック"/>
            <family val="3"/>
          </rPr>
          <t xml:space="preserve">
</t>
        </r>
      </text>
    </comment>
    <comment ref="G35" authorId="0">
      <text>
        <r>
          <rPr>
            <sz val="9"/>
            <color indexed="10"/>
            <rFont val="ＭＳ Ｐゴシック"/>
            <family val="3"/>
          </rPr>
          <t>Ｈ31.4～　横川販売店を吸収
Ｒ1.6～再度　横川販売店を単独へ</t>
        </r>
      </text>
    </comment>
    <comment ref="M49" authorId="0">
      <text>
        <r>
          <rPr>
            <b/>
            <sz val="9"/>
            <rFont val="ＭＳ Ｐゴシック"/>
            <family val="3"/>
          </rPr>
          <t>Ｈ26.10.1から
国分重久を吸収</t>
        </r>
        <r>
          <rPr>
            <sz val="9"/>
            <rFont val="ＭＳ Ｐゴシック"/>
            <family val="3"/>
          </rPr>
          <t xml:space="preserve">
</t>
        </r>
      </text>
    </comment>
    <comment ref="D9" authorId="1">
      <text>
        <r>
          <rPr>
            <sz val="9"/>
            <rFont val="ＭＳ Ｐゴシック"/>
            <family val="3"/>
          </rPr>
          <t xml:space="preserve">Ｈ27.11より
西太良を吸収
</t>
        </r>
      </text>
    </comment>
    <comment ref="G9" authorId="1">
      <text>
        <r>
          <rPr>
            <sz val="9"/>
            <rFont val="ＭＳ Ｐゴシック"/>
            <family val="3"/>
          </rPr>
          <t xml:space="preserve">Ｈ27.11より　新店
旧西太良
</t>
        </r>
      </text>
    </comment>
    <comment ref="M8" authorId="1">
      <text>
        <r>
          <rPr>
            <b/>
            <sz val="9"/>
            <rFont val="ＭＳ Ｐゴシック"/>
            <family val="3"/>
          </rPr>
          <t>Ｈ27.11より
西太良を吸収</t>
        </r>
        <r>
          <rPr>
            <sz val="9"/>
            <rFont val="ＭＳ Ｐゴシック"/>
            <family val="3"/>
          </rPr>
          <t xml:space="preserve">
</t>
        </r>
      </text>
    </comment>
    <comment ref="A11" authorId="0">
      <text>
        <r>
          <rPr>
            <b/>
            <sz val="9"/>
            <rFont val="ＭＳ Ｐゴシック"/>
            <family val="3"/>
          </rPr>
          <t>Ｈ26.10.1から
菱刈南部を吸収</t>
        </r>
        <r>
          <rPr>
            <sz val="9"/>
            <rFont val="ＭＳ Ｐゴシック"/>
            <family val="3"/>
          </rPr>
          <t xml:space="preserve">
</t>
        </r>
      </text>
    </comment>
    <comment ref="D11" authorId="0">
      <text>
        <r>
          <rPr>
            <b/>
            <sz val="9"/>
            <rFont val="ＭＳ Ｐゴシック"/>
            <family val="3"/>
          </rPr>
          <t>Ｈ26.10.1から
菱刈南部を吸収</t>
        </r>
        <r>
          <rPr>
            <sz val="9"/>
            <rFont val="ＭＳ Ｐゴシック"/>
            <family val="3"/>
          </rPr>
          <t xml:space="preserve">
</t>
        </r>
      </text>
    </comment>
    <comment ref="G10" authorId="0">
      <text>
        <r>
          <rPr>
            <b/>
            <sz val="9"/>
            <rFont val="ＭＳ Ｐゴシック"/>
            <family val="3"/>
          </rPr>
          <t>Ｈ26.10.1から
菱刈南部を吸収</t>
        </r>
        <r>
          <rPr>
            <sz val="9"/>
            <rFont val="ＭＳ Ｐゴシック"/>
            <family val="3"/>
          </rPr>
          <t xml:space="preserve">
</t>
        </r>
      </text>
    </comment>
    <comment ref="M11" authorId="0">
      <text>
        <r>
          <rPr>
            <sz val="9"/>
            <color indexed="10"/>
            <rFont val="ＭＳ Ｐゴシック"/>
            <family val="3"/>
          </rPr>
          <t>Ｈ２１．６より、大口から３０部吸収
Ｈ26.10.1から
菱刈南部を吸収</t>
        </r>
      </text>
    </comment>
    <comment ref="D10" authorId="2">
      <text>
        <r>
          <rPr>
            <b/>
            <sz val="9"/>
            <rFont val="ＭＳ Ｐゴシック"/>
            <family val="3"/>
          </rPr>
          <t>H29.10～
山野から店名変更</t>
        </r>
      </text>
    </comment>
    <comment ref="A9" authorId="2">
      <text>
        <r>
          <rPr>
            <b/>
            <sz val="9"/>
            <rFont val="ＭＳ Ｐゴシック"/>
            <family val="3"/>
          </rPr>
          <t>H29.10～
山野から店名変更</t>
        </r>
      </text>
    </comment>
    <comment ref="G22" authorId="2">
      <text>
        <r>
          <rPr>
            <b/>
            <sz val="9"/>
            <rFont val="ＭＳ Ｐゴシック"/>
            <family val="3"/>
          </rPr>
          <t>Ｈ30.9～
南日本新聞・姶良蒲生と
合売</t>
        </r>
      </text>
    </comment>
    <comment ref="M57" authorId="2">
      <text>
        <r>
          <rPr>
            <sz val="9"/>
            <rFont val="ＭＳ Ｐゴシック"/>
            <family val="3"/>
          </rPr>
          <t>H30.10～
溝辺東部を吸収し
溝辺西部から店名変更</t>
        </r>
      </text>
    </comment>
    <comment ref="G59" authorId="0">
      <text>
        <r>
          <rPr>
            <b/>
            <sz val="9"/>
            <rFont val="ＭＳ Ｐゴシック"/>
            <family val="3"/>
          </rPr>
          <t xml:space="preserve">Ｈ31.4～　湧水販売店へ移譲
Ｒ1.6～再度　湧水より横川販売店を単独へ
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R2.10　不可</t>
        </r>
      </text>
    </comment>
    <comment ref="D59" authorId="0">
      <text>
        <r>
          <rPr>
            <b/>
            <sz val="9"/>
            <rFont val="ＭＳ Ｐゴシック"/>
            <family val="3"/>
          </rPr>
          <t xml:space="preserve">Ｈ31.4～　湧水販売店へ移譲
Ｒ1.6～再度　湧水より横川販売店を単独へ
</t>
        </r>
        <r>
          <rPr>
            <sz val="9"/>
            <rFont val="ＭＳ Ｐゴシック"/>
            <family val="3"/>
          </rPr>
          <t xml:space="preserve">
</t>
        </r>
      </text>
    </comment>
    <comment ref="A30" authorId="0">
      <text>
        <r>
          <rPr>
            <b/>
            <sz val="9"/>
            <rFont val="ＭＳ Ｐゴシック"/>
            <family val="3"/>
          </rPr>
          <t>Ｒ1.10
姶良東部へ　10部</t>
        </r>
      </text>
    </comment>
    <comment ref="M30" authorId="0">
      <text>
        <r>
          <rPr>
            <b/>
            <sz val="9"/>
            <rFont val="ＭＳ Ｐゴシック"/>
            <family val="3"/>
          </rPr>
          <t>Ｒ1.10～
姶良東部と姶良重富へ分割</t>
        </r>
      </text>
    </comment>
    <comment ref="M60" authorId="0">
      <text>
        <r>
          <rPr>
            <sz val="9"/>
            <rFont val="ＭＳ Ｐゴシック"/>
            <family val="3"/>
          </rPr>
          <t xml:space="preserve">Ｈ31.4～　湧水販売店へ移譲
Ｒ1.6～再度　湧水より横川販売店を単独へ
</t>
        </r>
      </text>
    </comment>
    <comment ref="M59" authorId="0">
      <text>
        <r>
          <rPr>
            <sz val="9"/>
            <color indexed="10"/>
            <rFont val="ＭＳ Ｐゴシック"/>
            <family val="3"/>
          </rPr>
          <t>Ｈ２２．１０より、牧園北部を統合</t>
        </r>
      </text>
    </comment>
    <comment ref="D21" authorId="0">
      <text>
        <r>
          <rPr>
            <b/>
            <sz val="9"/>
            <rFont val="ＭＳ Ｐゴシック"/>
            <family val="3"/>
          </rPr>
          <t>R2.5～
新店
（姶良・加治木販売店廃店に付）</t>
        </r>
      </text>
    </comment>
    <comment ref="D22" authorId="0">
      <text>
        <r>
          <rPr>
            <b/>
            <sz val="9"/>
            <rFont val="ＭＳ Ｐゴシック"/>
            <family val="3"/>
          </rPr>
          <t>R2.5～
新店
（姶良・加治木販売店廃店に付）</t>
        </r>
      </text>
    </comment>
    <comment ref="D23" authorId="0">
      <text>
        <r>
          <rPr>
            <b/>
            <sz val="9"/>
            <rFont val="ＭＳ Ｐゴシック"/>
            <family val="3"/>
          </rPr>
          <t>R2.5～
新店
（姶良・加治木販売店廃店に付）</t>
        </r>
      </text>
    </comment>
    <comment ref="D25" authorId="0">
      <text>
        <r>
          <rPr>
            <b/>
            <sz val="9"/>
            <rFont val="ＭＳ Ｐゴシック"/>
            <family val="3"/>
          </rPr>
          <t>R2.5～
新店
（姶良・加治木販売店廃店に付）</t>
        </r>
      </text>
    </comment>
    <comment ref="D26" authorId="0">
      <text>
        <r>
          <rPr>
            <b/>
            <sz val="9"/>
            <rFont val="ＭＳ Ｐゴシック"/>
            <family val="3"/>
          </rPr>
          <t>R2.5～
新店
（姶良・加治木販売店廃店に付）
旧加治木東部10部含む</t>
        </r>
      </text>
    </comment>
    <comment ref="D27" authorId="0">
      <text>
        <r>
          <rPr>
            <b/>
            <sz val="9"/>
            <rFont val="ＭＳ Ｐゴシック"/>
            <family val="3"/>
          </rPr>
          <t>R2.5～
新店
（姶良・加治木販売店廃店に付）</t>
        </r>
        <r>
          <rPr>
            <sz val="9"/>
            <rFont val="ＭＳ Ｐゴシック"/>
            <family val="3"/>
          </rPr>
          <t xml:space="preserve">
</t>
        </r>
      </text>
    </comment>
    <comment ref="D30" authorId="0">
      <text>
        <r>
          <rPr>
            <sz val="9"/>
            <color indexed="10"/>
            <rFont val="ＭＳ Ｐゴシック"/>
            <family val="3"/>
          </rPr>
          <t>Ｈ１９．４より、姶良中央から店名変更</t>
        </r>
        <r>
          <rPr>
            <sz val="9"/>
            <rFont val="ＭＳ Ｐゴシック"/>
            <family val="3"/>
          </rPr>
          <t xml:space="preserve">
Ｒ2.5　廃店</t>
        </r>
      </text>
    </comment>
    <comment ref="D31" authorId="0">
      <text>
        <r>
          <rPr>
            <b/>
            <sz val="9"/>
            <rFont val="ＭＳ Ｐゴシック"/>
            <family val="3"/>
          </rPr>
          <t>Ｒ2.5　廃店</t>
        </r>
        <r>
          <rPr>
            <sz val="9"/>
            <rFont val="ＭＳ Ｐゴシック"/>
            <family val="3"/>
          </rPr>
          <t xml:space="preserve">
</t>
        </r>
      </text>
    </comment>
    <comment ref="D60" authorId="0">
      <text>
        <r>
          <rPr>
            <b/>
            <sz val="9"/>
            <rFont val="ＭＳ Ｐゴシック"/>
            <family val="3"/>
          </rPr>
          <t>R2.5～
姶良・加治木販売店廃店の際、10部⇒40部（南日本新聞同エリア）</t>
        </r>
      </text>
    </comment>
  </commentList>
</comments>
</file>

<file path=xl/comments5.xml><?xml version="1.0" encoding="utf-8"?>
<comments xmlns="http://schemas.openxmlformats.org/spreadsheetml/2006/main">
  <authors>
    <author>MNOC_USER</author>
    <author>PC-222_k-fujisao</author>
    <author>佐藤</author>
  </authors>
  <commentList>
    <comment ref="M68" authorId="0">
      <text>
        <r>
          <rPr>
            <sz val="9"/>
            <color indexed="10"/>
            <rFont val="ＭＳ Ｐゴシック"/>
            <family val="3"/>
          </rPr>
          <t>Ｈ１９．４より、内之浦から店名変更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M32" authorId="0">
      <text>
        <r>
          <rPr>
            <sz val="9"/>
            <color indexed="10"/>
            <rFont val="ＭＳ Ｐゴシック"/>
            <family val="3"/>
          </rPr>
          <t>Ｈ１９．１０より、旧末吉南部の一部を吸収
Ｈ３０．３～
曽於の一部を吸収</t>
        </r>
      </text>
    </comment>
    <comment ref="M33" authorId="0">
      <text>
        <r>
          <rPr>
            <sz val="9"/>
            <color indexed="10"/>
            <rFont val="ＭＳ Ｐゴシック"/>
            <family val="3"/>
          </rPr>
          <t>Ｈ１９．１０より、旧末吉南部の一部を吸収
Ｈ３０．３～
曽於の一部を吸収</t>
        </r>
      </text>
    </comment>
    <comment ref="M45" authorId="0">
      <text>
        <r>
          <rPr>
            <sz val="9"/>
            <color indexed="10"/>
            <rFont val="ＭＳ Ｐゴシック"/>
            <family val="3"/>
          </rPr>
          <t>Ｈ１９．１０より、岩川の一部を吸収</t>
        </r>
      </text>
    </comment>
    <comment ref="A22" authorId="0">
      <text>
        <r>
          <rPr>
            <sz val="9"/>
            <color indexed="10"/>
            <rFont val="ＭＳ Ｐゴシック"/>
            <family val="3"/>
          </rPr>
          <t>Ｈ２２．４より、南日本に譲渡して、串良（南）に店名変更
Ｈ28.10より
読売串良から
10部吸収</t>
        </r>
      </text>
    </comment>
    <comment ref="A8" authorId="0">
      <text>
        <r>
          <rPr>
            <sz val="9"/>
            <rFont val="ＭＳ Ｐゴシック"/>
            <family val="3"/>
          </rPr>
          <t>Ｈ２７．４より
鹿屋東部の一部を吸収
Ｒ2.4～
鹿屋中央を統合</t>
        </r>
      </text>
    </comment>
    <comment ref="A70" authorId="1">
      <text>
        <r>
          <rPr>
            <sz val="9"/>
            <color indexed="10"/>
            <rFont val="ＭＳ Ｐゴシック"/>
            <family val="3"/>
          </rPr>
          <t>Ｈ28.10より、新店
鹿屋市読売串良から
10部移行</t>
        </r>
      </text>
    </comment>
    <comment ref="A69" authorId="1">
      <text>
        <r>
          <rPr>
            <sz val="9"/>
            <color indexed="10"/>
            <rFont val="ＭＳ Ｐゴシック"/>
            <family val="3"/>
          </rPr>
          <t>Ｈ28.10より、新店
鹿屋市読売串良から
10部移行</t>
        </r>
      </text>
    </comment>
    <comment ref="G37" authorId="1">
      <text>
        <r>
          <rPr>
            <sz val="9"/>
            <rFont val="ＭＳ Ｐゴシック"/>
            <family val="3"/>
          </rPr>
          <t xml:space="preserve">H31.3～
南日本新聞 財部、
南日本新聞 末吉管轄
</t>
        </r>
      </text>
    </comment>
    <comment ref="M37" authorId="0">
      <text>
        <r>
          <rPr>
            <sz val="9"/>
            <color indexed="10"/>
            <rFont val="ＭＳ Ｐゴシック"/>
            <family val="3"/>
          </rPr>
          <t>Ｈ１９．１０より、末吉南部から店名変更。岩川の一部を吸収</t>
        </r>
        <r>
          <rPr>
            <sz val="9"/>
            <rFont val="ＭＳ Ｐゴシック"/>
            <family val="3"/>
          </rPr>
          <t xml:space="preserve">
</t>
        </r>
        <r>
          <rPr>
            <sz val="9"/>
            <color indexed="10"/>
            <rFont val="ＭＳ Ｐゴシック"/>
            <family val="3"/>
          </rPr>
          <t>Ｈ３０．３～
財部と末吉へ分割し
廃店</t>
        </r>
      </text>
    </comment>
    <comment ref="M35" authorId="0">
      <text>
        <r>
          <rPr>
            <sz val="9"/>
            <rFont val="ＭＳ Ｐゴシック"/>
            <family val="3"/>
          </rPr>
          <t>Ｈ１９．１０より、岩川の一部を吸収</t>
        </r>
        <r>
          <rPr>
            <sz val="9"/>
            <color indexed="10"/>
            <rFont val="ＭＳ Ｐゴシック"/>
            <family val="3"/>
          </rPr>
          <t xml:space="preserve">
Ｈ２３．１０より、大隅南部から店名変更</t>
        </r>
      </text>
    </comment>
    <comment ref="M34" authorId="0">
      <text>
        <r>
          <rPr>
            <sz val="9"/>
            <color indexed="14"/>
            <rFont val="ＭＳ Ｐゴシック"/>
            <family val="3"/>
          </rPr>
          <t>平成18年10月1日より
笠木店を吸収</t>
        </r>
      </text>
    </comment>
    <comment ref="A18" authorId="0">
      <text>
        <r>
          <rPr>
            <b/>
            <sz val="9"/>
            <rFont val="ＭＳ Ｐゴシック"/>
            <family val="3"/>
          </rPr>
          <t>R2.4
廃店　鹿屋第一へ</t>
        </r>
      </text>
    </comment>
    <comment ref="A14" authorId="0">
      <text>
        <r>
          <rPr>
            <sz val="9"/>
            <rFont val="ＭＳ Ｐゴシック"/>
            <family val="3"/>
          </rPr>
          <t>Ｈ２７．４より
鹿屋東部の一部を吸収</t>
        </r>
      </text>
    </comment>
    <comment ref="A13" authorId="0">
      <text>
        <r>
          <rPr>
            <sz val="9"/>
            <rFont val="ＭＳ Ｐゴシック"/>
            <family val="3"/>
          </rPr>
          <t xml:space="preserve">Ｈ２７．４より
鹿屋東部の一部を吸収
</t>
        </r>
      </text>
    </comment>
    <comment ref="D18" authorId="0">
      <text>
        <r>
          <rPr>
            <b/>
            <sz val="9"/>
            <rFont val="ＭＳ Ｐゴシック"/>
            <family val="3"/>
          </rPr>
          <t>R2.4
廃店　鹿屋第一と鹿屋南部へ</t>
        </r>
      </text>
    </comment>
    <comment ref="D16" authorId="2">
      <text>
        <r>
          <rPr>
            <sz val="9"/>
            <rFont val="ＭＳ Ｐゴシック"/>
            <family val="3"/>
          </rPr>
          <t>Ｈ２３．６より、輝北から店名変更</t>
        </r>
      </text>
    </comment>
    <comment ref="D11" authorId="0">
      <text>
        <r>
          <rPr>
            <sz val="9"/>
            <color indexed="10"/>
            <rFont val="ＭＳ Ｐゴシック"/>
            <family val="3"/>
          </rPr>
          <t xml:space="preserve">Ｈ２２．１より、高山７０部を統合
Ｈ２６．３．１より　高山復活
</t>
        </r>
        <r>
          <rPr>
            <sz val="9"/>
            <rFont val="ＭＳ Ｐゴシック"/>
            <family val="3"/>
          </rPr>
          <t>Ｒ2.4より
鹿屋中央の一部を統合</t>
        </r>
      </text>
    </comment>
    <comment ref="D8" authorId="0">
      <text>
        <r>
          <rPr>
            <b/>
            <sz val="9"/>
            <rFont val="ＭＳ Ｐゴシック"/>
            <family val="3"/>
          </rPr>
          <t>Ｒ2.4より
鹿屋中央の一部を統合</t>
        </r>
      </text>
    </comment>
    <comment ref="M18" authorId="0">
      <text>
        <r>
          <rPr>
            <b/>
            <sz val="9"/>
            <rFont val="ＭＳ Ｐゴシック"/>
            <family val="3"/>
          </rPr>
          <t>Ｒ2.4～
廃店　鹿屋第一と鹿屋南販売店へ分割</t>
        </r>
      </text>
    </comment>
    <comment ref="M15" authorId="2">
      <text>
        <r>
          <rPr>
            <sz val="9"/>
            <color indexed="10"/>
            <rFont val="ＭＳ Ｐゴシック"/>
            <family val="3"/>
          </rPr>
          <t>Ｈ２３．４より、輝北販売店より店名変更</t>
        </r>
      </text>
    </comment>
    <comment ref="M14" authorId="0">
      <text>
        <r>
          <rPr>
            <sz val="9"/>
            <rFont val="ＭＳ Ｐゴシック"/>
            <family val="3"/>
          </rPr>
          <t xml:space="preserve">Ｈ２７．４より
鹿屋東部の一部を吸収
</t>
        </r>
      </text>
    </comment>
    <comment ref="M11" authorId="0">
      <text>
        <r>
          <rPr>
            <b/>
            <sz val="9"/>
            <rFont val="ＭＳ Ｐゴシック"/>
            <family val="3"/>
          </rPr>
          <t xml:space="preserve">Ｒ2.4より
鹿屋中央の一部を統合
</t>
        </r>
        <r>
          <rPr>
            <sz val="9"/>
            <rFont val="ＭＳ Ｐゴシック"/>
            <family val="3"/>
          </rPr>
          <t xml:space="preserve">
</t>
        </r>
      </text>
    </comment>
    <comment ref="M9" authorId="0">
      <text>
        <r>
          <rPr>
            <sz val="9"/>
            <rFont val="ＭＳ Ｐゴシック"/>
            <family val="3"/>
          </rPr>
          <t xml:space="preserve">Ｈ２７．４より
鹿屋東部の一部を吸収
</t>
        </r>
      </text>
    </comment>
    <comment ref="M8" authorId="0">
      <text>
        <r>
          <rPr>
            <sz val="9"/>
            <rFont val="ＭＳ Ｐゴシック"/>
            <family val="3"/>
          </rPr>
          <t xml:space="preserve">Ｈ２７．４より
鹿屋東部の一部を吸収
Ｒ2.4より
鹿屋中央の一部を統合
</t>
        </r>
      </text>
    </comment>
  </commentList>
</comments>
</file>

<file path=xl/comments6.xml><?xml version="1.0" encoding="utf-8"?>
<comments xmlns="http://schemas.openxmlformats.org/spreadsheetml/2006/main">
  <authors>
    <author>MNOC_USER</author>
  </authors>
  <commentList>
    <comment ref="A52" authorId="0">
      <text>
        <r>
          <rPr>
            <sz val="9"/>
            <color indexed="14"/>
            <rFont val="ＭＳ Ｐゴシック"/>
            <family val="3"/>
          </rPr>
          <t>Ｈ18年3月20日より
名瀬第４から店名変更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A27" authorId="0">
      <text>
        <r>
          <rPr>
            <b/>
            <sz val="9"/>
            <color indexed="10"/>
            <rFont val="ＭＳ Ｐゴシック"/>
            <family val="3"/>
          </rPr>
          <t>Ｈ１９．７より、名瀬から店名変更:</t>
        </r>
        <r>
          <rPr>
            <sz val="9"/>
            <rFont val="ＭＳ Ｐゴシック"/>
            <family val="3"/>
          </rPr>
          <t xml:space="preserve">
</t>
        </r>
      </text>
    </comment>
    <comment ref="D81" authorId="0">
      <text>
        <r>
          <rPr>
            <sz val="9"/>
            <color indexed="10"/>
            <rFont val="ＭＳ Ｐゴシック"/>
            <family val="3"/>
          </rPr>
          <t>Ｈ２０．１より　知名から店名変更</t>
        </r>
      </text>
    </comment>
    <comment ref="G27" authorId="0">
      <text>
        <r>
          <rPr>
            <sz val="9"/>
            <color indexed="10"/>
            <rFont val="ＭＳ Ｐゴシック"/>
            <family val="3"/>
          </rPr>
          <t>Ｈ２０．５．１５より　名瀬から店名変更</t>
        </r>
      </text>
    </comment>
    <comment ref="G39" authorId="0">
      <text>
        <r>
          <rPr>
            <sz val="9"/>
            <color indexed="10"/>
            <rFont val="ＭＳ Ｐゴシック"/>
            <family val="3"/>
          </rPr>
          <t>Ｈ２０．５．１５より、新店</t>
        </r>
      </text>
    </comment>
    <comment ref="G38" authorId="0">
      <text>
        <r>
          <rPr>
            <sz val="9"/>
            <color indexed="10"/>
            <rFont val="ＭＳ Ｐゴシック"/>
            <family val="3"/>
          </rPr>
          <t>Ｈ２０．５．１５より、新店</t>
        </r>
      </text>
    </comment>
  </commentList>
</comments>
</file>

<file path=xl/sharedStrings.xml><?xml version="1.0" encoding="utf-8"?>
<sst xmlns="http://schemas.openxmlformats.org/spreadsheetml/2006/main" count="1590" uniqueCount="627">
  <si>
    <t>折　込　日</t>
  </si>
  <si>
    <t>サイズ</t>
  </si>
  <si>
    <t>地区部数</t>
  </si>
  <si>
    <t>(折込数)</t>
  </si>
  <si>
    <t>MM　毎日新聞</t>
  </si>
  <si>
    <t>ＡＡ　朝日新聞</t>
  </si>
  <si>
    <t>YY　読売新聞</t>
  </si>
  <si>
    <t>NN　西日本新聞</t>
  </si>
  <si>
    <t>ＭＮ  南日本新聞</t>
  </si>
  <si>
    <t>販売店名</t>
  </si>
  <si>
    <t>部   数</t>
  </si>
  <si>
    <t>吉野</t>
  </si>
  <si>
    <t>上町</t>
  </si>
  <si>
    <t>甲東</t>
  </si>
  <si>
    <t>伊敷団地</t>
  </si>
  <si>
    <t>城東</t>
  </si>
  <si>
    <t>城南</t>
  </si>
  <si>
    <t>伊敷</t>
  </si>
  <si>
    <t>草牟田</t>
  </si>
  <si>
    <t>鴨池</t>
  </si>
  <si>
    <t>荒田</t>
  </si>
  <si>
    <t>谷山</t>
  </si>
  <si>
    <t>南鹿児島</t>
  </si>
  <si>
    <t>田上</t>
  </si>
  <si>
    <t>宇宿</t>
  </si>
  <si>
    <t>武岡</t>
  </si>
  <si>
    <t>桜ヶ丘</t>
  </si>
  <si>
    <t>谷山東部</t>
  </si>
  <si>
    <t>南谷山</t>
  </si>
  <si>
    <t>皇徳寺</t>
  </si>
  <si>
    <t>地区合計</t>
  </si>
  <si>
    <t>出水市</t>
  </si>
  <si>
    <t>(地区部数)</t>
  </si>
  <si>
    <t>出水</t>
  </si>
  <si>
    <t>米之津</t>
  </si>
  <si>
    <t>出水西部</t>
  </si>
  <si>
    <t>出水郡</t>
  </si>
  <si>
    <t>東長島</t>
  </si>
  <si>
    <t>高尾野</t>
  </si>
  <si>
    <t>野田</t>
  </si>
  <si>
    <t>西長島</t>
  </si>
  <si>
    <t>阿久根市</t>
  </si>
  <si>
    <t>阿久根</t>
  </si>
  <si>
    <t>脇本</t>
  </si>
  <si>
    <t>川内</t>
  </si>
  <si>
    <t>川内南部</t>
  </si>
  <si>
    <t>川内中央</t>
  </si>
  <si>
    <t>上川内</t>
  </si>
  <si>
    <t>川内北</t>
  </si>
  <si>
    <t>西方</t>
  </si>
  <si>
    <t>川内向田</t>
  </si>
  <si>
    <t>串木野</t>
  </si>
  <si>
    <t>串木野西部</t>
  </si>
  <si>
    <t>宮之城</t>
  </si>
  <si>
    <t>市比野</t>
  </si>
  <si>
    <t>入来</t>
  </si>
  <si>
    <t>山崎</t>
  </si>
  <si>
    <t>祁答院</t>
  </si>
  <si>
    <t>市来</t>
  </si>
  <si>
    <t>伊集院</t>
  </si>
  <si>
    <t>金峰</t>
  </si>
  <si>
    <t>東市来</t>
  </si>
  <si>
    <t>松元</t>
  </si>
  <si>
    <t>吹上</t>
  </si>
  <si>
    <t>郡山</t>
  </si>
  <si>
    <t>日置</t>
  </si>
  <si>
    <t>伊集院中央</t>
  </si>
  <si>
    <t>伊集院北</t>
  </si>
  <si>
    <t>加世田</t>
  </si>
  <si>
    <t>加世田西部</t>
  </si>
  <si>
    <t>枕崎市</t>
  </si>
  <si>
    <t>枕崎</t>
  </si>
  <si>
    <t>川辺西</t>
  </si>
  <si>
    <t>知覧</t>
  </si>
  <si>
    <t>知覧南</t>
  </si>
  <si>
    <t>知覧南部</t>
  </si>
  <si>
    <t>久志</t>
  </si>
  <si>
    <t>坊泊</t>
  </si>
  <si>
    <t>指宿市</t>
  </si>
  <si>
    <t>指宿</t>
  </si>
  <si>
    <t>指宿北部</t>
  </si>
  <si>
    <t>頴娃</t>
  </si>
  <si>
    <t>山川</t>
  </si>
  <si>
    <t>大口</t>
  </si>
  <si>
    <t>羽月</t>
  </si>
  <si>
    <t>菱刈</t>
  </si>
  <si>
    <t>国分中央</t>
  </si>
  <si>
    <t>国分東</t>
  </si>
  <si>
    <t>国分北</t>
  </si>
  <si>
    <t>国分南</t>
  </si>
  <si>
    <t>東国分</t>
  </si>
  <si>
    <t>加治木</t>
  </si>
  <si>
    <t>帖佐</t>
  </si>
  <si>
    <t>蒲生</t>
  </si>
  <si>
    <t>横川</t>
  </si>
  <si>
    <t>姶良東部</t>
  </si>
  <si>
    <t>隼人</t>
  </si>
  <si>
    <t>姶良西部</t>
  </si>
  <si>
    <t>日当山</t>
  </si>
  <si>
    <t>福山</t>
  </si>
  <si>
    <t>霧島</t>
  </si>
  <si>
    <t>加治木中央</t>
  </si>
  <si>
    <t>加治木東部</t>
  </si>
  <si>
    <t>牧園</t>
  </si>
  <si>
    <t>加治木南部</t>
  </si>
  <si>
    <t>垂水市</t>
  </si>
  <si>
    <t>垂水</t>
  </si>
  <si>
    <t>牛根</t>
  </si>
  <si>
    <t>新城</t>
  </si>
  <si>
    <t>鹿屋市</t>
  </si>
  <si>
    <t>鹿屋中央</t>
  </si>
  <si>
    <t>鹿屋西部</t>
  </si>
  <si>
    <t>鹿屋東部</t>
  </si>
  <si>
    <t>鹿屋第一</t>
  </si>
  <si>
    <t>鹿屋南部</t>
  </si>
  <si>
    <t>笠之原</t>
  </si>
  <si>
    <t>大姶良高須</t>
  </si>
  <si>
    <t>鹿屋古江</t>
  </si>
  <si>
    <t>鹿屋北部</t>
  </si>
  <si>
    <t>曽於郡</t>
  </si>
  <si>
    <t>末吉</t>
  </si>
  <si>
    <t>岩川西</t>
  </si>
  <si>
    <t>大崎</t>
  </si>
  <si>
    <t>志布志</t>
  </si>
  <si>
    <t>財部</t>
  </si>
  <si>
    <t>岩川</t>
  </si>
  <si>
    <t>市成</t>
  </si>
  <si>
    <t>野方</t>
  </si>
  <si>
    <t>松山</t>
  </si>
  <si>
    <t>志布志東部</t>
  </si>
  <si>
    <t>菱田</t>
  </si>
  <si>
    <t>有明中央</t>
  </si>
  <si>
    <t>肝属郡</t>
  </si>
  <si>
    <t>高山</t>
  </si>
  <si>
    <t>大根占</t>
  </si>
  <si>
    <t>吾平</t>
  </si>
  <si>
    <t>根占</t>
  </si>
  <si>
    <t>串良</t>
  </si>
  <si>
    <t>内ノ浦</t>
  </si>
  <si>
    <t>田代</t>
  </si>
  <si>
    <t>東串良</t>
  </si>
  <si>
    <t>佐多</t>
  </si>
  <si>
    <t>長浜</t>
  </si>
  <si>
    <t>中甑</t>
  </si>
  <si>
    <t>里</t>
  </si>
  <si>
    <t>手打</t>
  </si>
  <si>
    <t>鹿島</t>
  </si>
  <si>
    <t>平良</t>
  </si>
  <si>
    <t>江石</t>
  </si>
  <si>
    <t>西之表市</t>
  </si>
  <si>
    <t>西之表</t>
  </si>
  <si>
    <t>熊毛郡</t>
  </si>
  <si>
    <t>中種子</t>
  </si>
  <si>
    <t>南種子</t>
  </si>
  <si>
    <t>下屋久</t>
  </si>
  <si>
    <t>上屋久</t>
  </si>
  <si>
    <t>名瀬</t>
  </si>
  <si>
    <t>喜界</t>
  </si>
  <si>
    <t>古仁屋</t>
  </si>
  <si>
    <t>喜界島</t>
  </si>
  <si>
    <t>天城</t>
  </si>
  <si>
    <t>亀津</t>
  </si>
  <si>
    <t>徳之島</t>
  </si>
  <si>
    <t>伊仙</t>
  </si>
  <si>
    <t>和泊</t>
  </si>
  <si>
    <t>知名</t>
  </si>
  <si>
    <t>隈之城</t>
  </si>
  <si>
    <t>開聞</t>
  </si>
  <si>
    <t>南坂之上</t>
  </si>
  <si>
    <t>坂之上</t>
  </si>
  <si>
    <t>和田</t>
  </si>
  <si>
    <t>南谷山</t>
  </si>
  <si>
    <t>谷山中央</t>
  </si>
  <si>
    <t>谷山永田</t>
  </si>
  <si>
    <t>東谷山</t>
  </si>
  <si>
    <t>上塩屋</t>
  </si>
  <si>
    <t>西谷山</t>
  </si>
  <si>
    <t>中山</t>
  </si>
  <si>
    <t>桜ヶ丘</t>
  </si>
  <si>
    <t>宇宿</t>
  </si>
  <si>
    <t>南紫原</t>
  </si>
  <si>
    <t>西紫原</t>
  </si>
  <si>
    <t>東紫原</t>
  </si>
  <si>
    <t>郡元南</t>
  </si>
  <si>
    <t>真砂</t>
  </si>
  <si>
    <t>鴨池</t>
  </si>
  <si>
    <t>下荒田</t>
  </si>
  <si>
    <t>甲南</t>
  </si>
  <si>
    <t>唐湊</t>
  </si>
  <si>
    <t>南田上</t>
  </si>
  <si>
    <t>田上</t>
  </si>
  <si>
    <t>西田上</t>
  </si>
  <si>
    <t>西郷団地</t>
  </si>
  <si>
    <t>上伊敷</t>
  </si>
  <si>
    <t>伊敷団地</t>
  </si>
  <si>
    <t>緑ヶ丘</t>
  </si>
  <si>
    <t>花野光ヶ丘</t>
  </si>
  <si>
    <t>伊敷台</t>
  </si>
  <si>
    <t>玉里団地</t>
  </si>
  <si>
    <t>草牟田</t>
  </si>
  <si>
    <t>永吉</t>
  </si>
  <si>
    <t>武町</t>
  </si>
  <si>
    <t>鶴丸</t>
  </si>
  <si>
    <t>城南</t>
  </si>
  <si>
    <t>甲東</t>
  </si>
  <si>
    <t>鹿児島中央</t>
  </si>
  <si>
    <t>城東</t>
  </si>
  <si>
    <t>鹿児島東部</t>
  </si>
  <si>
    <t>上町</t>
  </si>
  <si>
    <t>坂元</t>
  </si>
  <si>
    <t>大明丘</t>
  </si>
  <si>
    <t>吉野</t>
  </si>
  <si>
    <t>吉野中央</t>
  </si>
  <si>
    <t>吉野東部</t>
  </si>
  <si>
    <t>吉田南</t>
  </si>
  <si>
    <t>吉田</t>
  </si>
  <si>
    <t>桜島</t>
  </si>
  <si>
    <t>川辺西部</t>
  </si>
  <si>
    <t>岩川西部</t>
  </si>
  <si>
    <t>吾平</t>
  </si>
  <si>
    <t>青瀬</t>
  </si>
  <si>
    <t>広    　告    　主</t>
  </si>
  <si>
    <t>ﾍﾟｰｼ計</t>
  </si>
  <si>
    <t>溝辺</t>
  </si>
  <si>
    <t>霧島</t>
  </si>
  <si>
    <t>牧園</t>
  </si>
  <si>
    <t>広 　　告　 　主</t>
  </si>
  <si>
    <t>総　部　数</t>
  </si>
  <si>
    <t>備　　考</t>
  </si>
  <si>
    <t>市　　　郡</t>
  </si>
  <si>
    <t>備　考</t>
  </si>
  <si>
    <t>折 込 総 枚 数</t>
  </si>
  <si>
    <t>阿久根脇本</t>
  </si>
  <si>
    <t>備　考</t>
  </si>
  <si>
    <t>折 込 総 枚 数</t>
  </si>
  <si>
    <t>46201</t>
  </si>
  <si>
    <t>46208</t>
  </si>
  <si>
    <t>46400</t>
  </si>
  <si>
    <t>46206</t>
  </si>
  <si>
    <t>46380</t>
  </si>
  <si>
    <t>46204</t>
  </si>
  <si>
    <t>46210</t>
  </si>
  <si>
    <t>46214</t>
  </si>
  <si>
    <t>46203</t>
  </si>
  <si>
    <t>46460</t>
  </si>
  <si>
    <t>46480</t>
  </si>
  <si>
    <t>46213</t>
  </si>
  <si>
    <t>46500</t>
  </si>
  <si>
    <t>46520</t>
  </si>
  <si>
    <t>紫原</t>
  </si>
  <si>
    <t>指宿北</t>
  </si>
  <si>
    <t>西鹿児島</t>
  </si>
  <si>
    <t>姶良重富</t>
  </si>
  <si>
    <t>姶良</t>
  </si>
  <si>
    <t>城西</t>
  </si>
  <si>
    <t>　出水市</t>
  </si>
  <si>
    <t>　出水郡</t>
  </si>
  <si>
    <t>　阿久根市</t>
  </si>
  <si>
    <t>　薩摩郡</t>
  </si>
  <si>
    <t>　枕崎市</t>
  </si>
  <si>
    <t>　指宿市</t>
  </si>
  <si>
    <t>　垂水市</t>
  </si>
  <si>
    <t>　鹿屋市</t>
  </si>
  <si>
    <t>　曽於郡</t>
  </si>
  <si>
    <t>　肝属郡</t>
  </si>
  <si>
    <t>　西之表市</t>
  </si>
  <si>
    <t>　熊毛郡</t>
  </si>
  <si>
    <t>東市来西部</t>
  </si>
  <si>
    <t>桜ケ丘</t>
  </si>
  <si>
    <t>有明中央</t>
  </si>
  <si>
    <t>ＮＡ　南海日日新聞</t>
  </si>
  <si>
    <t>名瀬第１</t>
  </si>
  <si>
    <t>名瀬第２</t>
  </si>
  <si>
    <t>名瀬第３</t>
  </si>
  <si>
    <t>名瀬第４</t>
  </si>
  <si>
    <t>名瀬第５</t>
  </si>
  <si>
    <t>名瀬第６</t>
  </si>
  <si>
    <t>名瀬第７</t>
  </si>
  <si>
    <t>名瀬第８</t>
  </si>
  <si>
    <t>朝仁</t>
  </si>
  <si>
    <t>輪内</t>
  </si>
  <si>
    <t>小宿</t>
  </si>
  <si>
    <t>古見</t>
  </si>
  <si>
    <t>笠利</t>
  </si>
  <si>
    <t>龍郷</t>
  </si>
  <si>
    <t>大和</t>
  </si>
  <si>
    <t>宇検</t>
  </si>
  <si>
    <t>住用村</t>
  </si>
  <si>
    <t>瀬戸内</t>
  </si>
  <si>
    <t>加計呂麻</t>
  </si>
  <si>
    <t>喜界</t>
  </si>
  <si>
    <t>徳之島</t>
  </si>
  <si>
    <t>伊仙</t>
  </si>
  <si>
    <t>天城</t>
  </si>
  <si>
    <t>和泊</t>
  </si>
  <si>
    <t>知名</t>
  </si>
  <si>
    <t>与論</t>
  </si>
  <si>
    <t>住用</t>
  </si>
  <si>
    <t>大島地区地元紙</t>
  </si>
  <si>
    <t>名瀬第９</t>
  </si>
  <si>
    <t>折　　込　　日</t>
  </si>
  <si>
    <t>鹿児島東部</t>
  </si>
  <si>
    <t>NＫ　日本経済新聞</t>
  </si>
  <si>
    <t>ＮＫ　日本経済新聞</t>
  </si>
  <si>
    <t>田上・武岡</t>
  </si>
  <si>
    <t>星ケ峯皇徳寺</t>
  </si>
  <si>
    <t>出水北部</t>
  </si>
  <si>
    <t>川内南部</t>
  </si>
  <si>
    <t>配布数</t>
  </si>
  <si>
    <t>部　 数</t>
  </si>
  <si>
    <t>ＮＡ 南海日日新聞</t>
  </si>
  <si>
    <t>松元</t>
  </si>
  <si>
    <t>喜入</t>
  </si>
  <si>
    <t>【旧指宿郡】</t>
  </si>
  <si>
    <t>いちき串木野市</t>
  </si>
  <si>
    <t>【旧薩摩郡】</t>
  </si>
  <si>
    <t>薩摩郡</t>
  </si>
  <si>
    <t>【旧日置郡】</t>
  </si>
  <si>
    <t>南さつま市</t>
  </si>
  <si>
    <t>【旧川辺郡】</t>
  </si>
  <si>
    <t>【旧姶良郡】</t>
  </si>
  <si>
    <t>曽於市</t>
  </si>
  <si>
    <t>【旧肝属郡】</t>
  </si>
  <si>
    <t>　曽於市</t>
  </si>
  <si>
    <t>　いちき串木野市</t>
  </si>
  <si>
    <t>【旧出水郡】</t>
  </si>
  <si>
    <t>日置市</t>
  </si>
  <si>
    <t>霧島市</t>
  </si>
  <si>
    <t>薩摩川内市</t>
  </si>
  <si>
    <t>46215</t>
  </si>
  <si>
    <t>【旧薩摩郡甑島】</t>
  </si>
  <si>
    <t>46219</t>
  </si>
  <si>
    <t>46216</t>
  </si>
  <si>
    <t>46220</t>
  </si>
  <si>
    <t>46221</t>
  </si>
  <si>
    <t>志布志市</t>
  </si>
  <si>
    <t>　志布志市</t>
  </si>
  <si>
    <t>　薩摩川内市</t>
  </si>
  <si>
    <t>(折込数)</t>
  </si>
  <si>
    <t>46218</t>
  </si>
  <si>
    <t>46217</t>
  </si>
  <si>
    <t>奄美市</t>
  </si>
  <si>
    <t>46222</t>
  </si>
  <si>
    <t>　奄美市</t>
  </si>
  <si>
    <t>大島郡離島計</t>
  </si>
  <si>
    <t>　大島郡</t>
  </si>
  <si>
    <t>大島郡</t>
  </si>
  <si>
    <t>肝付内之浦</t>
  </si>
  <si>
    <t>名瀬地区以外計</t>
  </si>
  <si>
    <t>大島郡離島計</t>
  </si>
  <si>
    <t>　南さつま市</t>
  </si>
  <si>
    <t>　霧島市</t>
  </si>
  <si>
    <t>奄美</t>
  </si>
  <si>
    <t>曽於</t>
  </si>
  <si>
    <t>龍郷第１</t>
  </si>
  <si>
    <t>龍郷第２</t>
  </si>
  <si>
    <t>※南海日日新聞の龍郷販売店は、Ｈ２０．２より龍郷第１と龍郷第２に分割</t>
  </si>
  <si>
    <t>　日置市</t>
  </si>
  <si>
    <t>伊集院日吉</t>
  </si>
  <si>
    <t>ＯＳ　奄美新聞</t>
  </si>
  <si>
    <t>ＯＳ　奄美新聞</t>
  </si>
  <si>
    <t>出水西部</t>
  </si>
  <si>
    <t>出水北部</t>
  </si>
  <si>
    <t>鹿屋中央（南）</t>
  </si>
  <si>
    <t>瀬戸内第１</t>
  </si>
  <si>
    <t>瀬戸内第２</t>
  </si>
  <si>
    <t>大浦笠沙</t>
  </si>
  <si>
    <t>大浦笠沙</t>
  </si>
  <si>
    <t>谷山中央(南）</t>
  </si>
  <si>
    <t>南田上(南）</t>
  </si>
  <si>
    <t>西田上(南）</t>
  </si>
  <si>
    <t>西郷団地(南）</t>
  </si>
  <si>
    <t>郡元南(南）</t>
  </si>
  <si>
    <t>南紫原(南）</t>
  </si>
  <si>
    <t>鹿屋第一(南）</t>
  </si>
  <si>
    <t>鹿屋南部(南）</t>
  </si>
  <si>
    <t>鹿屋西部(南）</t>
  </si>
  <si>
    <t>大姶良高須(南）</t>
  </si>
  <si>
    <t>国分西部</t>
  </si>
  <si>
    <t>東紫原（南）</t>
  </si>
  <si>
    <t>西紫原（南）</t>
  </si>
  <si>
    <t>出水西部（南）</t>
  </si>
  <si>
    <t>出水北部（南）</t>
  </si>
  <si>
    <t>国分中央(南）</t>
  </si>
  <si>
    <t>日当山（南）</t>
  </si>
  <si>
    <t>志布志(南）</t>
  </si>
  <si>
    <t>志布志東部(南）</t>
  </si>
  <si>
    <t>有明中央(南）</t>
  </si>
  <si>
    <t>菱田(南）</t>
  </si>
  <si>
    <t>伊集院北（南）</t>
  </si>
  <si>
    <t>西長島（南）</t>
  </si>
  <si>
    <t>阿久根（南）</t>
  </si>
  <si>
    <t>菱刈（南）</t>
  </si>
  <si>
    <t>下荒田(南）</t>
  </si>
  <si>
    <t>加治木中央(南）</t>
  </si>
  <si>
    <t>加治木南部(南）</t>
  </si>
  <si>
    <t>加治木東部(南）</t>
  </si>
  <si>
    <t>上荒田(南）</t>
  </si>
  <si>
    <t>東谷山(南）</t>
  </si>
  <si>
    <t>谷山永田(南）</t>
  </si>
  <si>
    <t>西谷山(南）</t>
  </si>
  <si>
    <t>南谷山(南）</t>
  </si>
  <si>
    <t>南坂之上(南）</t>
  </si>
  <si>
    <t>高尾野(南）</t>
  </si>
  <si>
    <t>東長島(南）</t>
  </si>
  <si>
    <t>西長島(南）</t>
  </si>
  <si>
    <t>阿久根脇本(南）</t>
  </si>
  <si>
    <t>川内北(南）</t>
  </si>
  <si>
    <t>隈之城(南）</t>
  </si>
  <si>
    <t>川内南部(南）</t>
  </si>
  <si>
    <t>市来(南）</t>
  </si>
  <si>
    <t>宮之城(南）</t>
  </si>
  <si>
    <t>東市来(南）</t>
  </si>
  <si>
    <t>伊集院(南）</t>
  </si>
  <si>
    <t>伊集院中(南）</t>
  </si>
  <si>
    <t>伊集院北(南）</t>
  </si>
  <si>
    <t>加世田(南）</t>
  </si>
  <si>
    <t>加世田西部(南）</t>
  </si>
  <si>
    <t>大浦笠沙(南）</t>
  </si>
  <si>
    <t>笠之原(南）</t>
  </si>
  <si>
    <t>鹿屋北部(南）</t>
  </si>
  <si>
    <t>大崎(南）</t>
  </si>
  <si>
    <t>大根占(南）</t>
  </si>
  <si>
    <t>西之表(南）</t>
  </si>
  <si>
    <t>中種子(南）</t>
  </si>
  <si>
    <t>南種子(南）</t>
  </si>
  <si>
    <t>ふるえ新城(南）</t>
  </si>
  <si>
    <t>湧水</t>
  </si>
  <si>
    <t>大隅中央</t>
  </si>
  <si>
    <t>城西・薬師</t>
  </si>
  <si>
    <t>荒田</t>
  </si>
  <si>
    <t>鴨池</t>
  </si>
  <si>
    <t>大隅</t>
  </si>
  <si>
    <t>吉田南(南）</t>
  </si>
  <si>
    <t>姶良重富(南）</t>
  </si>
  <si>
    <t>姶良東部(南）</t>
  </si>
  <si>
    <t>姶良西部(南）</t>
  </si>
  <si>
    <t>伊敷団地(南）</t>
  </si>
  <si>
    <t>吉野中央(南）</t>
  </si>
  <si>
    <t>南九州市</t>
  </si>
  <si>
    <t>伊佐市</t>
  </si>
  <si>
    <t>　南九州市</t>
  </si>
  <si>
    <t>　伊佐市</t>
  </si>
  <si>
    <t>46225</t>
  </si>
  <si>
    <t>46223</t>
  </si>
  <si>
    <t>46224</t>
  </si>
  <si>
    <t>知名（沖永良部）</t>
  </si>
  <si>
    <t>えい開聞(南）</t>
  </si>
  <si>
    <t>えい開聞</t>
  </si>
  <si>
    <t>志布志東部</t>
  </si>
  <si>
    <t>伊集院中央</t>
  </si>
  <si>
    <t>伊集院北</t>
  </si>
  <si>
    <t>さつま(南）</t>
  </si>
  <si>
    <t>さつま</t>
  </si>
  <si>
    <t>高山</t>
  </si>
  <si>
    <t>祁答院</t>
  </si>
  <si>
    <t>坂之上中央(南）</t>
  </si>
  <si>
    <t>坂之上中央</t>
  </si>
  <si>
    <t>武岡明和</t>
  </si>
  <si>
    <t>星峯皇徳寺(南）</t>
  </si>
  <si>
    <t>星峯皇徳寺</t>
  </si>
  <si>
    <t>川内中央(南）</t>
  </si>
  <si>
    <t>川内中央</t>
  </si>
  <si>
    <t>川内東郷(南）</t>
  </si>
  <si>
    <t>川内東郷</t>
  </si>
  <si>
    <t>川内東郷</t>
  </si>
  <si>
    <t>羽　月</t>
  </si>
  <si>
    <t>伊敷</t>
  </si>
  <si>
    <t>川辺西部</t>
  </si>
  <si>
    <t>城西中央</t>
  </si>
  <si>
    <t>上屋久(南）</t>
  </si>
  <si>
    <t>下屋久(南）</t>
  </si>
  <si>
    <t>知覧南部</t>
  </si>
  <si>
    <t>姶良蒲生</t>
  </si>
  <si>
    <t>城  東  (南）</t>
  </si>
  <si>
    <t>城  南  (南）</t>
  </si>
  <si>
    <t>鶴  丸  (南）</t>
  </si>
  <si>
    <t>吉  野  (南）</t>
  </si>
  <si>
    <t>田  上  （南）</t>
  </si>
  <si>
    <t>真  砂  (南）</t>
  </si>
  <si>
    <t>唐  湊  (南）</t>
  </si>
  <si>
    <t>鴨  池  (南）</t>
  </si>
  <si>
    <t>緑ヶ丘 (南）</t>
  </si>
  <si>
    <t>桜ヶ丘 (南）</t>
  </si>
  <si>
    <t>宇  宿  （南）</t>
  </si>
  <si>
    <t>和  田  (南）</t>
  </si>
  <si>
    <t>中  山  (南）</t>
  </si>
  <si>
    <t>上荒田</t>
  </si>
  <si>
    <t>喜  入  (南）</t>
  </si>
  <si>
    <t>松  元  (南）</t>
  </si>
  <si>
    <t>鹿児島市・新鹿児島市</t>
  </si>
  <si>
    <t>小　計</t>
  </si>
  <si>
    <t>　ＦAX 092-474-6466</t>
  </si>
  <si>
    <t xml:space="preserve"> ＴＥＬ 092-471-1122</t>
  </si>
  <si>
    <t>㈱毎日メディアサービス</t>
  </si>
  <si>
    <t>出  水  （南）</t>
  </si>
  <si>
    <t>野  田  (南）</t>
  </si>
  <si>
    <t>川  内  (南）</t>
  </si>
  <si>
    <t>入  来  (南）</t>
  </si>
  <si>
    <t>日  置  (南）</t>
  </si>
  <si>
    <t>吹  上  (南）</t>
  </si>
  <si>
    <t>枕  崎  (南）</t>
  </si>
  <si>
    <t>指  宿  (南）</t>
  </si>
  <si>
    <t>指宿北部(南)</t>
  </si>
  <si>
    <t>山  川  (南）</t>
  </si>
  <si>
    <t>大  口  (南）</t>
  </si>
  <si>
    <t>羽  月  (南）</t>
  </si>
  <si>
    <t>帖  佐  (南）</t>
  </si>
  <si>
    <t>蒲  生  (南）</t>
  </si>
  <si>
    <t>湧  水  (南）</t>
  </si>
  <si>
    <t>国分北(南)</t>
  </si>
  <si>
    <t>東国分(南)</t>
  </si>
  <si>
    <t>隼  人  (南）</t>
  </si>
  <si>
    <t>霧  島  (南）</t>
  </si>
  <si>
    <t>牧  園  (南）</t>
  </si>
  <si>
    <t>串  良  （南）</t>
  </si>
  <si>
    <t>末  吉  (南）</t>
  </si>
  <si>
    <t>財  部  (南）</t>
  </si>
  <si>
    <t>高  山  （南）</t>
  </si>
  <si>
    <t>根  占  (南）</t>
  </si>
  <si>
    <t>佐  多  （南）</t>
  </si>
  <si>
    <t>伊  仙  (海）</t>
  </si>
  <si>
    <t>※大島新聞社は、Ｈ２０年１月１日より奄美新聞社に社名変更</t>
  </si>
  <si>
    <t>　鹿児島市・新鹿児島市</t>
  </si>
  <si>
    <t>合　計</t>
  </si>
  <si>
    <t>【新鹿児島市】 &lt;市外扱い&gt;</t>
  </si>
  <si>
    <t>鹿屋第一(南)</t>
  </si>
  <si>
    <t>鹿屋南部(南)</t>
  </si>
  <si>
    <t>鹿屋北部(南)</t>
  </si>
  <si>
    <t>大姶良高須(南）</t>
  </si>
  <si>
    <t>鹿屋中央(南)</t>
  </si>
  <si>
    <t>鹿屋西部(南)</t>
  </si>
  <si>
    <t>古   江  (南）</t>
  </si>
  <si>
    <t>【姶良郡】</t>
  </si>
  <si>
    <t>姶良市・姶良郡</t>
  </si>
  <si>
    <t>　姶良市・姶良郡</t>
  </si>
  <si>
    <t>串木野西部(南)</t>
  </si>
  <si>
    <t>東串良 （南）</t>
  </si>
  <si>
    <t>金峰</t>
  </si>
  <si>
    <t>志布志東部(南）</t>
  </si>
  <si>
    <t>松山</t>
  </si>
  <si>
    <t>松山（南）</t>
  </si>
  <si>
    <t>大崎（南）</t>
  </si>
  <si>
    <t>菱田（南）</t>
  </si>
  <si>
    <t>野方（南）</t>
  </si>
  <si>
    <t>指宿</t>
  </si>
  <si>
    <t>南種子（南）</t>
  </si>
  <si>
    <t>喜界（南）</t>
  </si>
  <si>
    <t>祁答院</t>
  </si>
  <si>
    <t>祁答院</t>
  </si>
  <si>
    <t xml:space="preserve"> ＴＥＬ 092-471-1122</t>
  </si>
  <si>
    <t>　ＦAX 092-474-6466</t>
  </si>
  <si>
    <t>川辺(南)</t>
  </si>
  <si>
    <t>大口北部</t>
  </si>
  <si>
    <t>川辺</t>
  </si>
  <si>
    <t>川辺(南)</t>
  </si>
  <si>
    <t>大口北部</t>
  </si>
  <si>
    <t>笠之原(南）</t>
  </si>
  <si>
    <t>与論（南海）</t>
  </si>
  <si>
    <t>さつま（南）</t>
  </si>
  <si>
    <t>宮之城（南）</t>
  </si>
  <si>
    <t>与論</t>
  </si>
  <si>
    <t>財部</t>
  </si>
  <si>
    <t>串木野(南)</t>
  </si>
  <si>
    <t>串木野(南)</t>
  </si>
  <si>
    <t>姶良蒲生(南)</t>
  </si>
  <si>
    <t>溝辺</t>
  </si>
  <si>
    <t>和泊（南）</t>
  </si>
  <si>
    <t>知名（南）</t>
  </si>
  <si>
    <t>南日本料金適用</t>
  </si>
  <si>
    <t>出  水</t>
  </si>
  <si>
    <t>川     内(新)</t>
  </si>
  <si>
    <t>川内中央（新）</t>
  </si>
  <si>
    <t>溝　辺  (南）</t>
  </si>
  <si>
    <t>和  泊  （新）</t>
  </si>
  <si>
    <t>知  名  （新）</t>
  </si>
  <si>
    <t>A北部（伊敷）</t>
  </si>
  <si>
    <t>鹿児島中央(北部)</t>
  </si>
  <si>
    <t>鹿児島中央（南）</t>
  </si>
  <si>
    <t>知覧(南）</t>
  </si>
  <si>
    <t>喜  入  (南)</t>
  </si>
  <si>
    <t>東串良（南）</t>
  </si>
  <si>
    <t>串良（南）</t>
  </si>
  <si>
    <t>財部(南)</t>
  </si>
  <si>
    <t>末吉(南)</t>
  </si>
  <si>
    <t>北田布施</t>
  </si>
  <si>
    <t>北田布施</t>
  </si>
  <si>
    <t>令和　　年　　月　　日</t>
  </si>
  <si>
    <r>
      <t>桜島</t>
    </r>
    <r>
      <rPr>
        <sz val="9"/>
        <color indexed="10"/>
        <rFont val="ＭＳ Ｐ明朝"/>
        <family val="1"/>
      </rPr>
      <t>（南）</t>
    </r>
  </si>
  <si>
    <r>
      <t>吉田南</t>
    </r>
    <r>
      <rPr>
        <sz val="9"/>
        <color indexed="10"/>
        <rFont val="ＭＳ Ｐ明朝"/>
        <family val="1"/>
      </rPr>
      <t>（南）</t>
    </r>
  </si>
  <si>
    <t>新城（南）</t>
  </si>
  <si>
    <t>垂水（南）</t>
  </si>
  <si>
    <t>牛根（南）</t>
  </si>
  <si>
    <t>岩川西部（南）</t>
  </si>
  <si>
    <t>大隅（南）</t>
  </si>
  <si>
    <t>指宿（南）</t>
  </si>
  <si>
    <t>（01.07）</t>
  </si>
  <si>
    <t>山川（南）</t>
  </si>
  <si>
    <t>加世田(南)</t>
  </si>
  <si>
    <t>加世田西部(南)</t>
  </si>
  <si>
    <t>武岡明和（南）</t>
  </si>
  <si>
    <t>草牟田（南）</t>
  </si>
  <si>
    <t>永吉（南）</t>
  </si>
  <si>
    <t>城西中央（南）</t>
  </si>
  <si>
    <t>武町（南）</t>
  </si>
  <si>
    <t>東部（南）</t>
  </si>
  <si>
    <t>上町（南）</t>
  </si>
  <si>
    <t>吉野（朝）</t>
  </si>
  <si>
    <t>伊敷団地（朝）</t>
  </si>
  <si>
    <t>伊敷（朝）</t>
  </si>
  <si>
    <t>城西・薬師（朝）</t>
  </si>
  <si>
    <t>鹿児島東部（朝）</t>
  </si>
  <si>
    <t>田上・武岡（朝）</t>
  </si>
  <si>
    <t>荒田（朝）</t>
  </si>
  <si>
    <t>鴨池（朝）</t>
  </si>
  <si>
    <t>紫原（朝）</t>
  </si>
  <si>
    <t>宇宿（朝）</t>
  </si>
  <si>
    <t>桜ヶ丘（朝）</t>
  </si>
  <si>
    <t>星ケ峯皇徳寺（朝）</t>
  </si>
  <si>
    <t>谷山（朝）</t>
  </si>
  <si>
    <t>南谷山（朝）</t>
  </si>
  <si>
    <t>吉野東部(南）</t>
  </si>
  <si>
    <t>大明丘（南）</t>
  </si>
  <si>
    <t>花野光ヶ丘（南）</t>
  </si>
  <si>
    <t>桜島（南）</t>
  </si>
  <si>
    <t>（03.04）</t>
  </si>
  <si>
    <t>緑ヶ丘(南）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</si>
</sst>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[&lt;=999]000;000\-00"/>
    <numFmt numFmtId="185" formatCode="#,###"/>
    <numFmt numFmtId="186" formatCode="#,##0_ ;[Red]\-#,##0\ "/>
    <numFmt numFmtId="187" formatCode="0_);[Red]\(0\)"/>
    <numFmt numFmtId="188" formatCode="0;0;"/>
    <numFmt numFmtId="189" formatCode="#,##0_);[Red]\(#,##0\)"/>
    <numFmt numFmtId="190" formatCode="&quot;¥&quot;#,##0_);[Red]\(&quot;¥&quot;#,##0\)"/>
    <numFmt numFmtId="191" formatCode="#,###.0"/>
    <numFmt numFmtId="192" formatCode="#,###.00"/>
    <numFmt numFmtId="193" formatCode="#,###.000"/>
    <numFmt numFmtId="194" formatCode="#,###.0000"/>
    <numFmt numFmtId="195" formatCode="#,###.00000"/>
    <numFmt numFmtId="196" formatCode="#,###.000000"/>
    <numFmt numFmtId="197" formatCode="#,###.0000000"/>
    <numFmt numFmtId="198" formatCode="#,###.00000000"/>
    <numFmt numFmtId="199" formatCode="#,###.000000000"/>
    <numFmt numFmtId="200" formatCode="#,###.0000000000"/>
    <numFmt numFmtId="201" formatCode="#,###.00000000000"/>
  </numFmts>
  <fonts count="75">
    <font>
      <sz val="11"/>
      <name val="ＭＳ Ｐ明朝"/>
      <family val="1"/>
    </font>
    <font>
      <b/>
      <sz val="11"/>
      <name val="ＭＳ Ｐ明朝"/>
      <family val="1"/>
    </font>
    <font>
      <i/>
      <sz val="11"/>
      <name val="ＭＳ Ｐ明朝"/>
      <family val="1"/>
    </font>
    <font>
      <b/>
      <i/>
      <sz val="11"/>
      <name val="ＭＳ Ｐ明朝"/>
      <family val="1"/>
    </font>
    <font>
      <sz val="9"/>
      <name val="ＭＳ Ｐ明朝"/>
      <family val="1"/>
    </font>
    <font>
      <b/>
      <sz val="10"/>
      <name val="ＭＳ Ｐ明朝"/>
      <family val="1"/>
    </font>
    <font>
      <b/>
      <sz val="12"/>
      <name val="ＭＳ Ｐ明朝"/>
      <family val="1"/>
    </font>
    <font>
      <sz val="12"/>
      <name val="ＭＳ Ｐ明朝"/>
      <family val="1"/>
    </font>
    <font>
      <sz val="8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9"/>
      <name val="ＭＳ Ｐ明朝"/>
      <family val="1"/>
    </font>
    <font>
      <b/>
      <sz val="8"/>
      <name val="ＭＳ Ｐ明朝"/>
      <family val="1"/>
    </font>
    <font>
      <sz val="6"/>
      <name val="ＭＳ Ｐ明朝"/>
      <family val="1"/>
    </font>
    <font>
      <b/>
      <sz val="15"/>
      <name val="ＭＳ Ｐ明朝"/>
      <family val="1"/>
    </font>
    <font>
      <sz val="11"/>
      <color indexed="9"/>
      <name val="ＭＳ Ｐ明朝"/>
      <family val="1"/>
    </font>
    <font>
      <sz val="14"/>
      <name val="ＭＳ Ｐ明朝"/>
      <family val="1"/>
    </font>
    <font>
      <b/>
      <sz val="16"/>
      <color indexed="48"/>
      <name val="ＭＳ Ｐ明朝"/>
      <family val="1"/>
    </font>
    <font>
      <b/>
      <sz val="13"/>
      <color indexed="48"/>
      <name val="ＭＳ Ｐ明朝"/>
      <family val="1"/>
    </font>
    <font>
      <b/>
      <sz val="11"/>
      <color indexed="48"/>
      <name val="ＭＳ Ｐ明朝"/>
      <family val="1"/>
    </font>
    <font>
      <sz val="10"/>
      <name val="ＭＳ 明朝"/>
      <family val="1"/>
    </font>
    <font>
      <b/>
      <sz val="13"/>
      <name val="ＭＳ Ｐ明朝"/>
      <family val="1"/>
    </font>
    <font>
      <sz val="11"/>
      <name val="ＭＳ 明朝"/>
      <family val="1"/>
    </font>
    <font>
      <b/>
      <sz val="14"/>
      <color indexed="48"/>
      <name val="ＭＳ Ｐ明朝"/>
      <family val="1"/>
    </font>
    <font>
      <sz val="13"/>
      <name val="ＭＳ Ｐ明朝"/>
      <family val="1"/>
    </font>
    <font>
      <sz val="9"/>
      <name val="ＭＳ Ｐゴシック"/>
      <family val="3"/>
    </font>
    <font>
      <sz val="9"/>
      <color indexed="14"/>
      <name val="ＭＳ Ｐゴシック"/>
      <family val="3"/>
    </font>
    <font>
      <sz val="9"/>
      <color indexed="10"/>
      <name val="ＭＳ Ｐゴシック"/>
      <family val="3"/>
    </font>
    <font>
      <b/>
      <sz val="9"/>
      <color indexed="10"/>
      <name val="ＭＳ Ｐゴシック"/>
      <family val="3"/>
    </font>
    <font>
      <sz val="9"/>
      <color indexed="10"/>
      <name val="ＭＳ Ｐ明朝"/>
      <family val="1"/>
    </font>
    <font>
      <sz val="11"/>
      <color indexed="10"/>
      <name val="ＭＳ Ｐ明朝"/>
      <family val="1"/>
    </font>
    <font>
      <b/>
      <sz val="11"/>
      <color indexed="10"/>
      <name val="ＭＳ Ｐ明朝"/>
      <family val="1"/>
    </font>
    <font>
      <sz val="9"/>
      <color indexed="9"/>
      <name val="ＭＳ Ｐ明朝"/>
      <family val="1"/>
    </font>
    <font>
      <sz val="8"/>
      <color indexed="10"/>
      <name val="ＭＳ Ｐ明朝"/>
      <family val="1"/>
    </font>
    <font>
      <b/>
      <sz val="9"/>
      <name val="ＭＳ Ｐゴシック"/>
      <family val="3"/>
    </font>
    <font>
      <b/>
      <sz val="13"/>
      <name val="ＭＳ Ｐゴシック"/>
      <family val="3"/>
    </font>
    <font>
      <sz val="11"/>
      <name val="ＭＳ Ｐゴシック"/>
      <family val="3"/>
    </font>
    <font>
      <sz val="10"/>
      <color indexed="9"/>
      <name val="ＭＳ Ｐ明朝"/>
      <family val="1"/>
    </font>
    <font>
      <sz val="10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明朝"/>
      <family val="1"/>
    </font>
    <font>
      <sz val="8"/>
      <color rgb="FFFF0000"/>
      <name val="ＭＳ Ｐ明朝"/>
      <family val="1"/>
    </font>
    <font>
      <sz val="10"/>
      <color rgb="FFFF0000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 style="medium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 style="hair"/>
      <bottom style="hair"/>
    </border>
    <border>
      <left style="hair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hair"/>
      <right style="medium"/>
      <top>
        <color indexed="63"/>
      </top>
      <bottom style="hair"/>
    </border>
    <border>
      <left style="medium"/>
      <right style="thin"/>
      <top style="thin"/>
      <bottom style="thin"/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medium"/>
    </border>
    <border>
      <left>
        <color indexed="63"/>
      </left>
      <right style="medium"/>
      <top style="dashed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hair"/>
      <top style="dashed"/>
      <bottom style="medium"/>
    </border>
    <border>
      <left style="medium"/>
      <right style="thin"/>
      <top style="dashed"/>
      <bottom style="thin"/>
    </border>
    <border>
      <left>
        <color indexed="63"/>
      </left>
      <right style="medium"/>
      <top style="dashed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medium"/>
      <top style="thin"/>
      <bottom style="thin"/>
    </border>
    <border>
      <left style="hair"/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hair"/>
      <top style="thin"/>
      <bottom style="thin"/>
    </border>
    <border>
      <left style="medium"/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dashed"/>
    </border>
    <border>
      <left>
        <color indexed="63"/>
      </left>
      <right style="medium"/>
      <top style="hair"/>
      <bottom style="dashed"/>
    </border>
    <border>
      <left style="hair"/>
      <right style="medium"/>
      <top style="hair"/>
      <bottom style="dash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dashed"/>
      <bottom style="thin"/>
    </border>
    <border>
      <left style="hair"/>
      <right style="medium"/>
      <top style="dashed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 style="thin"/>
      <top style="hair"/>
      <bottom style="dashed"/>
    </border>
    <border>
      <left style="hair"/>
      <right>
        <color indexed="63"/>
      </right>
      <top style="thin"/>
      <bottom style="hair"/>
    </border>
    <border>
      <left style="hair"/>
      <right style="medium"/>
      <top>
        <color indexed="63"/>
      </top>
      <bottom style="dashed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hair"/>
      <bottom style="dashed"/>
    </border>
    <border>
      <left style="thin"/>
      <right>
        <color indexed="63"/>
      </right>
      <top style="hair"/>
      <bottom style="dashed"/>
    </border>
    <border>
      <left style="thin"/>
      <right style="hair"/>
      <top style="dashed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dashed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dashed"/>
      <bottom style="thin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 style="medium"/>
    </border>
    <border>
      <left style="thin"/>
      <right style="hair"/>
      <top style="thin"/>
      <bottom style="medium"/>
    </border>
    <border>
      <left style="hair"/>
      <right style="hair"/>
      <top style="thin"/>
      <bottom style="hair"/>
    </border>
    <border>
      <left style="thin"/>
      <right style="hair"/>
      <top style="hair"/>
      <bottom style="dashed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medium"/>
      <top style="dashed"/>
      <bottom style="medium"/>
    </border>
    <border>
      <left style="medium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 style="thin"/>
      <right>
        <color indexed="63"/>
      </right>
      <top style="dashed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Alignment="0" applyProtection="0"/>
    <xf numFmtId="40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31" borderId="4" applyNumberFormat="0" applyAlignment="0" applyProtection="0"/>
    <xf numFmtId="0" fontId="71" fillId="32" borderId="0" applyNumberFormat="0" applyBorder="0" applyAlignment="0" applyProtection="0"/>
  </cellStyleXfs>
  <cellXfs count="519">
    <xf numFmtId="0" fontId="0" fillId="0" borderId="0" xfId="0" applyAlignment="1">
      <alignment/>
    </xf>
    <xf numFmtId="185" fontId="16" fillId="0" borderId="0" xfId="0" applyNumberFormat="1" applyFont="1" applyFill="1" applyAlignment="1">
      <alignment horizontal="center" vertical="center"/>
    </xf>
    <xf numFmtId="185" fontId="9" fillId="0" borderId="10" xfId="48" applyNumberFormat="1" applyFont="1" applyFill="1" applyBorder="1" applyAlignment="1">
      <alignment horizontal="centerContinuous" vertical="center"/>
    </xf>
    <xf numFmtId="185" fontId="17" fillId="0" borderId="0" xfId="48" applyNumberFormat="1" applyFont="1" applyFill="1" applyAlignment="1">
      <alignment/>
    </xf>
    <xf numFmtId="185" fontId="6" fillId="0" borderId="0" xfId="48" applyNumberFormat="1" applyFont="1" applyFill="1" applyAlignment="1">
      <alignment vertical="center"/>
    </xf>
    <xf numFmtId="185" fontId="0" fillId="0" borderId="0" xfId="48" applyNumberFormat="1" applyFont="1" applyFill="1" applyAlignment="1">
      <alignment/>
    </xf>
    <xf numFmtId="185" fontId="8" fillId="0" borderId="0" xfId="48" applyNumberFormat="1" applyFont="1" applyFill="1" applyAlignment="1">
      <alignment vertical="center"/>
    </xf>
    <xf numFmtId="185" fontId="18" fillId="0" borderId="0" xfId="48" applyNumberFormat="1" applyFont="1" applyFill="1" applyAlignment="1">
      <alignment vertical="top"/>
    </xf>
    <xf numFmtId="185" fontId="19" fillId="0" borderId="0" xfId="48" applyNumberFormat="1" applyFont="1" applyFill="1" applyAlignment="1">
      <alignment vertical="top"/>
    </xf>
    <xf numFmtId="185" fontId="7" fillId="0" borderId="11" xfId="0" applyNumberFormat="1" applyFont="1" applyFill="1" applyBorder="1" applyAlignment="1">
      <alignment/>
    </xf>
    <xf numFmtId="185" fontId="0" fillId="0" borderId="0" xfId="0" applyNumberFormat="1" applyFont="1" applyFill="1" applyAlignment="1">
      <alignment/>
    </xf>
    <xf numFmtId="185" fontId="1" fillId="0" borderId="0" xfId="0" applyNumberFormat="1" applyFont="1" applyFill="1" applyBorder="1" applyAlignment="1">
      <alignment/>
    </xf>
    <xf numFmtId="185" fontId="7" fillId="0" borderId="12" xfId="0" applyNumberFormat="1" applyFont="1" applyFill="1" applyBorder="1" applyAlignment="1">
      <alignment/>
    </xf>
    <xf numFmtId="185" fontId="7" fillId="0" borderId="12" xfId="48" applyNumberFormat="1" applyFont="1" applyFill="1" applyBorder="1" applyAlignment="1">
      <alignment horizontal="left"/>
    </xf>
    <xf numFmtId="185" fontId="7" fillId="0" borderId="13" xfId="0" applyNumberFormat="1" applyFont="1" applyFill="1" applyBorder="1" applyAlignment="1">
      <alignment horizontal="center"/>
    </xf>
    <xf numFmtId="185" fontId="21" fillId="0" borderId="0" xfId="48" applyNumberFormat="1" applyFont="1" applyFill="1" applyAlignment="1">
      <alignment vertical="top"/>
    </xf>
    <xf numFmtId="185" fontId="6" fillId="0" borderId="14" xfId="0" applyNumberFormat="1" applyFont="1" applyFill="1" applyBorder="1" applyAlignment="1">
      <alignment horizontal="centerContinuous" vertical="center"/>
    </xf>
    <xf numFmtId="185" fontId="9" fillId="0" borderId="15" xfId="0" applyNumberFormat="1" applyFont="1" applyFill="1" applyBorder="1" applyAlignment="1">
      <alignment horizontal="centerContinuous" vertical="center"/>
    </xf>
    <xf numFmtId="185" fontId="6" fillId="0" borderId="16" xfId="0" applyNumberFormat="1" applyFont="1" applyFill="1" applyBorder="1" applyAlignment="1">
      <alignment horizontal="centerContinuous" vertical="center"/>
    </xf>
    <xf numFmtId="185" fontId="6" fillId="0" borderId="15" xfId="0" applyNumberFormat="1" applyFont="1" applyFill="1" applyBorder="1" applyAlignment="1">
      <alignment horizontal="centerContinuous" vertical="center"/>
    </xf>
    <xf numFmtId="185" fontId="9" fillId="0" borderId="17" xfId="0" applyNumberFormat="1" applyFont="1" applyFill="1" applyBorder="1" applyAlignment="1">
      <alignment horizontal="centerContinuous" vertical="center"/>
    </xf>
    <xf numFmtId="185" fontId="7" fillId="0" borderId="18" xfId="0" applyNumberFormat="1" applyFont="1" applyFill="1" applyBorder="1" applyAlignment="1">
      <alignment horizontal="center" vertical="center"/>
    </xf>
    <xf numFmtId="185" fontId="7" fillId="33" borderId="15" xfId="48" applyNumberFormat="1" applyFont="1" applyFill="1" applyBorder="1" applyAlignment="1">
      <alignment horizontal="centerContinuous" vertical="center"/>
    </xf>
    <xf numFmtId="185" fontId="7" fillId="0" borderId="17" xfId="0" applyNumberFormat="1" applyFont="1" applyFill="1" applyBorder="1" applyAlignment="1">
      <alignment horizontal="centerContinuous" vertical="center"/>
    </xf>
    <xf numFmtId="185" fontId="7" fillId="0" borderId="19" xfId="0" applyNumberFormat="1" applyFont="1" applyFill="1" applyBorder="1" applyAlignment="1">
      <alignment horizontal="centerContinuous" vertical="center"/>
    </xf>
    <xf numFmtId="185" fontId="21" fillId="0" borderId="0" xfId="48" applyNumberFormat="1" applyFont="1" applyFill="1" applyAlignment="1">
      <alignment vertical="center"/>
    </xf>
    <xf numFmtId="185" fontId="7" fillId="0" borderId="15" xfId="0" applyNumberFormat="1" applyFont="1" applyFill="1" applyBorder="1" applyAlignment="1">
      <alignment horizontal="centerContinuous" vertical="center"/>
    </xf>
    <xf numFmtId="185" fontId="7" fillId="0" borderId="16" xfId="0" applyNumberFormat="1" applyFont="1" applyFill="1" applyBorder="1" applyAlignment="1">
      <alignment horizontal="centerContinuous" vertical="center"/>
    </xf>
    <xf numFmtId="185" fontId="6" fillId="0" borderId="20" xfId="0" applyNumberFormat="1" applyFont="1" applyFill="1" applyBorder="1" applyAlignment="1">
      <alignment/>
    </xf>
    <xf numFmtId="185" fontId="6" fillId="0" borderId="21" xfId="0" applyNumberFormat="1" applyFont="1" applyFill="1" applyBorder="1" applyAlignment="1">
      <alignment/>
    </xf>
    <xf numFmtId="185" fontId="9" fillId="0" borderId="22" xfId="0" applyNumberFormat="1" applyFont="1" applyFill="1" applyBorder="1" applyAlignment="1">
      <alignment horizontal="centerContinuous" vertical="center"/>
    </xf>
    <xf numFmtId="185" fontId="6" fillId="0" borderId="23" xfId="0" applyNumberFormat="1" applyFont="1" applyFill="1" applyBorder="1" applyAlignment="1">
      <alignment horizontal="centerContinuous" vertical="center"/>
    </xf>
    <xf numFmtId="185" fontId="16" fillId="0" borderId="22" xfId="0" applyNumberFormat="1" applyFont="1" applyFill="1" applyBorder="1" applyAlignment="1">
      <alignment horizontal="centerContinuous" vertical="center"/>
    </xf>
    <xf numFmtId="185" fontId="6" fillId="0" borderId="24" xfId="0" applyNumberFormat="1" applyFont="1" applyFill="1" applyBorder="1" applyAlignment="1">
      <alignment/>
    </xf>
    <xf numFmtId="185" fontId="6" fillId="0" borderId="25" xfId="0" applyNumberFormat="1" applyFont="1" applyFill="1" applyBorder="1" applyAlignment="1">
      <alignment/>
    </xf>
    <xf numFmtId="185" fontId="6" fillId="0" borderId="26" xfId="0" applyNumberFormat="1" applyFont="1" applyFill="1" applyBorder="1" applyAlignment="1">
      <alignment/>
    </xf>
    <xf numFmtId="185" fontId="6" fillId="0" borderId="27" xfId="0" applyNumberFormat="1" applyFont="1" applyFill="1" applyBorder="1" applyAlignment="1">
      <alignment/>
    </xf>
    <xf numFmtId="185" fontId="6" fillId="0" borderId="28" xfId="0" applyNumberFormat="1" applyFont="1" applyFill="1" applyBorder="1" applyAlignment="1">
      <alignment/>
    </xf>
    <xf numFmtId="185" fontId="6" fillId="0" borderId="29" xfId="0" applyNumberFormat="1" applyFont="1" applyFill="1" applyBorder="1" applyAlignment="1">
      <alignment/>
    </xf>
    <xf numFmtId="185" fontId="6" fillId="0" borderId="30" xfId="0" applyNumberFormat="1" applyFont="1" applyFill="1" applyBorder="1" applyAlignment="1">
      <alignment/>
    </xf>
    <xf numFmtId="185" fontId="16" fillId="0" borderId="31" xfId="0" applyNumberFormat="1" applyFont="1" applyFill="1" applyBorder="1" applyAlignment="1">
      <alignment horizontal="centerContinuous" vertical="center"/>
    </xf>
    <xf numFmtId="185" fontId="23" fillId="0" borderId="32" xfId="48" applyNumberFormat="1" applyFont="1" applyFill="1" applyBorder="1" applyAlignment="1">
      <alignment/>
    </xf>
    <xf numFmtId="185" fontId="16" fillId="0" borderId="33" xfId="0" applyNumberFormat="1" applyFont="1" applyFill="1" applyBorder="1" applyAlignment="1">
      <alignment/>
    </xf>
    <xf numFmtId="185" fontId="6" fillId="0" borderId="34" xfId="0" applyNumberFormat="1" applyFont="1" applyFill="1" applyBorder="1" applyAlignment="1">
      <alignment/>
    </xf>
    <xf numFmtId="185" fontId="7" fillId="0" borderId="35" xfId="0" applyNumberFormat="1" applyFont="1" applyFill="1" applyBorder="1" applyAlignment="1">
      <alignment horizontal="center" vertical="center"/>
    </xf>
    <xf numFmtId="185" fontId="6" fillId="0" borderId="36" xfId="0" applyNumberFormat="1" applyFont="1" applyFill="1" applyBorder="1" applyAlignment="1">
      <alignment/>
    </xf>
    <xf numFmtId="185" fontId="7" fillId="0" borderId="37" xfId="0" applyNumberFormat="1" applyFont="1" applyFill="1" applyBorder="1" applyAlignment="1">
      <alignment horizontal="centerContinuous" vertical="center"/>
    </xf>
    <xf numFmtId="185" fontId="24" fillId="0" borderId="38" xfId="0" applyNumberFormat="1" applyFont="1" applyFill="1" applyBorder="1" applyAlignment="1">
      <alignment horizontal="center" vertical="center"/>
    </xf>
    <xf numFmtId="185" fontId="24" fillId="0" borderId="24" xfId="0" applyNumberFormat="1" applyFont="1" applyFill="1" applyBorder="1" applyAlignment="1">
      <alignment horizontal="center" vertical="center"/>
    </xf>
    <xf numFmtId="185" fontId="7" fillId="0" borderId="24" xfId="0" applyNumberFormat="1" applyFont="1" applyFill="1" applyBorder="1" applyAlignment="1">
      <alignment horizontal="centerContinuous" vertical="center"/>
    </xf>
    <xf numFmtId="185" fontId="7" fillId="33" borderId="17" xfId="0" applyNumberFormat="1" applyFont="1" applyFill="1" applyBorder="1" applyAlignment="1">
      <alignment horizontal="centerContinuous" vertical="center"/>
    </xf>
    <xf numFmtId="185" fontId="6" fillId="33" borderId="25" xfId="0" applyNumberFormat="1" applyFont="1" applyFill="1" applyBorder="1" applyAlignment="1">
      <alignment/>
    </xf>
    <xf numFmtId="185" fontId="6" fillId="33" borderId="24" xfId="0" applyNumberFormat="1" applyFont="1" applyFill="1" applyBorder="1" applyAlignment="1">
      <alignment/>
    </xf>
    <xf numFmtId="185" fontId="0" fillId="0" borderId="0" xfId="48" applyNumberFormat="1" applyFill="1" applyAlignment="1">
      <alignment/>
    </xf>
    <xf numFmtId="185" fontId="7" fillId="0" borderId="15" xfId="48" applyNumberFormat="1" applyFont="1" applyFill="1" applyBorder="1" applyAlignment="1">
      <alignment horizontal="centerContinuous" vertical="center"/>
    </xf>
    <xf numFmtId="185" fontId="11" fillId="0" borderId="17" xfId="48" applyNumberFormat="1" applyFont="1" applyFill="1" applyBorder="1" applyAlignment="1">
      <alignment horizontal="center" vertical="center"/>
    </xf>
    <xf numFmtId="185" fontId="11" fillId="0" borderId="16" xfId="48" applyNumberFormat="1" applyFont="1" applyFill="1" applyBorder="1" applyAlignment="1" quotePrefix="1">
      <alignment horizontal="centerContinuous" vertical="center"/>
    </xf>
    <xf numFmtId="185" fontId="11" fillId="0" borderId="15" xfId="48" applyNumberFormat="1" applyFont="1" applyFill="1" applyBorder="1" applyAlignment="1">
      <alignment horizontal="centerContinuous" vertical="center"/>
    </xf>
    <xf numFmtId="185" fontId="11" fillId="0" borderId="17" xfId="48" applyNumberFormat="1" applyFont="1" applyFill="1" applyBorder="1" applyAlignment="1">
      <alignment horizontal="centerContinuous" vertical="center"/>
    </xf>
    <xf numFmtId="185" fontId="11" fillId="0" borderId="16" xfId="48" applyNumberFormat="1" applyFont="1" applyFill="1" applyBorder="1" applyAlignment="1">
      <alignment horizontal="centerContinuous" vertical="center"/>
    </xf>
    <xf numFmtId="185" fontId="11" fillId="0" borderId="19" xfId="48" applyNumberFormat="1" applyFont="1" applyFill="1" applyBorder="1" applyAlignment="1">
      <alignment horizontal="centerContinuous" vertical="center"/>
    </xf>
    <xf numFmtId="185" fontId="6" fillId="0" borderId="10" xfId="48" applyNumberFormat="1" applyFont="1" applyFill="1" applyBorder="1" applyAlignment="1">
      <alignment horizontal="centerContinuous" vertical="center"/>
    </xf>
    <xf numFmtId="185" fontId="7" fillId="0" borderId="39" xfId="48" applyNumberFormat="1" applyFont="1" applyFill="1" applyBorder="1" applyAlignment="1">
      <alignment horizontal="centerContinuous" vertical="center"/>
    </xf>
    <xf numFmtId="185" fontId="6" fillId="0" borderId="40" xfId="48" applyNumberFormat="1" applyFont="1" applyFill="1" applyBorder="1" applyAlignment="1">
      <alignment horizontal="center" vertical="center"/>
    </xf>
    <xf numFmtId="185" fontId="9" fillId="0" borderId="32" xfId="48" applyNumberFormat="1" applyFont="1" applyFill="1" applyBorder="1" applyAlignment="1">
      <alignment horizontal="centerContinuous" vertical="center"/>
    </xf>
    <xf numFmtId="185" fontId="9" fillId="0" borderId="20" xfId="48" applyNumberFormat="1" applyFont="1" applyFill="1" applyBorder="1" applyAlignment="1">
      <alignment horizontal="centerContinuous" vertical="center"/>
    </xf>
    <xf numFmtId="185" fontId="14" fillId="0" borderId="0" xfId="48" applyNumberFormat="1" applyFont="1" applyFill="1" applyAlignment="1">
      <alignment/>
    </xf>
    <xf numFmtId="185" fontId="10" fillId="0" borderId="0" xfId="48" applyNumberFormat="1" applyFont="1" applyFill="1" applyAlignment="1">
      <alignment/>
    </xf>
    <xf numFmtId="185" fontId="10" fillId="0" borderId="0" xfId="48" applyNumberFormat="1" applyFont="1" applyFill="1" applyBorder="1" applyAlignment="1">
      <alignment/>
    </xf>
    <xf numFmtId="185" fontId="1" fillId="0" borderId="26" xfId="0" applyNumberFormat="1" applyFont="1" applyFill="1" applyBorder="1" applyAlignment="1">
      <alignment/>
    </xf>
    <xf numFmtId="185" fontId="11" fillId="34" borderId="16" xfId="48" applyNumberFormat="1" applyFont="1" applyFill="1" applyBorder="1" applyAlignment="1" quotePrefix="1">
      <alignment horizontal="centerContinuous" vertical="center"/>
    </xf>
    <xf numFmtId="185" fontId="11" fillId="34" borderId="15" xfId="48" applyNumberFormat="1" applyFont="1" applyFill="1" applyBorder="1" applyAlignment="1">
      <alignment horizontal="centerContinuous" vertical="center"/>
    </xf>
    <xf numFmtId="185" fontId="1" fillId="34" borderId="17" xfId="48" applyNumberFormat="1" applyFont="1" applyFill="1" applyBorder="1" applyAlignment="1">
      <alignment horizontal="centerContinuous" vertical="center"/>
    </xf>
    <xf numFmtId="185" fontId="11" fillId="34" borderId="17" xfId="48" applyNumberFormat="1" applyFont="1" applyFill="1" applyBorder="1" applyAlignment="1">
      <alignment horizontal="center" vertical="center"/>
    </xf>
    <xf numFmtId="185" fontId="1" fillId="34" borderId="15" xfId="48" applyNumberFormat="1" applyFont="1" applyFill="1" applyBorder="1" applyAlignment="1">
      <alignment horizontal="centerContinuous" vertical="center"/>
    </xf>
    <xf numFmtId="185" fontId="11" fillId="34" borderId="17" xfId="48" applyNumberFormat="1" applyFont="1" applyFill="1" applyBorder="1" applyAlignment="1">
      <alignment horizontal="centerContinuous" vertical="center"/>
    </xf>
    <xf numFmtId="185" fontId="11" fillId="34" borderId="16" xfId="48" applyNumberFormat="1" applyFont="1" applyFill="1" applyBorder="1" applyAlignment="1">
      <alignment horizontal="centerContinuous" vertical="center"/>
    </xf>
    <xf numFmtId="185" fontId="11" fillId="34" borderId="19" xfId="48" applyNumberFormat="1" applyFont="1" applyFill="1" applyBorder="1" applyAlignment="1">
      <alignment horizontal="centerContinuous" vertical="center"/>
    </xf>
    <xf numFmtId="185" fontId="0" fillId="34" borderId="0" xfId="48" applyNumberFormat="1" applyFill="1" applyAlignment="1">
      <alignment vertical="center"/>
    </xf>
    <xf numFmtId="185" fontId="0" fillId="34" borderId="0" xfId="48" applyNumberFormat="1" applyFill="1" applyAlignment="1">
      <alignment/>
    </xf>
    <xf numFmtId="185" fontId="6" fillId="34" borderId="10" xfId="48" applyNumberFormat="1" applyFont="1" applyFill="1" applyBorder="1" applyAlignment="1">
      <alignment horizontal="centerContinuous" vertical="center"/>
    </xf>
    <xf numFmtId="185" fontId="7" fillId="34" borderId="39" xfId="48" applyNumberFormat="1" applyFont="1" applyFill="1" applyBorder="1" applyAlignment="1">
      <alignment horizontal="centerContinuous" vertical="center"/>
    </xf>
    <xf numFmtId="185" fontId="6" fillId="34" borderId="40" xfId="48" applyNumberFormat="1" applyFont="1" applyFill="1" applyBorder="1" applyAlignment="1">
      <alignment horizontal="center" vertical="center"/>
    </xf>
    <xf numFmtId="185" fontId="9" fillId="34" borderId="32" xfId="48" applyNumberFormat="1" applyFont="1" applyFill="1" applyBorder="1" applyAlignment="1">
      <alignment horizontal="centerContinuous" vertical="center"/>
    </xf>
    <xf numFmtId="185" fontId="9" fillId="34" borderId="20" xfId="48" applyNumberFormat="1" applyFont="1" applyFill="1" applyBorder="1" applyAlignment="1">
      <alignment horizontal="centerContinuous" vertical="center"/>
    </xf>
    <xf numFmtId="185" fontId="5" fillId="34" borderId="21" xfId="48" applyNumberFormat="1" applyFont="1" applyFill="1" applyBorder="1" applyAlignment="1">
      <alignment horizontal="centerContinuous" vertical="center"/>
    </xf>
    <xf numFmtId="185" fontId="0" fillId="34" borderId="33" xfId="48" applyNumberFormat="1" applyFont="1" applyFill="1" applyBorder="1" applyAlignment="1">
      <alignment/>
    </xf>
    <xf numFmtId="185" fontId="14" fillId="34" borderId="0" xfId="48" applyNumberFormat="1" applyFont="1" applyFill="1" applyAlignment="1">
      <alignment/>
    </xf>
    <xf numFmtId="185" fontId="10" fillId="34" borderId="0" xfId="48" applyNumberFormat="1" applyFont="1" applyFill="1" applyAlignment="1">
      <alignment/>
    </xf>
    <xf numFmtId="185" fontId="10" fillId="34" borderId="0" xfId="48" applyNumberFormat="1" applyFont="1" applyFill="1" applyBorder="1" applyAlignment="1" quotePrefix="1">
      <alignment horizontal="left" vertical="center"/>
    </xf>
    <xf numFmtId="185" fontId="4" fillId="34" borderId="0" xfId="48" applyNumberFormat="1" applyFont="1" applyFill="1" applyAlignment="1">
      <alignment/>
    </xf>
    <xf numFmtId="185" fontId="5" fillId="34" borderId="0" xfId="48" applyNumberFormat="1" applyFont="1" applyFill="1" applyAlignment="1">
      <alignment horizontal="right"/>
    </xf>
    <xf numFmtId="185" fontId="21" fillId="34" borderId="0" xfId="48" applyNumberFormat="1" applyFont="1" applyFill="1" applyAlignment="1">
      <alignment/>
    </xf>
    <xf numFmtId="185" fontId="1" fillId="34" borderId="0" xfId="0" applyNumberFormat="1" applyFont="1" applyFill="1" applyAlignment="1" quotePrefix="1">
      <alignment horizontal="left"/>
    </xf>
    <xf numFmtId="185" fontId="0" fillId="34" borderId="0" xfId="48" applyNumberFormat="1" applyFont="1" applyFill="1" applyAlignment="1" quotePrefix="1">
      <alignment horizontal="center" vertical="center"/>
    </xf>
    <xf numFmtId="49" fontId="1" fillId="34" borderId="41" xfId="48" applyNumberFormat="1" applyFont="1" applyFill="1" applyBorder="1" applyAlignment="1">
      <alignment horizontal="center" vertical="center"/>
    </xf>
    <xf numFmtId="185" fontId="8" fillId="34" borderId="42" xfId="48" applyNumberFormat="1" applyFont="1" applyFill="1" applyBorder="1" applyAlignment="1">
      <alignment horizontal="left"/>
    </xf>
    <xf numFmtId="185" fontId="12" fillId="34" borderId="43" xfId="48" applyNumberFormat="1" applyFont="1" applyFill="1" applyBorder="1" applyAlignment="1" quotePrefix="1">
      <alignment/>
    </xf>
    <xf numFmtId="185" fontId="11" fillId="34" borderId="43" xfId="48" applyNumberFormat="1" applyFont="1" applyFill="1" applyBorder="1" applyAlignment="1">
      <alignment/>
    </xf>
    <xf numFmtId="185" fontId="5" fillId="34" borderId="44" xfId="48" applyNumberFormat="1" applyFont="1" applyFill="1" applyBorder="1" applyAlignment="1" quotePrefix="1">
      <alignment vertical="center"/>
    </xf>
    <xf numFmtId="185" fontId="1" fillId="34" borderId="14" xfId="48" applyNumberFormat="1" applyFont="1" applyFill="1" applyBorder="1" applyAlignment="1">
      <alignment horizontal="centerContinuous" vertical="center"/>
    </xf>
    <xf numFmtId="185" fontId="1" fillId="34" borderId="15" xfId="48" applyNumberFormat="1" applyFont="1" applyFill="1" applyBorder="1" applyAlignment="1">
      <alignment horizontal="centerContinuous" vertical="center"/>
    </xf>
    <xf numFmtId="185" fontId="1" fillId="34" borderId="19" xfId="48" applyNumberFormat="1" applyFont="1" applyFill="1" applyBorder="1" applyAlignment="1">
      <alignment horizontal="centerContinuous" vertical="center"/>
    </xf>
    <xf numFmtId="185" fontId="1" fillId="34" borderId="15" xfId="48" applyNumberFormat="1" applyFont="1" applyFill="1" applyBorder="1" applyAlignment="1">
      <alignment horizontal="centerContinuous"/>
    </xf>
    <xf numFmtId="185" fontId="4" fillId="34" borderId="11" xfId="48" applyNumberFormat="1" applyFont="1" applyFill="1" applyBorder="1" applyAlignment="1">
      <alignment horizontal="distributed"/>
    </xf>
    <xf numFmtId="185" fontId="1" fillId="34" borderId="45" xfId="48" applyNumberFormat="1" applyFont="1" applyFill="1" applyBorder="1" applyAlignment="1">
      <alignment/>
    </xf>
    <xf numFmtId="185" fontId="4" fillId="34" borderId="46" xfId="48" applyNumberFormat="1" applyFont="1" applyFill="1" applyBorder="1" applyAlignment="1">
      <alignment horizontal="distributed"/>
    </xf>
    <xf numFmtId="185" fontId="1" fillId="34" borderId="47" xfId="48" applyNumberFormat="1" applyFont="1" applyFill="1" applyBorder="1" applyAlignment="1">
      <alignment/>
    </xf>
    <xf numFmtId="185" fontId="10" fillId="34" borderId="48" xfId="48" applyNumberFormat="1" applyFont="1" applyFill="1" applyBorder="1" applyAlignment="1">
      <alignment horizontal="center"/>
    </xf>
    <xf numFmtId="185" fontId="1" fillId="34" borderId="49" xfId="48" applyNumberFormat="1" applyFont="1" applyFill="1" applyBorder="1" applyAlignment="1">
      <alignment/>
    </xf>
    <xf numFmtId="185" fontId="0" fillId="34" borderId="50" xfId="48" applyNumberFormat="1" applyFont="1" applyFill="1" applyBorder="1" applyAlignment="1">
      <alignment/>
    </xf>
    <xf numFmtId="185" fontId="1" fillId="34" borderId="0" xfId="48" applyNumberFormat="1" applyFont="1" applyFill="1" applyBorder="1" applyAlignment="1">
      <alignment/>
    </xf>
    <xf numFmtId="185" fontId="4" fillId="34" borderId="0" xfId="48" applyNumberFormat="1" applyFont="1" applyFill="1" applyBorder="1" applyAlignment="1">
      <alignment horizontal="distributed"/>
    </xf>
    <xf numFmtId="185" fontId="0" fillId="34" borderId="0" xfId="48" applyNumberFormat="1" applyFont="1" applyFill="1" applyAlignment="1">
      <alignment/>
    </xf>
    <xf numFmtId="185" fontId="4" fillId="34" borderId="12" xfId="48" applyNumberFormat="1" applyFont="1" applyFill="1" applyBorder="1" applyAlignment="1">
      <alignment horizontal="distributed"/>
    </xf>
    <xf numFmtId="185" fontId="4" fillId="34" borderId="48" xfId="48" applyNumberFormat="1" applyFont="1" applyFill="1" applyBorder="1" applyAlignment="1">
      <alignment horizontal="center"/>
    </xf>
    <xf numFmtId="185" fontId="10" fillId="34" borderId="0" xfId="48" applyNumberFormat="1" applyFont="1" applyFill="1" applyBorder="1" applyAlignment="1">
      <alignment/>
    </xf>
    <xf numFmtId="185" fontId="4" fillId="34" borderId="51" xfId="48" applyNumberFormat="1" applyFont="1" applyFill="1" applyBorder="1" applyAlignment="1">
      <alignment horizontal="distributed"/>
    </xf>
    <xf numFmtId="0" fontId="1" fillId="34" borderId="19" xfId="0" applyFont="1" applyFill="1" applyBorder="1" applyAlignment="1">
      <alignment horizontal="centerContinuous" vertical="center"/>
    </xf>
    <xf numFmtId="185" fontId="11" fillId="34" borderId="44" xfId="48" applyNumberFormat="1" applyFont="1" applyFill="1" applyBorder="1" applyAlignment="1">
      <alignment/>
    </xf>
    <xf numFmtId="185" fontId="15" fillId="34" borderId="0" xfId="0" applyNumberFormat="1" applyFont="1" applyFill="1" applyAlignment="1">
      <alignment/>
    </xf>
    <xf numFmtId="185" fontId="10" fillId="34" borderId="52" xfId="48" applyNumberFormat="1" applyFont="1" applyFill="1" applyBorder="1" applyAlignment="1">
      <alignment/>
    </xf>
    <xf numFmtId="185" fontId="4" fillId="0" borderId="11" xfId="48" applyNumberFormat="1" applyFont="1" applyFill="1" applyBorder="1" applyAlignment="1">
      <alignment horizontal="distributed"/>
    </xf>
    <xf numFmtId="185" fontId="10" fillId="0" borderId="28" xfId="48" applyNumberFormat="1" applyFont="1" applyFill="1" applyBorder="1" applyAlignment="1">
      <alignment/>
    </xf>
    <xf numFmtId="185" fontId="1" fillId="0" borderId="34" xfId="48" applyNumberFormat="1" applyFont="1" applyFill="1" applyBorder="1" applyAlignment="1">
      <alignment/>
    </xf>
    <xf numFmtId="185" fontId="4" fillId="0" borderId="53" xfId="48" applyNumberFormat="1" applyFont="1" applyFill="1" applyBorder="1" applyAlignment="1">
      <alignment horizontal="distributed"/>
    </xf>
    <xf numFmtId="185" fontId="10" fillId="0" borderId="54" xfId="48" applyNumberFormat="1" applyFont="1" applyFill="1" applyBorder="1" applyAlignment="1">
      <alignment/>
    </xf>
    <xf numFmtId="185" fontId="1" fillId="0" borderId="45" xfId="48" applyNumberFormat="1" applyFont="1" applyFill="1" applyBorder="1" applyAlignment="1">
      <alignment/>
    </xf>
    <xf numFmtId="185" fontId="72" fillId="0" borderId="12" xfId="48" applyNumberFormat="1" applyFont="1" applyFill="1" applyBorder="1" applyAlignment="1">
      <alignment/>
    </xf>
    <xf numFmtId="185" fontId="4" fillId="0" borderId="55" xfId="48" applyNumberFormat="1" applyFont="1" applyFill="1" applyBorder="1" applyAlignment="1">
      <alignment horizontal="distributed"/>
    </xf>
    <xf numFmtId="185" fontId="10" fillId="0" borderId="56" xfId="48" applyNumberFormat="1" applyFont="1" applyFill="1" applyBorder="1" applyAlignment="1">
      <alignment/>
    </xf>
    <xf numFmtId="185" fontId="4" fillId="0" borderId="12" xfId="48" applyNumberFormat="1" applyFont="1" applyFill="1" applyBorder="1" applyAlignment="1">
      <alignment horizontal="distributed"/>
    </xf>
    <xf numFmtId="185" fontId="10" fillId="0" borderId="52" xfId="48" applyNumberFormat="1" applyFont="1" applyFill="1" applyBorder="1" applyAlignment="1">
      <alignment/>
    </xf>
    <xf numFmtId="185" fontId="1" fillId="34" borderId="42" xfId="48" applyNumberFormat="1" applyFont="1" applyFill="1" applyBorder="1" applyAlignment="1">
      <alignment horizontal="centerContinuous" vertical="center" shrinkToFit="1"/>
    </xf>
    <xf numFmtId="185" fontId="0" fillId="34" borderId="50" xfId="48" applyNumberFormat="1" applyFill="1" applyBorder="1" applyAlignment="1">
      <alignment horizontal="centerContinuous" shrinkToFit="1"/>
    </xf>
    <xf numFmtId="185" fontId="72" fillId="0" borderId="51" xfId="48" applyNumberFormat="1" applyFont="1" applyFill="1" applyBorder="1" applyAlignment="1">
      <alignment/>
    </xf>
    <xf numFmtId="185" fontId="10" fillId="0" borderId="57" xfId="48" applyNumberFormat="1" applyFont="1" applyFill="1" applyBorder="1" applyAlignment="1">
      <alignment/>
    </xf>
    <xf numFmtId="185" fontId="1" fillId="0" borderId="58" xfId="48" applyNumberFormat="1" applyFont="1" applyFill="1" applyBorder="1" applyAlignment="1">
      <alignment/>
    </xf>
    <xf numFmtId="185" fontId="10" fillId="34" borderId="59" xfId="48" applyNumberFormat="1" applyFont="1" applyFill="1" applyBorder="1" applyAlignment="1">
      <alignment/>
    </xf>
    <xf numFmtId="185" fontId="35" fillId="34" borderId="0" xfId="48" applyNumberFormat="1" applyFont="1" applyFill="1" applyAlignment="1">
      <alignment/>
    </xf>
    <xf numFmtId="185" fontId="36" fillId="34" borderId="0" xfId="48" applyNumberFormat="1" applyFont="1" applyFill="1" applyAlignment="1">
      <alignment/>
    </xf>
    <xf numFmtId="185" fontId="36" fillId="0" borderId="0" xfId="48" applyNumberFormat="1" applyFont="1" applyFill="1" applyAlignment="1">
      <alignment/>
    </xf>
    <xf numFmtId="0" fontId="4" fillId="34" borderId="46" xfId="48" applyNumberFormat="1" applyFont="1" applyFill="1" applyBorder="1" applyAlignment="1">
      <alignment horizontal="centerContinuous" shrinkToFit="1"/>
    </xf>
    <xf numFmtId="0" fontId="4" fillId="34" borderId="60" xfId="48" applyNumberFormat="1" applyFont="1" applyFill="1" applyBorder="1" applyAlignment="1">
      <alignment horizontal="centerContinuous" shrinkToFit="1"/>
    </xf>
    <xf numFmtId="185" fontId="1" fillId="34" borderId="61" xfId="48" applyNumberFormat="1" applyFont="1" applyFill="1" applyBorder="1" applyAlignment="1">
      <alignment/>
    </xf>
    <xf numFmtId="185" fontId="4" fillId="34" borderId="62" xfId="48" applyNumberFormat="1" applyFont="1" applyFill="1" applyBorder="1" applyAlignment="1">
      <alignment horizontal="distributed"/>
    </xf>
    <xf numFmtId="185" fontId="10" fillId="34" borderId="10" xfId="48" applyNumberFormat="1" applyFont="1" applyFill="1" applyBorder="1" applyAlignment="1">
      <alignment horizontal="center"/>
    </xf>
    <xf numFmtId="185" fontId="1" fillId="34" borderId="39" xfId="48" applyNumberFormat="1" applyFont="1" applyFill="1" applyBorder="1" applyAlignment="1">
      <alignment/>
    </xf>
    <xf numFmtId="185" fontId="10" fillId="34" borderId="39" xfId="48" applyNumberFormat="1" applyFont="1" applyFill="1" applyBorder="1" applyAlignment="1">
      <alignment horizontal="center"/>
    </xf>
    <xf numFmtId="185" fontId="1" fillId="34" borderId="63" xfId="48" applyNumberFormat="1" applyFont="1" applyFill="1" applyBorder="1" applyAlignment="1">
      <alignment/>
    </xf>
    <xf numFmtId="185" fontId="10" fillId="34" borderId="46" xfId="48" applyNumberFormat="1" applyFont="1" applyFill="1" applyBorder="1" applyAlignment="1">
      <alignment horizontal="centerContinuous" shrinkToFit="1"/>
    </xf>
    <xf numFmtId="185" fontId="7" fillId="33" borderId="42" xfId="0" applyNumberFormat="1" applyFont="1" applyFill="1" applyBorder="1" applyAlignment="1">
      <alignment horizontal="center" vertical="center"/>
    </xf>
    <xf numFmtId="185" fontId="7" fillId="33" borderId="64" xfId="0" applyNumberFormat="1" applyFont="1" applyFill="1" applyBorder="1" applyAlignment="1">
      <alignment horizontal="center" vertical="center"/>
    </xf>
    <xf numFmtId="185" fontId="7" fillId="0" borderId="42" xfId="0" applyNumberFormat="1" applyFont="1" applyFill="1" applyBorder="1" applyAlignment="1">
      <alignment horizontal="center" vertical="center"/>
    </xf>
    <xf numFmtId="185" fontId="7" fillId="0" borderId="64" xfId="0" applyNumberFormat="1" applyFont="1" applyFill="1" applyBorder="1" applyAlignment="1">
      <alignment horizontal="center" vertical="center"/>
    </xf>
    <xf numFmtId="185" fontId="7" fillId="0" borderId="65" xfId="0" applyNumberFormat="1" applyFont="1" applyFill="1" applyBorder="1" applyAlignment="1">
      <alignment horizontal="center" vertical="center"/>
    </xf>
    <xf numFmtId="185" fontId="7" fillId="0" borderId="66" xfId="0" applyNumberFormat="1" applyFont="1" applyFill="1" applyBorder="1" applyAlignment="1">
      <alignment horizontal="center" vertical="center"/>
    </xf>
    <xf numFmtId="185" fontId="7" fillId="0" borderId="67" xfId="0" applyNumberFormat="1" applyFont="1" applyFill="1" applyBorder="1" applyAlignment="1">
      <alignment horizontal="center" vertical="center"/>
    </xf>
    <xf numFmtId="185" fontId="4" fillId="0" borderId="11" xfId="48" applyNumberFormat="1" applyFont="1" applyFill="1" applyBorder="1" applyAlignment="1">
      <alignment horizontal="distributed" shrinkToFit="1"/>
    </xf>
    <xf numFmtId="185" fontId="4" fillId="0" borderId="11" xfId="48" applyNumberFormat="1" applyFont="1" applyFill="1" applyBorder="1" applyAlignment="1">
      <alignment horizontal="centerContinuous" shrinkToFit="1"/>
    </xf>
    <xf numFmtId="0" fontId="0" fillId="34" borderId="21" xfId="0" applyFill="1" applyBorder="1" applyAlignment="1">
      <alignment horizontal="centerContinuous" vertical="center"/>
    </xf>
    <xf numFmtId="185" fontId="6" fillId="0" borderId="24" xfId="0" applyNumberFormat="1" applyFont="1" applyFill="1" applyBorder="1" applyAlignment="1">
      <alignment/>
    </xf>
    <xf numFmtId="185" fontId="6" fillId="0" borderId="25" xfId="0" applyNumberFormat="1" applyFont="1" applyFill="1" applyBorder="1" applyAlignment="1">
      <alignment shrinkToFit="1"/>
    </xf>
    <xf numFmtId="185" fontId="1" fillId="0" borderId="68" xfId="48" applyNumberFormat="1" applyFont="1" applyFill="1" applyBorder="1" applyAlignment="1">
      <alignment/>
    </xf>
    <xf numFmtId="185" fontId="1" fillId="0" borderId="69" xfId="48" applyNumberFormat="1" applyFont="1" applyFill="1" applyBorder="1" applyAlignment="1">
      <alignment/>
    </xf>
    <xf numFmtId="0" fontId="1" fillId="0" borderId="45" xfId="48" applyNumberFormat="1" applyFont="1" applyFill="1" applyBorder="1" applyAlignment="1">
      <alignment/>
    </xf>
    <xf numFmtId="185" fontId="1" fillId="0" borderId="47" xfId="48" applyNumberFormat="1" applyFont="1" applyFill="1" applyBorder="1" applyAlignment="1">
      <alignment/>
    </xf>
    <xf numFmtId="185" fontId="1" fillId="0" borderId="29" xfId="48" applyNumberFormat="1" applyFont="1" applyFill="1" applyBorder="1" applyAlignment="1">
      <alignment/>
    </xf>
    <xf numFmtId="185" fontId="4" fillId="0" borderId="70" xfId="48" applyNumberFormat="1" applyFont="1" applyFill="1" applyBorder="1" applyAlignment="1">
      <alignment horizontal="distributed"/>
    </xf>
    <xf numFmtId="185" fontId="10" fillId="0" borderId="71" xfId="48" applyNumberFormat="1" applyFont="1" applyFill="1" applyBorder="1" applyAlignment="1">
      <alignment/>
    </xf>
    <xf numFmtId="185" fontId="11" fillId="0" borderId="72" xfId="48" applyNumberFormat="1" applyFont="1" applyFill="1" applyBorder="1" applyAlignment="1">
      <alignment horizontal="distributed"/>
    </xf>
    <xf numFmtId="185" fontId="4" fillId="0" borderId="73" xfId="48" applyNumberFormat="1" applyFont="1" applyFill="1" applyBorder="1" applyAlignment="1">
      <alignment horizontal="distributed"/>
    </xf>
    <xf numFmtId="0" fontId="1" fillId="0" borderId="34" xfId="48" applyNumberFormat="1" applyFont="1" applyFill="1" applyBorder="1" applyAlignment="1">
      <alignment/>
    </xf>
    <xf numFmtId="185" fontId="4" fillId="0" borderId="46" xfId="48" applyNumberFormat="1" applyFont="1" applyFill="1" applyBorder="1" applyAlignment="1">
      <alignment horizontal="distributed"/>
    </xf>
    <xf numFmtId="185" fontId="0" fillId="0" borderId="0" xfId="48" applyNumberFormat="1" applyFont="1" applyFill="1" applyAlignment="1" quotePrefix="1">
      <alignment horizontal="center" vertical="center"/>
    </xf>
    <xf numFmtId="49" fontId="1" fillId="0" borderId="41" xfId="48" applyNumberFormat="1" applyFont="1" applyFill="1" applyBorder="1" applyAlignment="1">
      <alignment horizontal="center" vertical="center"/>
    </xf>
    <xf numFmtId="185" fontId="8" fillId="0" borderId="42" xfId="48" applyNumberFormat="1" applyFont="1" applyFill="1" applyBorder="1" applyAlignment="1">
      <alignment horizontal="left"/>
    </xf>
    <xf numFmtId="185" fontId="12" fillId="0" borderId="43" xfId="48" applyNumberFormat="1" applyFont="1" applyFill="1" applyBorder="1" applyAlignment="1" quotePrefix="1">
      <alignment/>
    </xf>
    <xf numFmtId="185" fontId="5" fillId="0" borderId="44" xfId="48" applyNumberFormat="1" applyFont="1" applyFill="1" applyBorder="1" applyAlignment="1">
      <alignment/>
    </xf>
    <xf numFmtId="185" fontId="1" fillId="0" borderId="0" xfId="48" applyNumberFormat="1" applyFont="1" applyFill="1" applyAlignment="1">
      <alignment/>
    </xf>
    <xf numFmtId="185" fontId="11" fillId="0" borderId="43" xfId="48" applyNumberFormat="1" applyFont="1" applyFill="1" applyBorder="1" applyAlignment="1">
      <alignment/>
    </xf>
    <xf numFmtId="185" fontId="1" fillId="0" borderId="14" xfId="48" applyNumberFormat="1" applyFont="1" applyFill="1" applyBorder="1" applyAlignment="1">
      <alignment horizontal="centerContinuous" vertical="center"/>
    </xf>
    <xf numFmtId="185" fontId="1" fillId="0" borderId="15" xfId="48" applyNumberFormat="1" applyFont="1" applyFill="1" applyBorder="1" applyAlignment="1">
      <alignment horizontal="centerContinuous" vertical="center"/>
    </xf>
    <xf numFmtId="185" fontId="1" fillId="0" borderId="19" xfId="48" applyNumberFormat="1" applyFont="1" applyFill="1" applyBorder="1" applyAlignment="1">
      <alignment horizontal="centerContinuous" vertical="center"/>
    </xf>
    <xf numFmtId="185" fontId="1" fillId="0" borderId="15" xfId="48" applyNumberFormat="1" applyFont="1" applyFill="1" applyBorder="1" applyAlignment="1">
      <alignment horizontal="centerContinuous"/>
    </xf>
    <xf numFmtId="185" fontId="10" fillId="0" borderId="74" xfId="48" applyNumberFormat="1" applyFont="1" applyFill="1" applyBorder="1" applyAlignment="1">
      <alignment horizontal="center"/>
    </xf>
    <xf numFmtId="185" fontId="10" fillId="0" borderId="75" xfId="48" applyNumberFormat="1" applyFont="1" applyFill="1" applyBorder="1" applyAlignment="1">
      <alignment horizontal="center"/>
    </xf>
    <xf numFmtId="185" fontId="10" fillId="0" borderId="76" xfId="48" applyNumberFormat="1" applyFont="1" applyFill="1" applyBorder="1" applyAlignment="1">
      <alignment horizontal="center"/>
    </xf>
    <xf numFmtId="185" fontId="10" fillId="0" borderId="77" xfId="48" applyNumberFormat="1" applyFont="1" applyFill="1" applyBorder="1" applyAlignment="1">
      <alignment horizontal="center"/>
    </xf>
    <xf numFmtId="185" fontId="4" fillId="0" borderId="78" xfId="48" applyNumberFormat="1" applyFont="1" applyFill="1" applyBorder="1" applyAlignment="1">
      <alignment horizontal="distributed"/>
    </xf>
    <xf numFmtId="185" fontId="1" fillId="0" borderId="79" xfId="48" applyNumberFormat="1" applyFont="1" applyFill="1" applyBorder="1" applyAlignment="1">
      <alignment/>
    </xf>
    <xf numFmtId="185" fontId="1" fillId="0" borderId="80" xfId="48" applyNumberFormat="1" applyFont="1" applyFill="1" applyBorder="1" applyAlignment="1">
      <alignment/>
    </xf>
    <xf numFmtId="185" fontId="10" fillId="0" borderId="38" xfId="48" applyNumberFormat="1" applyFont="1" applyFill="1" applyBorder="1" applyAlignment="1">
      <alignment/>
    </xf>
    <xf numFmtId="185" fontId="4" fillId="0" borderId="12" xfId="48" applyNumberFormat="1" applyFont="1" applyFill="1" applyBorder="1" applyAlignment="1">
      <alignment horizontal="centerContinuous" shrinkToFit="1"/>
    </xf>
    <xf numFmtId="185" fontId="4" fillId="0" borderId="81" xfId="48" applyNumberFormat="1" applyFont="1" applyFill="1" applyBorder="1" applyAlignment="1">
      <alignment horizontal="distributed"/>
    </xf>
    <xf numFmtId="185" fontId="1" fillId="0" borderId="82" xfId="48" applyNumberFormat="1" applyFont="1" applyFill="1" applyBorder="1" applyAlignment="1">
      <alignment/>
    </xf>
    <xf numFmtId="185" fontId="1" fillId="0" borderId="83" xfId="48" applyNumberFormat="1" applyFont="1" applyFill="1" applyBorder="1" applyAlignment="1">
      <alignment/>
    </xf>
    <xf numFmtId="185" fontId="4" fillId="0" borderId="84" xfId="48" applyNumberFormat="1" applyFont="1" applyFill="1" applyBorder="1" applyAlignment="1">
      <alignment horizontal="distributed"/>
    </xf>
    <xf numFmtId="185" fontId="10" fillId="0" borderId="48" xfId="48" applyNumberFormat="1" applyFont="1" applyFill="1" applyBorder="1" applyAlignment="1">
      <alignment horizontal="center"/>
    </xf>
    <xf numFmtId="185" fontId="1" fillId="0" borderId="49" xfId="48" applyNumberFormat="1" applyFont="1" applyFill="1" applyBorder="1" applyAlignment="1">
      <alignment/>
    </xf>
    <xf numFmtId="185" fontId="1" fillId="0" borderId="42" xfId="48" applyNumberFormat="1" applyFont="1" applyFill="1" applyBorder="1" applyAlignment="1">
      <alignment horizontal="centerContinuous" vertical="center"/>
    </xf>
    <xf numFmtId="185" fontId="1" fillId="0" borderId="0" xfId="48" applyNumberFormat="1" applyFont="1" applyFill="1" applyBorder="1" applyAlignment="1">
      <alignment/>
    </xf>
    <xf numFmtId="185" fontId="11" fillId="0" borderId="0" xfId="48" applyNumberFormat="1" applyFont="1" applyFill="1" applyBorder="1" applyAlignment="1">
      <alignment/>
    </xf>
    <xf numFmtId="185" fontId="4" fillId="0" borderId="0" xfId="48" applyNumberFormat="1" applyFont="1" applyFill="1" applyAlignment="1">
      <alignment vertical="top"/>
    </xf>
    <xf numFmtId="185" fontId="11" fillId="0" borderId="0" xfId="48" applyNumberFormat="1" applyFont="1" applyFill="1" applyAlignment="1">
      <alignment vertical="top"/>
    </xf>
    <xf numFmtId="185" fontId="10" fillId="0" borderId="0" xfId="48" applyNumberFormat="1" applyFont="1" applyFill="1" applyBorder="1" applyAlignment="1">
      <alignment horizontal="right"/>
    </xf>
    <xf numFmtId="185" fontId="10" fillId="0" borderId="38" xfId="48" applyNumberFormat="1" applyFont="1" applyFill="1" applyBorder="1" applyAlignment="1">
      <alignment horizontal="right"/>
    </xf>
    <xf numFmtId="185" fontId="29" fillId="0" borderId="11" xfId="48" applyNumberFormat="1" applyFont="1" applyFill="1" applyBorder="1" applyAlignment="1">
      <alignment/>
    </xf>
    <xf numFmtId="185" fontId="33" fillId="0" borderId="11" xfId="48" applyNumberFormat="1" applyFont="1" applyFill="1" applyBorder="1" applyAlignment="1">
      <alignment/>
    </xf>
    <xf numFmtId="185" fontId="4" fillId="0" borderId="60" xfId="48" applyNumberFormat="1" applyFont="1" applyFill="1" applyBorder="1" applyAlignment="1">
      <alignment horizontal="centerContinuous"/>
    </xf>
    <xf numFmtId="185" fontId="10" fillId="0" borderId="85" xfId="48" applyNumberFormat="1" applyFont="1" applyFill="1" applyBorder="1" applyAlignment="1">
      <alignment/>
    </xf>
    <xf numFmtId="185" fontId="1" fillId="0" borderId="86" xfId="48" applyNumberFormat="1" applyFont="1" applyFill="1" applyBorder="1" applyAlignment="1">
      <alignment/>
    </xf>
    <xf numFmtId="0" fontId="11" fillId="0" borderId="72" xfId="48" applyNumberFormat="1" applyFont="1" applyFill="1" applyBorder="1" applyAlignment="1">
      <alignment/>
    </xf>
    <xf numFmtId="185" fontId="29" fillId="0" borderId="87" xfId="48" applyNumberFormat="1" applyFont="1" applyFill="1" applyBorder="1" applyAlignment="1">
      <alignment/>
    </xf>
    <xf numFmtId="185" fontId="1" fillId="0" borderId="88" xfId="48" applyNumberFormat="1" applyFont="1" applyFill="1" applyBorder="1" applyAlignment="1">
      <alignment/>
    </xf>
    <xf numFmtId="185" fontId="4" fillId="0" borderId="89" xfId="48" applyNumberFormat="1" applyFont="1" applyFill="1" applyBorder="1" applyAlignment="1">
      <alignment horizontal="distributed"/>
    </xf>
    <xf numFmtId="185" fontId="1" fillId="0" borderId="90" xfId="48" applyNumberFormat="1" applyFont="1" applyFill="1" applyBorder="1" applyAlignment="1">
      <alignment/>
    </xf>
    <xf numFmtId="185" fontId="10" fillId="0" borderId="0" xfId="48" applyNumberFormat="1" applyFont="1" applyFill="1" applyAlignment="1" quotePrefix="1">
      <alignment horizontal="left" vertical="top"/>
    </xf>
    <xf numFmtId="185" fontId="4" fillId="0" borderId="11" xfId="48" applyNumberFormat="1" applyFont="1" applyFill="1" applyBorder="1" applyAlignment="1">
      <alignment/>
    </xf>
    <xf numFmtId="185" fontId="29" fillId="0" borderId="46" xfId="48" applyNumberFormat="1" applyFont="1" applyFill="1" applyBorder="1" applyAlignment="1">
      <alignment/>
    </xf>
    <xf numFmtId="185" fontId="4" fillId="0" borderId="91" xfId="48" applyNumberFormat="1" applyFont="1" applyFill="1" applyBorder="1" applyAlignment="1">
      <alignment horizontal="distributed"/>
    </xf>
    <xf numFmtId="185" fontId="7" fillId="0" borderId="0" xfId="48" applyNumberFormat="1" applyFont="1" applyFill="1" applyBorder="1" applyAlignment="1">
      <alignment horizontal="centerContinuous" vertical="center"/>
    </xf>
    <xf numFmtId="185" fontId="4" fillId="0" borderId="0" xfId="48" applyNumberFormat="1" applyFont="1" applyFill="1" applyBorder="1" applyAlignment="1">
      <alignment horizontal="left"/>
    </xf>
    <xf numFmtId="185" fontId="9" fillId="0" borderId="0" xfId="48" applyNumberFormat="1" applyFont="1" applyFill="1" applyBorder="1" applyAlignment="1">
      <alignment horizontal="center" vertical="center"/>
    </xf>
    <xf numFmtId="185" fontId="5" fillId="0" borderId="0" xfId="48" applyNumberFormat="1" applyFont="1" applyFill="1" applyBorder="1" applyAlignment="1">
      <alignment/>
    </xf>
    <xf numFmtId="185" fontId="5" fillId="0" borderId="0" xfId="48" applyNumberFormat="1" applyFont="1" applyFill="1" applyAlignment="1">
      <alignment horizontal="right"/>
    </xf>
    <xf numFmtId="185" fontId="5" fillId="0" borderId="0" xfId="48" applyNumberFormat="1" applyFont="1" applyFill="1" applyAlignment="1">
      <alignment horizontal="right" vertical="top"/>
    </xf>
    <xf numFmtId="185" fontId="10" fillId="0" borderId="92" xfId="48" applyNumberFormat="1" applyFont="1" applyFill="1" applyBorder="1" applyAlignment="1">
      <alignment/>
    </xf>
    <xf numFmtId="185" fontId="1" fillId="0" borderId="93" xfId="48" applyNumberFormat="1" applyFont="1" applyFill="1" applyBorder="1" applyAlignment="1">
      <alignment/>
    </xf>
    <xf numFmtId="185" fontId="10" fillId="0" borderId="11" xfId="48" applyNumberFormat="1" applyFont="1" applyFill="1" applyBorder="1" applyAlignment="1">
      <alignment horizontal="distributed"/>
    </xf>
    <xf numFmtId="0" fontId="11" fillId="0" borderId="11" xfId="48" applyNumberFormat="1" applyFont="1" applyFill="1" applyBorder="1" applyAlignment="1">
      <alignment/>
    </xf>
    <xf numFmtId="185" fontId="31" fillId="0" borderId="34" xfId="48" applyNumberFormat="1" applyFont="1" applyFill="1" applyBorder="1" applyAlignment="1">
      <alignment/>
    </xf>
    <xf numFmtId="185" fontId="29" fillId="0" borderId="70" xfId="48" applyNumberFormat="1" applyFont="1" applyFill="1" applyBorder="1" applyAlignment="1">
      <alignment vertical="top"/>
    </xf>
    <xf numFmtId="185" fontId="31" fillId="0" borderId="69" xfId="48" applyNumberFormat="1" applyFont="1" applyFill="1" applyBorder="1" applyAlignment="1">
      <alignment/>
    </xf>
    <xf numFmtId="185" fontId="10" fillId="0" borderId="0" xfId="48" applyNumberFormat="1" applyFont="1" applyFill="1" applyBorder="1" applyAlignment="1" quotePrefix="1">
      <alignment horizontal="left" vertical="center"/>
    </xf>
    <xf numFmtId="185" fontId="4" fillId="0" borderId="0" xfId="48" applyNumberFormat="1" applyFont="1" applyFill="1" applyAlignment="1">
      <alignment/>
    </xf>
    <xf numFmtId="185" fontId="11" fillId="0" borderId="0" xfId="48" applyNumberFormat="1" applyFont="1" applyFill="1" applyAlignment="1">
      <alignment/>
    </xf>
    <xf numFmtId="185" fontId="12" fillId="0" borderId="0" xfId="48" applyNumberFormat="1" applyFont="1" applyFill="1" applyBorder="1" applyAlignment="1">
      <alignment/>
    </xf>
    <xf numFmtId="0" fontId="5" fillId="34" borderId="33" xfId="48" applyNumberFormat="1" applyFont="1" applyFill="1" applyBorder="1" applyAlignment="1">
      <alignment vertical="center"/>
    </xf>
    <xf numFmtId="185" fontId="0" fillId="34" borderId="32" xfId="48" applyNumberFormat="1" applyFont="1" applyFill="1" applyBorder="1" applyAlignment="1">
      <alignment horizontal="left" vertical="center"/>
    </xf>
    <xf numFmtId="0" fontId="10" fillId="34" borderId="32" xfId="48" applyNumberFormat="1" applyFont="1" applyFill="1" applyBorder="1" applyAlignment="1">
      <alignment horizontal="left" vertical="center"/>
    </xf>
    <xf numFmtId="185" fontId="73" fillId="0" borderId="11" xfId="48" applyNumberFormat="1" applyFont="1" applyFill="1" applyBorder="1" applyAlignment="1">
      <alignment/>
    </xf>
    <xf numFmtId="185" fontId="16" fillId="0" borderId="94" xfId="0" applyNumberFormat="1" applyFont="1" applyFill="1" applyBorder="1" applyAlignment="1">
      <alignment horizontal="centerContinuous" vertical="center"/>
    </xf>
    <xf numFmtId="185" fontId="16" fillId="34" borderId="39" xfId="48" applyNumberFormat="1" applyFont="1" applyFill="1" applyBorder="1" applyAlignment="1">
      <alignment horizontal="centerContinuous" vertical="center"/>
    </xf>
    <xf numFmtId="185" fontId="11" fillId="34" borderId="17" xfId="48" applyNumberFormat="1" applyFont="1" applyFill="1" applyBorder="1" applyAlignment="1">
      <alignment horizontal="center" vertical="center"/>
    </xf>
    <xf numFmtId="185" fontId="22" fillId="0" borderId="0" xfId="48" applyNumberFormat="1" applyFont="1" applyFill="1" applyAlignment="1">
      <alignment/>
    </xf>
    <xf numFmtId="185" fontId="10" fillId="34" borderId="95" xfId="48" applyNumberFormat="1" applyFont="1" applyFill="1" applyBorder="1" applyAlignment="1">
      <alignment/>
    </xf>
    <xf numFmtId="185" fontId="10" fillId="0" borderId="95" xfId="48" applyNumberFormat="1" applyFont="1" applyFill="1" applyBorder="1" applyAlignment="1">
      <alignment/>
    </xf>
    <xf numFmtId="185" fontId="10" fillId="34" borderId="96" xfId="48" applyNumberFormat="1" applyFont="1" applyFill="1" applyBorder="1" applyAlignment="1">
      <alignment/>
    </xf>
    <xf numFmtId="185" fontId="0" fillId="0" borderId="87" xfId="48" applyNumberFormat="1" applyFont="1" applyFill="1" applyBorder="1" applyAlignment="1">
      <alignment/>
    </xf>
    <xf numFmtId="185" fontId="0" fillId="0" borderId="97" xfId="48" applyNumberFormat="1" applyFont="1" applyFill="1" applyBorder="1" applyAlignment="1">
      <alignment/>
    </xf>
    <xf numFmtId="185" fontId="0" fillId="0" borderId="88" xfId="48" applyNumberFormat="1" applyFont="1" applyFill="1" applyBorder="1" applyAlignment="1">
      <alignment/>
    </xf>
    <xf numFmtId="185" fontId="0" fillId="0" borderId="62" xfId="48" applyNumberFormat="1" applyFont="1" applyFill="1" applyBorder="1" applyAlignment="1">
      <alignment/>
    </xf>
    <xf numFmtId="185" fontId="0" fillId="0" borderId="0" xfId="48" applyNumberFormat="1" applyFont="1" applyFill="1" applyBorder="1" applyAlignment="1">
      <alignment/>
    </xf>
    <xf numFmtId="185" fontId="0" fillId="0" borderId="89" xfId="48" applyNumberFormat="1" applyFont="1" applyFill="1" applyBorder="1" applyAlignment="1">
      <alignment/>
    </xf>
    <xf numFmtId="185" fontId="0" fillId="0" borderId="98" xfId="48" applyNumberFormat="1" applyFont="1" applyFill="1" applyBorder="1" applyAlignment="1">
      <alignment/>
    </xf>
    <xf numFmtId="185" fontId="0" fillId="0" borderId="90" xfId="48" applyNumberFormat="1" applyFont="1" applyFill="1" applyBorder="1" applyAlignment="1">
      <alignment/>
    </xf>
    <xf numFmtId="185" fontId="10" fillId="34" borderId="99" xfId="48" applyNumberFormat="1" applyFont="1" applyFill="1" applyBorder="1" applyAlignment="1">
      <alignment/>
    </xf>
    <xf numFmtId="38" fontId="10" fillId="0" borderId="95" xfId="48" applyNumberFormat="1" applyFont="1" applyFill="1" applyBorder="1" applyAlignment="1">
      <alignment/>
    </xf>
    <xf numFmtId="185" fontId="1" fillId="0" borderId="17" xfId="48" applyNumberFormat="1" applyFont="1" applyFill="1" applyBorder="1" applyAlignment="1">
      <alignment horizontal="centerContinuous" vertical="center"/>
    </xf>
    <xf numFmtId="185" fontId="0" fillId="0" borderId="0" xfId="48" applyNumberFormat="1" applyFont="1" applyFill="1" applyAlignment="1">
      <alignment vertical="center"/>
    </xf>
    <xf numFmtId="0" fontId="0" fillId="0" borderId="21" xfId="0" applyFont="1" applyFill="1" applyBorder="1" applyAlignment="1">
      <alignment horizontal="centerContinuous" vertical="center"/>
    </xf>
    <xf numFmtId="185" fontId="0" fillId="0" borderId="20" xfId="48" applyNumberFormat="1" applyFont="1" applyFill="1" applyBorder="1" applyAlignment="1">
      <alignment horizontal="left" vertical="center"/>
    </xf>
    <xf numFmtId="185" fontId="0" fillId="0" borderId="33" xfId="48" applyNumberFormat="1" applyFont="1" applyFill="1" applyBorder="1" applyAlignment="1">
      <alignment/>
    </xf>
    <xf numFmtId="185" fontId="14" fillId="0" borderId="0" xfId="48" applyNumberFormat="1" applyFont="1" applyFill="1" applyAlignment="1">
      <alignment horizontal="right" vertical="center"/>
    </xf>
    <xf numFmtId="185" fontId="21" fillId="34" borderId="0" xfId="48" applyNumberFormat="1" applyFont="1" applyFill="1" applyAlignment="1">
      <alignment horizontal="right"/>
    </xf>
    <xf numFmtId="185" fontId="10" fillId="0" borderId="100" xfId="48" applyNumberFormat="1" applyFont="1" applyFill="1" applyBorder="1" applyAlignment="1">
      <alignment/>
    </xf>
    <xf numFmtId="185" fontId="5" fillId="0" borderId="21" xfId="48" applyNumberFormat="1" applyFont="1" applyFill="1" applyBorder="1" applyAlignment="1">
      <alignment horizontal="centerContinuous" vertical="center"/>
    </xf>
    <xf numFmtId="185" fontId="0" fillId="0" borderId="32" xfId="48" applyNumberFormat="1" applyFont="1" applyFill="1" applyBorder="1" applyAlignment="1">
      <alignment horizontal="left" vertical="center"/>
    </xf>
    <xf numFmtId="185" fontId="21" fillId="0" borderId="0" xfId="48" applyNumberFormat="1" applyFont="1" applyFill="1" applyAlignment="1">
      <alignment horizontal="right"/>
    </xf>
    <xf numFmtId="185" fontId="0" fillId="0" borderId="50" xfId="48" applyNumberFormat="1" applyFont="1" applyFill="1" applyBorder="1" applyAlignment="1">
      <alignment horizontal="centerContinuous"/>
    </xf>
    <xf numFmtId="185" fontId="0" fillId="0" borderId="50" xfId="48" applyNumberFormat="1" applyFont="1" applyFill="1" applyBorder="1" applyAlignment="1">
      <alignment/>
    </xf>
    <xf numFmtId="185" fontId="5" fillId="0" borderId="44" xfId="48" applyNumberFormat="1" applyFont="1" applyFill="1" applyBorder="1" applyAlignment="1" quotePrefix="1">
      <alignment vertical="center"/>
    </xf>
    <xf numFmtId="185" fontId="10" fillId="0" borderId="101" xfId="48" applyNumberFormat="1" applyFont="1" applyFill="1" applyBorder="1" applyAlignment="1">
      <alignment/>
    </xf>
    <xf numFmtId="185" fontId="10" fillId="0" borderId="102" xfId="48" applyNumberFormat="1" applyFont="1" applyFill="1" applyBorder="1" applyAlignment="1">
      <alignment/>
    </xf>
    <xf numFmtId="185" fontId="10" fillId="0" borderId="0" xfId="48" applyNumberFormat="1" applyFont="1" applyFill="1" applyBorder="1" applyAlignment="1" applyProtection="1">
      <alignment/>
      <protection/>
    </xf>
    <xf numFmtId="185" fontId="10" fillId="0" borderId="103" xfId="48" applyNumberFormat="1" applyFont="1" applyFill="1" applyBorder="1" applyAlignment="1">
      <alignment/>
    </xf>
    <xf numFmtId="185" fontId="10" fillId="0" borderId="104" xfId="48" applyNumberFormat="1" applyFont="1" applyFill="1" applyBorder="1" applyAlignment="1">
      <alignment/>
    </xf>
    <xf numFmtId="185" fontId="10" fillId="0" borderId="59" xfId="48" applyNumberFormat="1" applyFont="1" applyFill="1" applyBorder="1" applyAlignment="1">
      <alignment/>
    </xf>
    <xf numFmtId="185" fontId="10" fillId="0" borderId="105" xfId="48" applyNumberFormat="1" applyFont="1" applyFill="1" applyBorder="1" applyAlignment="1">
      <alignment/>
    </xf>
    <xf numFmtId="185" fontId="5" fillId="0" borderId="0" xfId="48" applyNumberFormat="1" applyFont="1" applyFill="1" applyBorder="1" applyAlignment="1" quotePrefix="1">
      <alignment vertical="center"/>
    </xf>
    <xf numFmtId="185" fontId="10" fillId="0" borderId="99" xfId="48" applyNumberFormat="1" applyFont="1" applyFill="1" applyBorder="1" applyAlignment="1">
      <alignment/>
    </xf>
    <xf numFmtId="185" fontId="10" fillId="0" borderId="56" xfId="48" applyNumberFormat="1" applyFont="1" applyFill="1" applyBorder="1" applyAlignment="1" applyProtection="1">
      <alignment/>
      <protection/>
    </xf>
    <xf numFmtId="185" fontId="10" fillId="0" borderId="71" xfId="48" applyNumberFormat="1" applyFont="1" applyFill="1" applyBorder="1" applyAlignment="1" applyProtection="1">
      <alignment/>
      <protection/>
    </xf>
    <xf numFmtId="185" fontId="10" fillId="0" borderId="97" xfId="48" applyNumberFormat="1" applyFont="1" applyFill="1" applyBorder="1" applyAlignment="1" applyProtection="1">
      <alignment/>
      <protection/>
    </xf>
    <xf numFmtId="185" fontId="10" fillId="0" borderId="98" xfId="48" applyNumberFormat="1" applyFont="1" applyFill="1" applyBorder="1" applyAlignment="1" applyProtection="1">
      <alignment/>
      <protection/>
    </xf>
    <xf numFmtId="0" fontId="10" fillId="0" borderId="56" xfId="48" applyNumberFormat="1" applyFont="1" applyFill="1" applyBorder="1" applyAlignment="1">
      <alignment/>
    </xf>
    <xf numFmtId="185" fontId="10" fillId="0" borderId="38" xfId="48" applyNumberFormat="1" applyFont="1" applyFill="1" applyBorder="1" applyAlignment="1" applyProtection="1">
      <alignment/>
      <protection/>
    </xf>
    <xf numFmtId="185" fontId="10" fillId="0" borderId="106" xfId="48" applyNumberFormat="1" applyFont="1" applyFill="1" applyBorder="1" applyAlignment="1">
      <alignment/>
    </xf>
    <xf numFmtId="185" fontId="10" fillId="0" borderId="107" xfId="48" applyNumberFormat="1" applyFont="1" applyFill="1" applyBorder="1" applyAlignment="1" applyProtection="1">
      <alignment/>
      <protection/>
    </xf>
    <xf numFmtId="185" fontId="0" fillId="0" borderId="0" xfId="48" applyNumberFormat="1" applyFont="1" applyFill="1" applyBorder="1" applyAlignment="1">
      <alignment vertical="center"/>
    </xf>
    <xf numFmtId="185" fontId="7" fillId="0" borderId="0" xfId="48" applyNumberFormat="1" applyFont="1" applyFill="1" applyBorder="1" applyAlignment="1">
      <alignment horizontal="center" vertical="center"/>
    </xf>
    <xf numFmtId="185" fontId="21" fillId="0" borderId="0" xfId="48" applyNumberFormat="1" applyFont="1" applyFill="1" applyAlignment="1">
      <alignment/>
    </xf>
    <xf numFmtId="185" fontId="10" fillId="0" borderId="95" xfId="48" applyNumberFormat="1" applyFont="1" applyFill="1" applyBorder="1" applyAlignment="1">
      <alignment/>
    </xf>
    <xf numFmtId="0" fontId="10" fillId="0" borderId="95" xfId="48" applyNumberFormat="1" applyFont="1" applyFill="1" applyBorder="1" applyAlignment="1">
      <alignment/>
    </xf>
    <xf numFmtId="0" fontId="10" fillId="0" borderId="95" xfId="48" applyNumberFormat="1" applyFont="1" applyFill="1" applyBorder="1" applyAlignment="1">
      <alignment/>
    </xf>
    <xf numFmtId="185" fontId="38" fillId="0" borderId="56" xfId="48" applyNumberFormat="1" applyFont="1" applyFill="1" applyBorder="1" applyAlignment="1" applyProtection="1">
      <alignment/>
      <protection/>
    </xf>
    <xf numFmtId="185" fontId="38" fillId="0" borderId="71" xfId="48" applyNumberFormat="1" applyFont="1" applyFill="1" applyBorder="1" applyAlignment="1" applyProtection="1">
      <alignment/>
      <protection/>
    </xf>
    <xf numFmtId="185" fontId="10" fillId="0" borderId="56" xfId="48" applyNumberFormat="1" applyFont="1" applyFill="1" applyBorder="1" applyAlignment="1" applyProtection="1">
      <alignment/>
      <protection/>
    </xf>
    <xf numFmtId="0" fontId="10" fillId="0" borderId="99" xfId="48" applyNumberFormat="1" applyFont="1" applyFill="1" applyBorder="1" applyAlignment="1">
      <alignment/>
    </xf>
    <xf numFmtId="185" fontId="10" fillId="0" borderId="108" xfId="48" applyNumberFormat="1" applyFont="1" applyFill="1" applyBorder="1" applyAlignment="1">
      <alignment/>
    </xf>
    <xf numFmtId="0" fontId="10" fillId="0" borderId="56" xfId="48" applyNumberFormat="1" applyFont="1" applyFill="1" applyBorder="1" applyAlignment="1">
      <alignment/>
    </xf>
    <xf numFmtId="185" fontId="1" fillId="34" borderId="17" xfId="48" applyNumberFormat="1" applyFont="1" applyFill="1" applyBorder="1" applyAlignment="1">
      <alignment horizontal="centerContinuous" vertical="center"/>
    </xf>
    <xf numFmtId="185" fontId="0" fillId="34" borderId="0" xfId="48" applyNumberFormat="1" applyFont="1" applyFill="1" applyAlignment="1">
      <alignment vertical="center"/>
    </xf>
    <xf numFmtId="185" fontId="5" fillId="34" borderId="21" xfId="48" applyNumberFormat="1" applyFont="1" applyFill="1" applyBorder="1" applyAlignment="1">
      <alignment horizontal="centerContinuous" vertical="center"/>
    </xf>
    <xf numFmtId="185" fontId="0" fillId="34" borderId="32" xfId="48" applyNumberFormat="1" applyFont="1" applyFill="1" applyBorder="1" applyAlignment="1">
      <alignment horizontal="left" vertical="center"/>
    </xf>
    <xf numFmtId="185" fontId="0" fillId="34" borderId="33" xfId="48" applyNumberFormat="1" applyFont="1" applyFill="1" applyBorder="1" applyAlignment="1">
      <alignment/>
    </xf>
    <xf numFmtId="185" fontId="10" fillId="34" borderId="109" xfId="48" applyNumberFormat="1" applyFont="1" applyFill="1" applyBorder="1" applyAlignment="1">
      <alignment/>
    </xf>
    <xf numFmtId="185" fontId="10" fillId="34" borderId="39" xfId="48" applyNumberFormat="1" applyFont="1" applyFill="1" applyBorder="1" applyAlignment="1">
      <alignment/>
    </xf>
    <xf numFmtId="185" fontId="4" fillId="34" borderId="39" xfId="48" applyNumberFormat="1" applyFont="1" applyFill="1" applyBorder="1" applyAlignment="1">
      <alignment/>
    </xf>
    <xf numFmtId="185" fontId="0" fillId="0" borderId="0" xfId="0" applyNumberFormat="1" applyFont="1" applyFill="1" applyAlignment="1">
      <alignment/>
    </xf>
    <xf numFmtId="185" fontId="0" fillId="0" borderId="20" xfId="0" applyNumberFormat="1" applyFont="1" applyFill="1" applyBorder="1" applyAlignment="1">
      <alignment horizontal="centerContinuous" vertical="center"/>
    </xf>
    <xf numFmtId="185" fontId="0" fillId="0" borderId="20" xfId="0" applyNumberFormat="1" applyFont="1" applyFill="1" applyBorder="1" applyAlignment="1">
      <alignment horizontal="centerContinuous"/>
    </xf>
    <xf numFmtId="185" fontId="0" fillId="0" borderId="0" xfId="48" applyNumberFormat="1" applyFont="1" applyFill="1" applyAlignment="1">
      <alignment/>
    </xf>
    <xf numFmtId="185" fontId="0" fillId="0" borderId="0" xfId="0" applyNumberFormat="1" applyFont="1" applyFill="1" applyBorder="1" applyAlignment="1">
      <alignment/>
    </xf>
    <xf numFmtId="185" fontId="6" fillId="0" borderId="0" xfId="48" applyNumberFormat="1" applyFont="1" applyFill="1" applyAlignment="1">
      <alignment vertical="top"/>
    </xf>
    <xf numFmtId="185" fontId="0" fillId="0" borderId="0" xfId="0" applyNumberFormat="1" applyFont="1" applyFill="1" applyAlignment="1">
      <alignment horizontal="center" vertical="center"/>
    </xf>
    <xf numFmtId="185" fontId="0" fillId="33" borderId="95" xfId="0" applyNumberFormat="1" applyFont="1" applyFill="1" applyBorder="1" applyAlignment="1">
      <alignment/>
    </xf>
    <xf numFmtId="185" fontId="0" fillId="33" borderId="110" xfId="0" applyNumberFormat="1" applyFont="1" applyFill="1" applyBorder="1" applyAlignment="1">
      <alignment/>
    </xf>
    <xf numFmtId="185" fontId="0" fillId="0" borderId="110" xfId="0" applyNumberFormat="1" applyFont="1" applyFill="1" applyBorder="1" applyAlignment="1">
      <alignment/>
    </xf>
    <xf numFmtId="185" fontId="0" fillId="0" borderId="28" xfId="0" applyNumberFormat="1" applyFont="1" applyFill="1" applyBorder="1" applyAlignment="1">
      <alignment/>
    </xf>
    <xf numFmtId="185" fontId="0" fillId="0" borderId="111" xfId="0" applyNumberFormat="1" applyFont="1" applyFill="1" applyBorder="1" applyAlignment="1">
      <alignment/>
    </xf>
    <xf numFmtId="185" fontId="0" fillId="0" borderId="95" xfId="0" applyNumberFormat="1" applyFont="1" applyFill="1" applyBorder="1" applyAlignment="1">
      <alignment/>
    </xf>
    <xf numFmtId="185" fontId="0" fillId="33" borderId="52" xfId="0" applyNumberFormat="1" applyFont="1" applyFill="1" applyBorder="1" applyAlignment="1">
      <alignment/>
    </xf>
    <xf numFmtId="185" fontId="0" fillId="33" borderId="112" xfId="0" applyNumberFormat="1" applyFont="1" applyFill="1" applyBorder="1" applyAlignment="1">
      <alignment/>
    </xf>
    <xf numFmtId="185" fontId="0" fillId="0" borderId="112" xfId="0" applyNumberFormat="1" applyFont="1" applyFill="1" applyBorder="1" applyAlignment="1">
      <alignment/>
    </xf>
    <xf numFmtId="185" fontId="0" fillId="0" borderId="27" xfId="0" applyNumberFormat="1" applyFont="1" applyFill="1" applyBorder="1" applyAlignment="1">
      <alignment/>
    </xf>
    <xf numFmtId="185" fontId="0" fillId="0" borderId="37" xfId="0" applyNumberFormat="1" applyFont="1" applyFill="1" applyBorder="1" applyAlignment="1">
      <alignment/>
    </xf>
    <xf numFmtId="185" fontId="0" fillId="0" borderId="52" xfId="0" applyNumberFormat="1" applyFont="1" applyFill="1" applyBorder="1" applyAlignment="1">
      <alignment/>
    </xf>
    <xf numFmtId="185" fontId="0" fillId="0" borderId="38" xfId="0" applyNumberFormat="1" applyFont="1" applyFill="1" applyBorder="1" applyAlignment="1">
      <alignment/>
    </xf>
    <xf numFmtId="185" fontId="0" fillId="0" borderId="24" xfId="0" applyNumberFormat="1" applyFont="1" applyFill="1" applyBorder="1" applyAlignment="1">
      <alignment/>
    </xf>
    <xf numFmtId="185" fontId="0" fillId="0" borderId="113" xfId="0" applyNumberFormat="1" applyFont="1" applyFill="1" applyBorder="1" applyAlignment="1">
      <alignment/>
    </xf>
    <xf numFmtId="185" fontId="0" fillId="0" borderId="108" xfId="0" applyNumberFormat="1" applyFont="1" applyFill="1" applyBorder="1" applyAlignment="1">
      <alignment/>
    </xf>
    <xf numFmtId="185" fontId="0" fillId="0" borderId="96" xfId="0" applyNumberFormat="1" applyFont="1" applyFill="1" applyBorder="1" applyAlignment="1">
      <alignment/>
    </xf>
    <xf numFmtId="185" fontId="0" fillId="0" borderId="100" xfId="0" applyNumberFormat="1" applyFont="1" applyFill="1" applyBorder="1" applyAlignment="1">
      <alignment/>
    </xf>
    <xf numFmtId="185" fontId="0" fillId="0" borderId="114" xfId="0" applyNumberFormat="1" applyFont="1" applyFill="1" applyBorder="1" applyAlignment="1">
      <alignment/>
    </xf>
    <xf numFmtId="185" fontId="0" fillId="0" borderId="115" xfId="0" applyNumberFormat="1" applyFont="1" applyFill="1" applyBorder="1" applyAlignment="1">
      <alignment/>
    </xf>
    <xf numFmtId="185" fontId="4" fillId="0" borderId="72" xfId="48" applyNumberFormat="1" applyFont="1" applyFill="1" applyBorder="1" applyAlignment="1">
      <alignment horizontal="distributed"/>
    </xf>
    <xf numFmtId="185" fontId="4" fillId="0" borderId="73" xfId="48" applyNumberFormat="1" applyFont="1" applyFill="1" applyBorder="1" applyAlignment="1">
      <alignment/>
    </xf>
    <xf numFmtId="185" fontId="29" fillId="0" borderId="53" xfId="48" applyNumberFormat="1" applyFont="1" applyFill="1" applyBorder="1" applyAlignment="1">
      <alignment/>
    </xf>
    <xf numFmtId="185" fontId="10" fillId="0" borderId="95" xfId="48" applyNumberFormat="1" applyFont="1" applyFill="1" applyBorder="1" applyAlignment="1" applyProtection="1">
      <alignment/>
      <protection/>
    </xf>
    <xf numFmtId="185" fontId="10" fillId="0" borderId="99" xfId="48" applyNumberFormat="1" applyFont="1" applyFill="1" applyBorder="1" applyAlignment="1" applyProtection="1">
      <alignment/>
      <protection/>
    </xf>
    <xf numFmtId="185" fontId="1" fillId="0" borderId="22" xfId="48" applyNumberFormat="1" applyFont="1" applyFill="1" applyBorder="1" applyAlignment="1">
      <alignment horizontal="centerContinuous" vertical="center"/>
    </xf>
    <xf numFmtId="185" fontId="8" fillId="0" borderId="11" xfId="48" applyNumberFormat="1" applyFont="1" applyFill="1" applyBorder="1" applyAlignment="1">
      <alignment/>
    </xf>
    <xf numFmtId="185" fontId="10" fillId="34" borderId="98" xfId="48" applyNumberFormat="1" applyFont="1" applyFill="1" applyBorder="1" applyAlignment="1">
      <alignment/>
    </xf>
    <xf numFmtId="185" fontId="1" fillId="34" borderId="90" xfId="48" applyNumberFormat="1" applyFont="1" applyFill="1" applyBorder="1" applyAlignment="1">
      <alignment/>
    </xf>
    <xf numFmtId="185" fontId="4" fillId="0" borderId="87" xfId="48" applyNumberFormat="1" applyFont="1" applyFill="1" applyBorder="1" applyAlignment="1">
      <alignment horizontal="distributed"/>
    </xf>
    <xf numFmtId="185" fontId="4" fillId="0" borderId="62" xfId="48" applyNumberFormat="1" applyFont="1" applyFill="1" applyBorder="1" applyAlignment="1">
      <alignment horizontal="distributed"/>
    </xf>
    <xf numFmtId="185" fontId="8" fillId="0" borderId="62" xfId="48" applyNumberFormat="1" applyFont="1" applyFill="1" applyBorder="1" applyAlignment="1">
      <alignment horizontal="distributed"/>
    </xf>
    <xf numFmtId="185" fontId="10" fillId="0" borderId="97" xfId="48" applyNumberFormat="1" applyFont="1" applyFill="1" applyBorder="1" applyAlignment="1">
      <alignment/>
    </xf>
    <xf numFmtId="185" fontId="10" fillId="0" borderId="98" xfId="48" applyNumberFormat="1" applyFont="1" applyFill="1" applyBorder="1" applyAlignment="1">
      <alignment/>
    </xf>
    <xf numFmtId="185" fontId="10" fillId="0" borderId="62" xfId="48" applyNumberFormat="1" applyFont="1" applyFill="1" applyBorder="1" applyAlignment="1">
      <alignment horizontal="distributed"/>
    </xf>
    <xf numFmtId="185" fontId="10" fillId="0" borderId="89" xfId="48" applyNumberFormat="1" applyFont="1" applyFill="1" applyBorder="1" applyAlignment="1">
      <alignment horizontal="distributed"/>
    </xf>
    <xf numFmtId="185" fontId="10" fillId="0" borderId="87" xfId="48" applyNumberFormat="1" applyFont="1" applyFill="1" applyBorder="1" applyAlignment="1">
      <alignment horizontal="distributed"/>
    </xf>
    <xf numFmtId="185" fontId="0" fillId="34" borderId="62" xfId="48" applyNumberFormat="1" applyFont="1" applyFill="1" applyBorder="1" applyAlignment="1">
      <alignment/>
    </xf>
    <xf numFmtId="185" fontId="0" fillId="34" borderId="89" xfId="48" applyNumberFormat="1" applyFont="1" applyFill="1" applyBorder="1" applyAlignment="1">
      <alignment/>
    </xf>
    <xf numFmtId="0" fontId="10" fillId="0" borderId="54" xfId="48" applyNumberFormat="1" applyFont="1" applyFill="1" applyBorder="1" applyAlignment="1">
      <alignment/>
    </xf>
    <xf numFmtId="185" fontId="4" fillId="0" borderId="70" xfId="48" applyNumberFormat="1" applyFont="1" applyFill="1" applyBorder="1" applyAlignment="1">
      <alignment/>
    </xf>
    <xf numFmtId="185" fontId="74" fillId="0" borderId="54" xfId="48" applyNumberFormat="1" applyFont="1" applyFill="1" applyBorder="1" applyAlignment="1">
      <alignment/>
    </xf>
    <xf numFmtId="185" fontId="4" fillId="0" borderId="53" xfId="48" applyNumberFormat="1" applyFont="1" applyFill="1" applyBorder="1" applyAlignment="1">
      <alignment/>
    </xf>
    <xf numFmtId="185" fontId="0" fillId="0" borderId="28" xfId="48" applyNumberFormat="1" applyFont="1" applyFill="1" applyBorder="1" applyAlignment="1">
      <alignment/>
    </xf>
    <xf numFmtId="0" fontId="0" fillId="0" borderId="28" xfId="48" applyNumberFormat="1" applyFont="1" applyFill="1" applyBorder="1" applyAlignment="1">
      <alignment/>
    </xf>
    <xf numFmtId="185" fontId="0" fillId="0" borderId="110" xfId="48" applyNumberFormat="1" applyFont="1" applyFill="1" applyBorder="1" applyAlignment="1">
      <alignment/>
    </xf>
    <xf numFmtId="185" fontId="0" fillId="0" borderId="116" xfId="48" applyNumberFormat="1" applyFont="1" applyFill="1" applyBorder="1" applyAlignment="1">
      <alignment/>
    </xf>
    <xf numFmtId="185" fontId="0" fillId="0" borderId="96" xfId="48" applyNumberFormat="1" applyFont="1" applyFill="1" applyBorder="1" applyAlignment="1">
      <alignment/>
    </xf>
    <xf numFmtId="185" fontId="0" fillId="0" borderId="95" xfId="48" applyNumberFormat="1" applyFont="1" applyFill="1" applyBorder="1" applyAlignment="1">
      <alignment/>
    </xf>
    <xf numFmtId="185" fontId="0" fillId="0" borderId="99" xfId="48" applyNumberFormat="1" applyFont="1" applyFill="1" applyBorder="1" applyAlignment="1">
      <alignment/>
    </xf>
    <xf numFmtId="185" fontId="0" fillId="0" borderId="102" xfId="48" applyNumberFormat="1" applyFont="1" applyFill="1" applyBorder="1" applyAlignment="1">
      <alignment/>
    </xf>
    <xf numFmtId="185" fontId="0" fillId="0" borderId="100" xfId="48" applyNumberFormat="1" applyFont="1" applyFill="1" applyBorder="1" applyAlignment="1">
      <alignment/>
    </xf>
    <xf numFmtId="0" fontId="0" fillId="0" borderId="95" xfId="48" applyNumberFormat="1" applyFont="1" applyFill="1" applyBorder="1" applyAlignment="1">
      <alignment/>
    </xf>
    <xf numFmtId="0" fontId="0" fillId="0" borderId="110" xfId="48" applyNumberFormat="1" applyFont="1" applyFill="1" applyBorder="1" applyAlignment="1">
      <alignment/>
    </xf>
    <xf numFmtId="185" fontId="0" fillId="0" borderId="56" xfId="48" applyNumberFormat="1" applyFont="1" applyFill="1" applyBorder="1" applyAlignment="1">
      <alignment/>
    </xf>
    <xf numFmtId="185" fontId="30" fillId="0" borderId="96" xfId="48" applyNumberFormat="1" applyFont="1" applyFill="1" applyBorder="1" applyAlignment="1">
      <alignment/>
    </xf>
    <xf numFmtId="0" fontId="10" fillId="0" borderId="117" xfId="48" applyNumberFormat="1" applyFont="1" applyFill="1" applyBorder="1" applyAlignment="1">
      <alignment/>
    </xf>
    <xf numFmtId="185" fontId="0" fillId="0" borderId="118" xfId="48" applyNumberFormat="1" applyFont="1" applyFill="1" applyBorder="1" applyAlignment="1">
      <alignment/>
    </xf>
    <xf numFmtId="185" fontId="0" fillId="0" borderId="117" xfId="48" applyNumberFormat="1" applyFont="1" applyFill="1" applyBorder="1" applyAlignment="1">
      <alignment/>
    </xf>
    <xf numFmtId="0" fontId="1" fillId="0" borderId="29" xfId="48" applyNumberFormat="1" applyFont="1" applyFill="1" applyBorder="1" applyAlignment="1">
      <alignment/>
    </xf>
    <xf numFmtId="185" fontId="4" fillId="0" borderId="38" xfId="48" applyNumberFormat="1" applyFont="1" applyFill="1" applyBorder="1" applyAlignment="1">
      <alignment horizontal="distributed"/>
    </xf>
    <xf numFmtId="185" fontId="73" fillId="0" borderId="55" xfId="48" applyNumberFormat="1" applyFont="1" applyFill="1" applyBorder="1" applyAlignment="1">
      <alignment horizontal="left" vertical="center" indent="1"/>
    </xf>
    <xf numFmtId="185" fontId="4" fillId="0" borderId="38" xfId="48" applyNumberFormat="1" applyFont="1" applyFill="1" applyBorder="1" applyAlignment="1">
      <alignment/>
    </xf>
    <xf numFmtId="185" fontId="7" fillId="0" borderId="54" xfId="48" applyNumberFormat="1" applyFont="1" applyFill="1" applyBorder="1" applyAlignment="1">
      <alignment/>
    </xf>
    <xf numFmtId="0" fontId="10" fillId="0" borderId="28" xfId="0" applyFont="1" applyFill="1" applyBorder="1" applyAlignment="1">
      <alignment shrinkToFit="1"/>
    </xf>
    <xf numFmtId="185" fontId="4" fillId="0" borderId="55" xfId="48" applyNumberFormat="1" applyFont="1" applyFill="1" applyBorder="1" applyAlignment="1">
      <alignment/>
    </xf>
    <xf numFmtId="185" fontId="29" fillId="0" borderId="38" xfId="48" applyNumberFormat="1" applyFont="1" applyFill="1" applyBorder="1" applyAlignment="1">
      <alignment/>
    </xf>
    <xf numFmtId="185" fontId="0" fillId="0" borderId="38" xfId="48" applyNumberFormat="1" applyFont="1" applyFill="1" applyBorder="1" applyAlignment="1">
      <alignment/>
    </xf>
    <xf numFmtId="185" fontId="10" fillId="0" borderId="27" xfId="48" applyNumberFormat="1" applyFont="1" applyFill="1" applyBorder="1" applyAlignment="1">
      <alignment/>
    </xf>
    <xf numFmtId="185" fontId="0" fillId="0" borderId="55" xfId="48" applyNumberFormat="1" applyFont="1" applyFill="1" applyBorder="1" applyAlignment="1">
      <alignment/>
    </xf>
    <xf numFmtId="0" fontId="10" fillId="0" borderId="54" xfId="0" applyFont="1" applyFill="1" applyBorder="1" applyAlignment="1">
      <alignment shrinkToFit="1"/>
    </xf>
    <xf numFmtId="0" fontId="4" fillId="0" borderId="12" xfId="48" applyNumberFormat="1" applyFont="1" applyFill="1" applyBorder="1" applyAlignment="1">
      <alignment horizontal="distributed" shrinkToFit="1"/>
    </xf>
    <xf numFmtId="185" fontId="4" fillId="0" borderId="12" xfId="48" applyNumberFormat="1" applyFont="1" applyFill="1" applyBorder="1" applyAlignment="1">
      <alignment/>
    </xf>
    <xf numFmtId="185" fontId="29" fillId="0" borderId="12" xfId="48" applyNumberFormat="1" applyFont="1" applyFill="1" applyBorder="1" applyAlignment="1">
      <alignment/>
    </xf>
    <xf numFmtId="0" fontId="4" fillId="0" borderId="51" xfId="48" applyNumberFormat="1" applyFont="1" applyFill="1" applyBorder="1" applyAlignment="1">
      <alignment horizontal="distributed" shrinkToFit="1"/>
    </xf>
    <xf numFmtId="185" fontId="0" fillId="0" borderId="119" xfId="48" applyNumberFormat="1" applyFont="1" applyFill="1" applyBorder="1" applyAlignment="1">
      <alignment/>
    </xf>
    <xf numFmtId="185" fontId="10" fillId="0" borderId="96" xfId="48" applyNumberFormat="1" applyFont="1" applyFill="1" applyBorder="1" applyAlignment="1">
      <alignment/>
    </xf>
    <xf numFmtId="185" fontId="10" fillId="0" borderId="120" xfId="48" applyNumberFormat="1" applyFont="1" applyFill="1" applyBorder="1" applyAlignment="1">
      <alignment/>
    </xf>
    <xf numFmtId="185" fontId="4" fillId="0" borderId="119" xfId="48" applyNumberFormat="1" applyFont="1" applyFill="1" applyBorder="1" applyAlignment="1">
      <alignment horizontal="distributed"/>
    </xf>
    <xf numFmtId="185" fontId="10" fillId="0" borderId="85" xfId="48" applyNumberFormat="1" applyFont="1" applyFill="1" applyBorder="1" applyAlignment="1">
      <alignment shrinkToFit="1"/>
    </xf>
    <xf numFmtId="185" fontId="1" fillId="0" borderId="86" xfId="48" applyNumberFormat="1" applyFont="1" applyFill="1" applyBorder="1" applyAlignment="1">
      <alignment shrinkToFit="1"/>
    </xf>
    <xf numFmtId="185" fontId="20" fillId="0" borderId="97" xfId="48" applyNumberFormat="1" applyFont="1" applyFill="1" applyBorder="1" applyAlignment="1">
      <alignment/>
    </xf>
    <xf numFmtId="185" fontId="20" fillId="0" borderId="28" xfId="48" applyNumberFormat="1" applyFont="1" applyFill="1" applyBorder="1" applyAlignment="1">
      <alignment/>
    </xf>
    <xf numFmtId="0" fontId="20" fillId="0" borderId="95" xfId="48" applyNumberFormat="1" applyFont="1" applyFill="1" applyBorder="1" applyAlignment="1">
      <alignment/>
    </xf>
    <xf numFmtId="0" fontId="20" fillId="0" borderId="100" xfId="48" applyNumberFormat="1" applyFont="1" applyFill="1" applyBorder="1" applyAlignment="1">
      <alignment/>
    </xf>
    <xf numFmtId="185" fontId="20" fillId="0" borderId="95" xfId="48" applyNumberFormat="1" applyFont="1" applyFill="1" applyBorder="1" applyAlignment="1">
      <alignment/>
    </xf>
    <xf numFmtId="185" fontId="1" fillId="0" borderId="59" xfId="48" applyNumberFormat="1" applyFont="1" applyFill="1" applyBorder="1" applyAlignment="1">
      <alignment/>
    </xf>
    <xf numFmtId="185" fontId="10" fillId="0" borderId="59" xfId="48" applyNumberFormat="1" applyFont="1" applyFill="1" applyBorder="1" applyAlignment="1">
      <alignment shrinkToFit="1"/>
    </xf>
    <xf numFmtId="185" fontId="1" fillId="0" borderId="59" xfId="48" applyNumberFormat="1" applyFont="1" applyFill="1" applyBorder="1" applyAlignment="1">
      <alignment shrinkToFit="1"/>
    </xf>
    <xf numFmtId="185" fontId="1" fillId="0" borderId="121" xfId="48" applyNumberFormat="1" applyFont="1" applyFill="1" applyBorder="1" applyAlignment="1">
      <alignment/>
    </xf>
    <xf numFmtId="185" fontId="1" fillId="0" borderId="0" xfId="0" applyNumberFormat="1" applyFont="1" applyFill="1" applyAlignment="1" quotePrefix="1">
      <alignment horizontal="left"/>
    </xf>
    <xf numFmtId="185" fontId="0" fillId="0" borderId="50" xfId="48" applyNumberFormat="1" applyFill="1" applyBorder="1" applyAlignment="1">
      <alignment horizontal="centerContinuous"/>
    </xf>
    <xf numFmtId="185" fontId="8" fillId="0" borderId="42" xfId="48" applyNumberFormat="1" applyFont="1" applyFill="1" applyBorder="1" applyAlignment="1" quotePrefix="1">
      <alignment horizontal="left"/>
    </xf>
    <xf numFmtId="185" fontId="0" fillId="0" borderId="50" xfId="48" applyNumberFormat="1" applyFont="1" applyFill="1" applyBorder="1" applyAlignment="1">
      <alignment/>
    </xf>
    <xf numFmtId="185" fontId="0" fillId="0" borderId="0" xfId="0" applyNumberFormat="1" applyFill="1" applyAlignment="1">
      <alignment/>
    </xf>
    <xf numFmtId="185" fontId="5" fillId="0" borderId="44" xfId="48" applyNumberFormat="1" applyFont="1" applyFill="1" applyBorder="1" applyAlignment="1" quotePrefix="1">
      <alignment vertical="center"/>
    </xf>
    <xf numFmtId="185" fontId="35" fillId="0" borderId="0" xfId="48" applyNumberFormat="1" applyFont="1" applyFill="1" applyAlignment="1">
      <alignment vertical="top"/>
    </xf>
    <xf numFmtId="185" fontId="1" fillId="0" borderId="22" xfId="48" applyNumberFormat="1" applyFont="1" applyFill="1" applyBorder="1" applyAlignment="1">
      <alignment horizontal="centerContinuous"/>
    </xf>
    <xf numFmtId="185" fontId="1" fillId="0" borderId="19" xfId="48" applyNumberFormat="1" applyFont="1" applyFill="1" applyBorder="1" applyAlignment="1">
      <alignment horizontal="centerContinuous"/>
    </xf>
    <xf numFmtId="185" fontId="32" fillId="0" borderId="70" xfId="48" applyNumberFormat="1" applyFont="1" applyFill="1" applyBorder="1" applyAlignment="1">
      <alignment horizontal="distributed"/>
    </xf>
    <xf numFmtId="185" fontId="37" fillId="0" borderId="71" xfId="48" applyNumberFormat="1" applyFont="1" applyFill="1" applyBorder="1" applyAlignment="1">
      <alignment/>
    </xf>
    <xf numFmtId="0" fontId="11" fillId="0" borderId="62" xfId="48" applyNumberFormat="1" applyFont="1" applyFill="1" applyBorder="1" applyAlignment="1">
      <alignment/>
    </xf>
    <xf numFmtId="0" fontId="10" fillId="0" borderId="0" xfId="48" applyNumberFormat="1" applyFont="1" applyFill="1" applyBorder="1" applyAlignment="1">
      <alignment/>
    </xf>
    <xf numFmtId="185" fontId="10" fillId="0" borderId="52" xfId="48" applyNumberFormat="1" applyFont="1" applyFill="1" applyBorder="1" applyAlignment="1" applyProtection="1">
      <alignment/>
      <protection/>
    </xf>
    <xf numFmtId="0" fontId="10" fillId="0" borderId="54" xfId="48" applyNumberFormat="1" applyFont="1" applyFill="1" applyBorder="1" applyAlignment="1">
      <alignment/>
    </xf>
    <xf numFmtId="185" fontId="4" fillId="0" borderId="46" xfId="48" applyNumberFormat="1" applyFont="1" applyFill="1" applyBorder="1" applyAlignment="1">
      <alignment/>
    </xf>
    <xf numFmtId="0" fontId="10" fillId="0" borderId="118" xfId="48" applyNumberFormat="1" applyFont="1" applyFill="1" applyBorder="1" applyAlignment="1">
      <alignment/>
    </xf>
    <xf numFmtId="185" fontId="10" fillId="0" borderId="12" xfId="48" applyNumberFormat="1" applyFont="1" applyFill="1" applyBorder="1" applyAlignment="1">
      <alignment horizontal="distributed"/>
    </xf>
    <xf numFmtId="185" fontId="10" fillId="0" borderId="46" xfId="48" applyNumberFormat="1" applyFont="1" applyFill="1" applyBorder="1" applyAlignment="1">
      <alignment horizontal="distributed"/>
    </xf>
    <xf numFmtId="185" fontId="10" fillId="0" borderId="118" xfId="48" applyNumberFormat="1" applyFont="1" applyFill="1" applyBorder="1" applyAlignment="1">
      <alignment/>
    </xf>
    <xf numFmtId="185" fontId="32" fillId="0" borderId="11" xfId="48" applyNumberFormat="1" applyFont="1" applyFill="1" applyBorder="1" applyAlignment="1">
      <alignment horizontal="distributed"/>
    </xf>
    <xf numFmtId="185" fontId="10" fillId="0" borderId="37" xfId="48" applyNumberFormat="1" applyFont="1" applyFill="1" applyBorder="1" applyAlignment="1">
      <alignment/>
    </xf>
    <xf numFmtId="185" fontId="4" fillId="0" borderId="70" xfId="48" applyNumberFormat="1" applyFont="1" applyFill="1" applyBorder="1" applyAlignment="1">
      <alignment horizontal="centerContinuous" shrinkToFit="1"/>
    </xf>
    <xf numFmtId="185" fontId="73" fillId="0" borderId="53" xfId="48" applyNumberFormat="1" applyFont="1" applyFill="1" applyBorder="1" applyAlignment="1">
      <alignment horizontal="center" vertical="center"/>
    </xf>
    <xf numFmtId="185" fontId="4" fillId="0" borderId="11" xfId="48" applyNumberFormat="1" applyFont="1" applyFill="1" applyBorder="1" applyAlignment="1">
      <alignment horizontal="center"/>
    </xf>
    <xf numFmtId="185" fontId="10" fillId="0" borderId="111" xfId="48" applyNumberFormat="1" applyFont="1" applyFill="1" applyBorder="1" applyAlignment="1">
      <alignment/>
    </xf>
    <xf numFmtId="185" fontId="4" fillId="0" borderId="53" xfId="48" applyNumberFormat="1" applyFont="1" applyFill="1" applyBorder="1" applyAlignment="1">
      <alignment horizontal="centerContinuous" shrinkToFit="1"/>
    </xf>
    <xf numFmtId="185" fontId="4" fillId="0" borderId="62" xfId="48" applyNumberFormat="1" applyFont="1" applyFill="1" applyBorder="1" applyAlignment="1">
      <alignment/>
    </xf>
    <xf numFmtId="185" fontId="4" fillId="0" borderId="62" xfId="48" applyNumberFormat="1" applyFont="1" applyFill="1" applyBorder="1" applyAlignment="1">
      <alignment/>
    </xf>
    <xf numFmtId="185" fontId="11" fillId="0" borderId="62" xfId="48" applyNumberFormat="1" applyFont="1" applyFill="1" applyBorder="1" applyAlignment="1">
      <alignment horizontal="distributed"/>
    </xf>
    <xf numFmtId="185" fontId="29" fillId="0" borderId="70" xfId="48" applyNumberFormat="1" applyFont="1" applyFill="1" applyBorder="1" applyAlignment="1">
      <alignment/>
    </xf>
    <xf numFmtId="185" fontId="11" fillId="0" borderId="70" xfId="48" applyNumberFormat="1" applyFont="1" applyFill="1" applyBorder="1" applyAlignment="1">
      <alignment horizontal="distributed"/>
    </xf>
    <xf numFmtId="185" fontId="4" fillId="0" borderId="70" xfId="48" applyNumberFormat="1" applyFont="1" applyFill="1" applyBorder="1" applyAlignment="1">
      <alignment/>
    </xf>
    <xf numFmtId="185" fontId="4" fillId="0" borderId="51" xfId="48" applyNumberFormat="1" applyFont="1" applyFill="1" applyBorder="1" applyAlignment="1">
      <alignment/>
    </xf>
    <xf numFmtId="185" fontId="4" fillId="0" borderId="51" xfId="48" applyNumberFormat="1" applyFont="1" applyFill="1" applyBorder="1" applyAlignment="1">
      <alignment horizontal="distributed"/>
    </xf>
    <xf numFmtId="185" fontId="10" fillId="0" borderId="122" xfId="48" applyNumberFormat="1" applyFont="1" applyFill="1" applyBorder="1" applyAlignment="1">
      <alignment horizontal="center"/>
    </xf>
    <xf numFmtId="185" fontId="72" fillId="0" borderId="11" xfId="48" applyNumberFormat="1" applyFont="1" applyFill="1" applyBorder="1" applyAlignment="1">
      <alignment horizontal="left"/>
    </xf>
    <xf numFmtId="185" fontId="8" fillId="0" borderId="46" xfId="48" applyNumberFormat="1" applyFont="1" applyFill="1" applyBorder="1" applyAlignment="1">
      <alignment/>
    </xf>
    <xf numFmtId="185" fontId="10" fillId="0" borderId="123" xfId="48" applyNumberFormat="1" applyFont="1" applyFill="1" applyBorder="1" applyAlignment="1">
      <alignment/>
    </xf>
    <xf numFmtId="185" fontId="10" fillId="0" borderId="124" xfId="48" applyNumberFormat="1" applyFont="1" applyFill="1" applyBorder="1" applyAlignment="1">
      <alignment/>
    </xf>
    <xf numFmtId="185" fontId="10" fillId="0" borderId="0" xfId="48" applyNumberFormat="1" applyFont="1" applyFill="1" applyBorder="1" applyAlignment="1">
      <alignment horizontal="center"/>
    </xf>
    <xf numFmtId="185" fontId="10" fillId="0" borderId="22" xfId="48" applyNumberFormat="1" applyFont="1" applyFill="1" applyBorder="1" applyAlignment="1">
      <alignment horizontal="center"/>
    </xf>
    <xf numFmtId="185" fontId="10" fillId="0" borderId="22" xfId="48" applyNumberFormat="1" applyFont="1" applyFill="1" applyBorder="1" applyAlignment="1">
      <alignment/>
    </xf>
    <xf numFmtId="185" fontId="1" fillId="0" borderId="22" xfId="48" applyNumberFormat="1" applyFont="1" applyFill="1" applyBorder="1" applyAlignment="1">
      <alignment/>
    </xf>
    <xf numFmtId="185" fontId="30" fillId="0" borderId="0" xfId="48" applyNumberFormat="1" applyFont="1" applyFill="1" applyBorder="1" applyAlignment="1">
      <alignment/>
    </xf>
    <xf numFmtId="185" fontId="1" fillId="0" borderId="125" xfId="48" applyNumberFormat="1" applyFont="1" applyFill="1" applyBorder="1" applyAlignment="1">
      <alignment horizontal="centerContinuous" vertical="center"/>
    </xf>
    <xf numFmtId="185" fontId="10" fillId="0" borderId="62" xfId="48" applyNumberFormat="1" applyFont="1" applyFill="1" applyBorder="1" applyAlignment="1">
      <alignment horizontal="center"/>
    </xf>
    <xf numFmtId="185" fontId="4" fillId="0" borderId="0" xfId="48" applyNumberFormat="1" applyFont="1" applyFill="1" applyBorder="1" applyAlignment="1">
      <alignment horizontal="distributed"/>
    </xf>
    <xf numFmtId="185" fontId="4" fillId="0" borderId="0" xfId="48" applyNumberFormat="1" applyFont="1" applyFill="1" applyBorder="1" applyAlignment="1">
      <alignment horizontal="centerContinuous" shrinkToFit="1"/>
    </xf>
    <xf numFmtId="185" fontId="0" fillId="0" borderId="0" xfId="48" applyNumberFormat="1" applyFill="1" applyBorder="1" applyAlignment="1">
      <alignment/>
    </xf>
    <xf numFmtId="185" fontId="4" fillId="0" borderId="12" xfId="48" applyNumberFormat="1" applyFont="1" applyFill="1" applyBorder="1" applyAlignment="1">
      <alignment shrinkToFit="1"/>
    </xf>
    <xf numFmtId="0" fontId="4" fillId="0" borderId="55" xfId="48" applyNumberFormat="1" applyFont="1" applyFill="1" applyBorder="1" applyAlignment="1">
      <alignment horizontal="centerContinuous" shrinkToFit="1"/>
    </xf>
    <xf numFmtId="185" fontId="10" fillId="0" borderId="70" xfId="48" applyNumberFormat="1" applyFont="1" applyFill="1" applyBorder="1" applyAlignment="1">
      <alignment horizontal="distributed"/>
    </xf>
    <xf numFmtId="185" fontId="0" fillId="0" borderId="101" xfId="48" applyNumberFormat="1" applyFont="1" applyFill="1" applyBorder="1" applyAlignment="1">
      <alignment/>
    </xf>
    <xf numFmtId="0" fontId="4" fillId="0" borderId="11" xfId="48" applyNumberFormat="1" applyFont="1" applyFill="1" applyBorder="1" applyAlignment="1">
      <alignment horizontal="centerContinuous" shrinkToFit="1"/>
    </xf>
    <xf numFmtId="185" fontId="10" fillId="0" borderId="126" xfId="48" applyNumberFormat="1" applyFont="1" applyFill="1" applyBorder="1" applyAlignment="1">
      <alignment horizontal="center"/>
    </xf>
    <xf numFmtId="185" fontId="10" fillId="0" borderId="67" xfId="48" applyNumberFormat="1" applyFont="1" applyFill="1" applyBorder="1" applyAlignment="1">
      <alignment horizontal="center"/>
    </xf>
    <xf numFmtId="185" fontId="1" fillId="0" borderId="94" xfId="48" applyNumberFormat="1" applyFont="1" applyFill="1" applyBorder="1" applyAlignment="1">
      <alignment horizontal="centerContinuous"/>
    </xf>
    <xf numFmtId="185" fontId="10" fillId="0" borderId="47" xfId="48" applyNumberFormat="1" applyFont="1" applyFill="1" applyBorder="1" applyAlignment="1">
      <alignment horizontal="center"/>
    </xf>
    <xf numFmtId="185" fontId="30" fillId="0" borderId="62" xfId="48" applyNumberFormat="1" applyFont="1" applyFill="1" applyBorder="1" applyAlignment="1">
      <alignment/>
    </xf>
    <xf numFmtId="185" fontId="0" fillId="0" borderId="62" xfId="48" applyNumberFormat="1" applyFont="1" applyFill="1" applyBorder="1" applyAlignment="1">
      <alignment horizontal="distributed"/>
    </xf>
    <xf numFmtId="0" fontId="4" fillId="0" borderId="60" xfId="48" applyNumberFormat="1" applyFont="1" applyFill="1" applyBorder="1" applyAlignment="1">
      <alignment horizontal="centerContinuous" shrinkToFit="1"/>
    </xf>
    <xf numFmtId="185" fontId="10" fillId="0" borderId="109" xfId="48" applyNumberFormat="1" applyFont="1" applyFill="1" applyBorder="1" applyAlignment="1">
      <alignment/>
    </xf>
    <xf numFmtId="185" fontId="1" fillId="0" borderId="61" xfId="48" applyNumberFormat="1" applyFont="1" applyFill="1" applyBorder="1" applyAlignment="1">
      <alignment/>
    </xf>
    <xf numFmtId="0" fontId="4" fillId="0" borderId="46" xfId="48" applyNumberFormat="1" applyFont="1" applyFill="1" applyBorder="1" applyAlignment="1">
      <alignment horizontal="centerContinuous" shrinkToFit="1"/>
    </xf>
    <xf numFmtId="185" fontId="10" fillId="0" borderId="34" xfId="48" applyNumberFormat="1" applyFont="1" applyFill="1" applyBorder="1" applyAlignment="1">
      <alignment/>
    </xf>
    <xf numFmtId="185" fontId="10" fillId="0" borderId="29" xfId="48" applyNumberFormat="1" applyFont="1" applyFill="1" applyBorder="1" applyAlignment="1">
      <alignment/>
    </xf>
    <xf numFmtId="185" fontId="74" fillId="0" borderId="28" xfId="48" applyNumberFormat="1" applyFont="1" applyFill="1" applyBorder="1" applyAlignment="1">
      <alignment/>
    </xf>
    <xf numFmtId="185" fontId="4" fillId="0" borderId="73" xfId="48" applyNumberFormat="1" applyFont="1" applyFill="1" applyBorder="1" applyAlignment="1">
      <alignment horizontal="centerContinuous" shrinkToFit="1"/>
    </xf>
    <xf numFmtId="185" fontId="10" fillId="0" borderId="127" xfId="48" applyNumberFormat="1" applyFont="1" applyFill="1" applyBorder="1" applyAlignment="1">
      <alignment/>
    </xf>
    <xf numFmtId="185" fontId="0" fillId="0" borderId="54" xfId="48" applyNumberFormat="1" applyFont="1" applyFill="1" applyBorder="1" applyAlignment="1">
      <alignment/>
    </xf>
    <xf numFmtId="185" fontId="4" fillId="0" borderId="55" xfId="48" applyNumberFormat="1" applyFont="1" applyFill="1" applyBorder="1" applyAlignment="1">
      <alignment shrinkToFit="1"/>
    </xf>
    <xf numFmtId="185" fontId="4" fillId="0" borderId="11" xfId="48" applyNumberFormat="1" applyFont="1" applyFill="1" applyBorder="1" applyAlignment="1">
      <alignment shrinkToFit="1"/>
    </xf>
    <xf numFmtId="58" fontId="6" fillId="34" borderId="128" xfId="48" applyNumberFormat="1" applyFont="1" applyFill="1" applyBorder="1" applyAlignment="1">
      <alignment horizontal="distributed" vertical="center"/>
    </xf>
    <xf numFmtId="58" fontId="6" fillId="34" borderId="129" xfId="48" applyNumberFormat="1" applyFont="1" applyFill="1" applyBorder="1" applyAlignment="1">
      <alignment horizontal="distributed" vertical="center"/>
    </xf>
    <xf numFmtId="58" fontId="6" fillId="34" borderId="130" xfId="48" applyNumberFormat="1" applyFont="1" applyFill="1" applyBorder="1" applyAlignment="1">
      <alignment horizontal="distributed" vertical="center"/>
    </xf>
    <xf numFmtId="185" fontId="11" fillId="34" borderId="14" xfId="48" applyNumberFormat="1" applyFont="1" applyFill="1" applyBorder="1" applyAlignment="1">
      <alignment horizontal="center" vertical="center"/>
    </xf>
    <xf numFmtId="185" fontId="11" fillId="34" borderId="15" xfId="48" applyNumberFormat="1" applyFont="1" applyFill="1" applyBorder="1" applyAlignment="1">
      <alignment horizontal="center" vertical="center"/>
    </xf>
    <xf numFmtId="185" fontId="11" fillId="34" borderId="17" xfId="48" applyNumberFormat="1" applyFont="1" applyFill="1" applyBorder="1" applyAlignment="1">
      <alignment horizontal="center" vertical="center"/>
    </xf>
    <xf numFmtId="185" fontId="11" fillId="34" borderId="16" xfId="48" applyNumberFormat="1" applyFont="1" applyFill="1" applyBorder="1" applyAlignment="1">
      <alignment horizontal="center" vertical="center"/>
    </xf>
    <xf numFmtId="0" fontId="1" fillId="34" borderId="17" xfId="0" applyFont="1" applyFill="1" applyBorder="1" applyAlignment="1">
      <alignment horizontal="center" vertical="center"/>
    </xf>
    <xf numFmtId="185" fontId="1" fillId="0" borderId="14" xfId="48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58" fontId="6" fillId="34" borderId="32" xfId="48" applyNumberFormat="1" applyFont="1" applyFill="1" applyBorder="1" applyAlignment="1">
      <alignment horizontal="distributed" vertical="center"/>
    </xf>
    <xf numFmtId="58" fontId="7" fillId="34" borderId="20" xfId="0" applyNumberFormat="1" applyFont="1" applyFill="1" applyBorder="1" applyAlignment="1">
      <alignment horizontal="distributed" vertical="center"/>
    </xf>
    <xf numFmtId="58" fontId="7" fillId="34" borderId="21" xfId="0" applyNumberFormat="1" applyFont="1" applyFill="1" applyBorder="1" applyAlignment="1">
      <alignment horizontal="distributed" vertical="center"/>
    </xf>
    <xf numFmtId="0" fontId="0" fillId="0" borderId="15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185" fontId="11" fillId="0" borderId="14" xfId="48" applyNumberFormat="1" applyFont="1" applyFill="1" applyBorder="1" applyAlignment="1">
      <alignment horizontal="center" vertical="center"/>
    </xf>
    <xf numFmtId="185" fontId="11" fillId="0" borderId="15" xfId="48" applyNumberFormat="1" applyFont="1" applyFill="1" applyBorder="1" applyAlignment="1">
      <alignment horizontal="center" vertical="center"/>
    </xf>
    <xf numFmtId="185" fontId="11" fillId="0" borderId="17" xfId="48" applyNumberFormat="1" applyFont="1" applyFill="1" applyBorder="1" applyAlignment="1">
      <alignment horizontal="center" vertical="center"/>
    </xf>
    <xf numFmtId="58" fontId="6" fillId="0" borderId="32" xfId="48" applyNumberFormat="1" applyFont="1" applyFill="1" applyBorder="1" applyAlignment="1">
      <alignment horizontal="distributed" vertical="center"/>
    </xf>
    <xf numFmtId="58" fontId="7" fillId="0" borderId="20" xfId="0" applyNumberFormat="1" applyFont="1" applyFill="1" applyBorder="1" applyAlignment="1">
      <alignment horizontal="distributed" vertical="center"/>
    </xf>
    <xf numFmtId="58" fontId="7" fillId="0" borderId="21" xfId="0" applyNumberFormat="1" applyFont="1" applyFill="1" applyBorder="1" applyAlignment="1">
      <alignment horizontal="distributed" vertical="center"/>
    </xf>
    <xf numFmtId="185" fontId="1" fillId="0" borderId="15" xfId="48" applyNumberFormat="1" applyFont="1" applyFill="1" applyBorder="1" applyAlignment="1">
      <alignment horizontal="center" vertical="center"/>
    </xf>
    <xf numFmtId="185" fontId="1" fillId="0" borderId="19" xfId="48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85" fontId="7" fillId="0" borderId="16" xfId="0" applyNumberFormat="1" applyFont="1" applyFill="1" applyBorder="1" applyAlignment="1">
      <alignment horizontal="center" vertical="center"/>
    </xf>
    <xf numFmtId="185" fontId="7" fillId="0" borderId="17" xfId="0" applyNumberFormat="1" applyFont="1" applyFill="1" applyBorder="1" applyAlignment="1">
      <alignment horizontal="center" vertical="center"/>
    </xf>
    <xf numFmtId="185" fontId="9" fillId="0" borderId="32" xfId="0" applyNumberFormat="1" applyFont="1" applyFill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185" fontId="9" fillId="0" borderId="32" xfId="49" applyNumberFormat="1" applyFont="1" applyFill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58" fontId="9" fillId="0" borderId="32" xfId="0" applyNumberFormat="1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185" fontId="7" fillId="33" borderId="16" xfId="0" applyNumberFormat="1" applyFont="1" applyFill="1" applyBorder="1" applyAlignment="1">
      <alignment horizontal="center" vertical="center"/>
    </xf>
    <xf numFmtId="185" fontId="7" fillId="33" borderId="17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83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0"/>
  <sheetViews>
    <sheetView showGridLines="0" tabSelected="1" zoomScale="115" zoomScaleNormal="115" zoomScalePageLayoutView="0" workbookViewId="0" topLeftCell="A1">
      <pane ySplit="2" topLeftCell="A3" activePane="bottomLeft" state="frozen"/>
      <selection pane="topLeft" activeCell="A1" sqref="A1"/>
      <selection pane="bottomLeft" activeCell="T72" sqref="T72"/>
    </sheetView>
  </sheetViews>
  <sheetFormatPr defaultColWidth="9.00390625" defaultRowHeight="13.5"/>
  <cols>
    <col min="1" max="1" width="9.375" style="53" customWidth="1"/>
    <col min="2" max="2" width="6.625" style="53" customWidth="1"/>
    <col min="3" max="3" width="7.375" style="53" customWidth="1"/>
    <col min="4" max="4" width="9.375" style="53" customWidth="1"/>
    <col min="5" max="5" width="6.625" style="53" customWidth="1"/>
    <col min="6" max="6" width="7.375" style="53" customWidth="1"/>
    <col min="7" max="7" width="9.375" style="53" customWidth="1"/>
    <col min="8" max="8" width="6.625" style="53" customWidth="1"/>
    <col min="9" max="9" width="7.375" style="53" customWidth="1"/>
    <col min="10" max="10" width="9.375" style="53" customWidth="1"/>
    <col min="11" max="11" width="6.625" style="53" customWidth="1"/>
    <col min="12" max="12" width="7.375" style="53" customWidth="1"/>
    <col min="13" max="13" width="9.375" style="53" customWidth="1"/>
    <col min="14" max="14" width="6.625" style="53" customWidth="1"/>
    <col min="15" max="15" width="7.375" style="53" customWidth="1"/>
    <col min="16" max="16" width="9.375" style="53" customWidth="1"/>
    <col min="17" max="17" width="6.625" style="53" customWidth="1"/>
    <col min="18" max="18" width="7.375" style="53" customWidth="1"/>
    <col min="19" max="16384" width="9.00390625" style="53" customWidth="1"/>
  </cols>
  <sheetData>
    <row r="1" spans="1:14" ht="12.75" customHeight="1">
      <c r="A1" s="483" t="s">
        <v>221</v>
      </c>
      <c r="B1" s="484"/>
      <c r="C1" s="484"/>
      <c r="D1" s="484"/>
      <c r="E1" s="485"/>
      <c r="F1" s="70" t="s">
        <v>0</v>
      </c>
      <c r="G1" s="71"/>
      <c r="H1" s="72"/>
      <c r="I1" s="73" t="s">
        <v>1</v>
      </c>
      <c r="J1" s="486" t="s">
        <v>234</v>
      </c>
      <c r="K1" s="484"/>
      <c r="L1" s="487"/>
      <c r="M1" s="76" t="s">
        <v>230</v>
      </c>
      <c r="N1" s="118"/>
    </row>
    <row r="2" spans="1:18" ht="27" customHeight="1" thickBot="1">
      <c r="A2" s="80"/>
      <c r="B2" s="243"/>
      <c r="C2" s="243"/>
      <c r="D2" s="243"/>
      <c r="E2" s="243"/>
      <c r="F2" s="480" t="s">
        <v>587</v>
      </c>
      <c r="G2" s="481"/>
      <c r="H2" s="482"/>
      <c r="I2" s="82"/>
      <c r="J2" s="83">
        <f>M4+'出水･阿久根･薩摩川内･いちき串木野'!M4+'薩摩･日置･南さつま･枕崎･南九州･指宿'!M4+'伊佐･姶良･霧島・垂水'!M4+'鹿屋･曽於･志布志･曽於･肝属'!M4+'西之表･熊毛･奄美･大島'!M4</f>
        <v>0</v>
      </c>
      <c r="K2" s="84"/>
      <c r="L2" s="160"/>
      <c r="M2" s="240"/>
      <c r="N2" s="238"/>
      <c r="R2" s="264" t="s">
        <v>494</v>
      </c>
    </row>
    <row r="3" spans="1:18" ht="15" customHeight="1" thickBot="1">
      <c r="A3" s="79"/>
      <c r="B3" s="79"/>
      <c r="C3" s="79"/>
      <c r="D3" s="79"/>
      <c r="E3" s="79"/>
      <c r="F3" s="79"/>
      <c r="G3" s="88"/>
      <c r="H3" s="79"/>
      <c r="I3" s="79"/>
      <c r="J3" s="79"/>
      <c r="K3" s="79"/>
      <c r="L3" s="79"/>
      <c r="M3" s="89"/>
      <c r="O3" s="141"/>
      <c r="P3" s="141"/>
      <c r="Q3" s="141"/>
      <c r="R3" s="265" t="s">
        <v>550</v>
      </c>
    </row>
    <row r="4" spans="1:18" ht="15" customHeight="1" thickBot="1">
      <c r="A4" s="93" t="s">
        <v>625</v>
      </c>
      <c r="B4" s="94"/>
      <c r="C4" s="95" t="s">
        <v>235</v>
      </c>
      <c r="D4" s="133" t="s">
        <v>490</v>
      </c>
      <c r="E4" s="134"/>
      <c r="F4" s="96" t="s">
        <v>2</v>
      </c>
      <c r="G4" s="110">
        <f>B77+E77+H77+K77+N77+Q77</f>
        <v>123950</v>
      </c>
      <c r="H4" s="97" t="s">
        <v>3</v>
      </c>
      <c r="I4" s="119">
        <f>C77+F77+I77+L77+O77+R77</f>
        <v>0</v>
      </c>
      <c r="J4" s="120"/>
      <c r="K4" s="79"/>
      <c r="L4" s="98" t="s">
        <v>222</v>
      </c>
      <c r="M4" s="99">
        <f>I4</f>
        <v>0</v>
      </c>
      <c r="O4" s="141"/>
      <c r="P4" s="141"/>
      <c r="Q4" s="141"/>
      <c r="R4" s="265" t="s">
        <v>551</v>
      </c>
    </row>
    <row r="5" spans="1:14" ht="4.5" customHeight="1" thickBot="1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</row>
    <row r="6" spans="1:18" ht="15.75" customHeight="1">
      <c r="A6" s="100" t="s">
        <v>4</v>
      </c>
      <c r="B6" s="101"/>
      <c r="C6" s="102"/>
      <c r="D6" s="101" t="s">
        <v>5</v>
      </c>
      <c r="E6" s="101"/>
      <c r="F6" s="102"/>
      <c r="G6" s="101" t="s">
        <v>6</v>
      </c>
      <c r="H6" s="101"/>
      <c r="I6" s="102"/>
      <c r="J6" s="101" t="s">
        <v>7</v>
      </c>
      <c r="K6" s="101"/>
      <c r="L6" s="102"/>
      <c r="M6" s="100" t="s">
        <v>8</v>
      </c>
      <c r="N6" s="103"/>
      <c r="O6" s="102"/>
      <c r="P6" s="101" t="s">
        <v>302</v>
      </c>
      <c r="Q6" s="101"/>
      <c r="R6" s="102"/>
    </row>
    <row r="7" spans="1:21" s="67" customFormat="1" ht="15.75" customHeight="1">
      <c r="A7" s="185" t="s">
        <v>9</v>
      </c>
      <c r="B7" s="186" t="s">
        <v>10</v>
      </c>
      <c r="C7" s="187" t="s">
        <v>308</v>
      </c>
      <c r="D7" s="185" t="s">
        <v>9</v>
      </c>
      <c r="E7" s="186" t="s">
        <v>10</v>
      </c>
      <c r="F7" s="187" t="s">
        <v>308</v>
      </c>
      <c r="G7" s="185" t="s">
        <v>9</v>
      </c>
      <c r="H7" s="188" t="s">
        <v>10</v>
      </c>
      <c r="I7" s="187" t="s">
        <v>308</v>
      </c>
      <c r="J7" s="185" t="s">
        <v>9</v>
      </c>
      <c r="K7" s="186" t="s">
        <v>10</v>
      </c>
      <c r="L7" s="187" t="s">
        <v>308</v>
      </c>
      <c r="M7" s="185" t="s">
        <v>9</v>
      </c>
      <c r="N7" s="188" t="s">
        <v>10</v>
      </c>
      <c r="O7" s="187" t="s">
        <v>308</v>
      </c>
      <c r="P7" s="185" t="s">
        <v>9</v>
      </c>
      <c r="Q7" s="186" t="s">
        <v>10</v>
      </c>
      <c r="R7" s="187" t="s">
        <v>308</v>
      </c>
      <c r="T7" s="68"/>
      <c r="U7" s="68"/>
    </row>
    <row r="8" spans="1:21" ht="15.75" customHeight="1">
      <c r="A8" s="193" t="s">
        <v>577</v>
      </c>
      <c r="B8" s="123"/>
      <c r="C8" s="172"/>
      <c r="D8" s="122" t="s">
        <v>11</v>
      </c>
      <c r="E8" s="360">
        <v>720</v>
      </c>
      <c r="F8" s="163"/>
      <c r="G8" s="122" t="s">
        <v>12</v>
      </c>
      <c r="H8" s="266">
        <v>110</v>
      </c>
      <c r="I8" s="127"/>
      <c r="J8" s="131"/>
      <c r="K8" s="132"/>
      <c r="L8" s="124"/>
      <c r="M8" s="122" t="s">
        <v>168</v>
      </c>
      <c r="N8" s="360">
        <v>2520</v>
      </c>
      <c r="O8" s="163"/>
      <c r="P8" s="122" t="s">
        <v>607</v>
      </c>
      <c r="Q8" s="367">
        <v>190</v>
      </c>
      <c r="R8" s="163"/>
      <c r="T8" s="455"/>
      <c r="U8" s="68"/>
    </row>
    <row r="9" spans="1:21" ht="15.75" customHeight="1">
      <c r="A9" s="193" t="s">
        <v>576</v>
      </c>
      <c r="B9" s="123">
        <v>50</v>
      </c>
      <c r="C9" s="172"/>
      <c r="D9" s="131" t="s">
        <v>14</v>
      </c>
      <c r="E9" s="360">
        <v>170</v>
      </c>
      <c r="F9" s="124"/>
      <c r="G9" s="131" t="s">
        <v>15</v>
      </c>
      <c r="H9" s="126">
        <v>480</v>
      </c>
      <c r="I9" s="127"/>
      <c r="J9" s="131"/>
      <c r="K9" s="132"/>
      <c r="L9" s="124"/>
      <c r="M9" s="131" t="s">
        <v>169</v>
      </c>
      <c r="N9" s="360">
        <v>1030</v>
      </c>
      <c r="O9" s="124"/>
      <c r="P9" s="457" t="s">
        <v>608</v>
      </c>
      <c r="Q9" s="368">
        <v>60</v>
      </c>
      <c r="R9" s="472"/>
      <c r="T9" s="456"/>
      <c r="U9" s="456"/>
    </row>
    <row r="10" spans="1:21" ht="15.75" customHeight="1">
      <c r="A10" s="193" t="s">
        <v>402</v>
      </c>
      <c r="B10" s="123">
        <v>10</v>
      </c>
      <c r="C10" s="172"/>
      <c r="D10" s="131" t="s">
        <v>17</v>
      </c>
      <c r="E10" s="360">
        <v>730</v>
      </c>
      <c r="F10" s="124"/>
      <c r="G10" s="131" t="s">
        <v>11</v>
      </c>
      <c r="H10" s="126">
        <v>620</v>
      </c>
      <c r="I10" s="127"/>
      <c r="J10" s="131"/>
      <c r="K10" s="132"/>
      <c r="L10" s="124"/>
      <c r="M10" s="131" t="s">
        <v>457</v>
      </c>
      <c r="N10" s="360">
        <v>1660</v>
      </c>
      <c r="O10" s="124"/>
      <c r="P10" s="131" t="s">
        <v>609</v>
      </c>
      <c r="Q10" s="368">
        <v>390</v>
      </c>
      <c r="R10" s="472"/>
      <c r="T10" s="456"/>
      <c r="U10" s="456"/>
    </row>
    <row r="11" spans="1:21" ht="15.75" customHeight="1">
      <c r="A11" s="193" t="s">
        <v>456</v>
      </c>
      <c r="B11" s="123">
        <v>10</v>
      </c>
      <c r="C11" s="172"/>
      <c r="D11" s="131" t="s">
        <v>429</v>
      </c>
      <c r="E11" s="360">
        <v>630</v>
      </c>
      <c r="F11" s="124"/>
      <c r="G11" s="131" t="s">
        <v>13</v>
      </c>
      <c r="H11" s="126">
        <v>200</v>
      </c>
      <c r="I11" s="127"/>
      <c r="J11" s="131"/>
      <c r="K11" s="132"/>
      <c r="L11" s="124"/>
      <c r="M11" s="131" t="s">
        <v>170</v>
      </c>
      <c r="N11" s="360">
        <v>1400</v>
      </c>
      <c r="O11" s="124"/>
      <c r="P11" s="457" t="s">
        <v>610</v>
      </c>
      <c r="Q11" s="368">
        <v>700</v>
      </c>
      <c r="R11" s="472"/>
      <c r="T11" s="456"/>
      <c r="U11" s="456"/>
    </row>
    <row r="12" spans="1:21" ht="15.75" customHeight="1">
      <c r="A12" s="131" t="s">
        <v>485</v>
      </c>
      <c r="B12" s="123">
        <v>20</v>
      </c>
      <c r="C12" s="172"/>
      <c r="D12" s="131" t="s">
        <v>301</v>
      </c>
      <c r="E12" s="360">
        <v>170</v>
      </c>
      <c r="F12" s="124"/>
      <c r="G12" s="131" t="s">
        <v>16</v>
      </c>
      <c r="H12" s="126">
        <v>50</v>
      </c>
      <c r="I12" s="127"/>
      <c r="J12" s="131"/>
      <c r="K12" s="132"/>
      <c r="L12" s="124"/>
      <c r="M12" s="131" t="s">
        <v>171</v>
      </c>
      <c r="N12" s="360">
        <v>1020</v>
      </c>
      <c r="O12" s="124"/>
      <c r="P12" s="457" t="s">
        <v>611</v>
      </c>
      <c r="Q12" s="368">
        <v>140</v>
      </c>
      <c r="R12" s="472"/>
      <c r="T12" s="456"/>
      <c r="U12" s="456"/>
    </row>
    <row r="13" spans="1:21" ht="15.75" customHeight="1">
      <c r="A13" s="131" t="s">
        <v>401</v>
      </c>
      <c r="B13" s="123">
        <v>10</v>
      </c>
      <c r="C13" s="172"/>
      <c r="D13" s="131" t="s">
        <v>304</v>
      </c>
      <c r="E13" s="360">
        <v>330</v>
      </c>
      <c r="F13" s="124"/>
      <c r="G13" s="131" t="s">
        <v>467</v>
      </c>
      <c r="H13" s="126">
        <v>540</v>
      </c>
      <c r="I13" s="127"/>
      <c r="J13" s="131"/>
      <c r="K13" s="132"/>
      <c r="L13" s="124"/>
      <c r="M13" s="131" t="s">
        <v>172</v>
      </c>
      <c r="N13" s="360">
        <v>4060</v>
      </c>
      <c r="O13" s="124"/>
      <c r="P13" s="457" t="s">
        <v>612</v>
      </c>
      <c r="Q13" s="368">
        <v>320</v>
      </c>
      <c r="R13" s="472"/>
      <c r="T13" s="456"/>
      <c r="U13" s="456"/>
    </row>
    <row r="14" spans="1:21" ht="15.75" customHeight="1">
      <c r="A14" s="475" t="s">
        <v>368</v>
      </c>
      <c r="B14" s="387">
        <v>40</v>
      </c>
      <c r="C14" s="172"/>
      <c r="D14" s="131" t="s">
        <v>430</v>
      </c>
      <c r="E14" s="360">
        <v>640</v>
      </c>
      <c r="F14" s="124"/>
      <c r="G14" s="129" t="s">
        <v>18</v>
      </c>
      <c r="H14" s="126">
        <v>100</v>
      </c>
      <c r="I14" s="127"/>
      <c r="J14" s="131"/>
      <c r="K14" s="132"/>
      <c r="L14" s="124"/>
      <c r="M14" s="131" t="s">
        <v>173</v>
      </c>
      <c r="N14" s="360">
        <v>1090</v>
      </c>
      <c r="O14" s="124"/>
      <c r="P14" s="131" t="s">
        <v>613</v>
      </c>
      <c r="Q14" s="368">
        <v>1060</v>
      </c>
      <c r="R14" s="473"/>
      <c r="T14" s="456"/>
      <c r="U14" s="456"/>
    </row>
    <row r="15" spans="1:21" ht="15.75" customHeight="1">
      <c r="A15" s="193" t="s">
        <v>399</v>
      </c>
      <c r="B15" s="123">
        <v>10</v>
      </c>
      <c r="C15" s="172"/>
      <c r="D15" s="129" t="s">
        <v>431</v>
      </c>
      <c r="E15" s="360">
        <v>620</v>
      </c>
      <c r="F15" s="124"/>
      <c r="G15" s="131" t="s">
        <v>254</v>
      </c>
      <c r="H15" s="126">
        <v>230</v>
      </c>
      <c r="I15" s="127"/>
      <c r="J15" s="131"/>
      <c r="K15" s="132"/>
      <c r="L15" s="124"/>
      <c r="M15" s="131" t="s">
        <v>174</v>
      </c>
      <c r="N15" s="360">
        <v>1260</v>
      </c>
      <c r="O15" s="124"/>
      <c r="P15" s="129" t="s">
        <v>614</v>
      </c>
      <c r="Q15" s="368">
        <v>820</v>
      </c>
      <c r="R15" s="473"/>
      <c r="T15" s="456"/>
      <c r="U15" s="456"/>
    </row>
    <row r="16" spans="1:21" ht="15.75" customHeight="1">
      <c r="A16" s="131" t="s">
        <v>398</v>
      </c>
      <c r="B16" s="123">
        <v>10</v>
      </c>
      <c r="C16" s="172"/>
      <c r="D16" s="129" t="s">
        <v>249</v>
      </c>
      <c r="E16" s="360">
        <v>770</v>
      </c>
      <c r="F16" s="124"/>
      <c r="G16" s="131" t="s">
        <v>19</v>
      </c>
      <c r="H16" s="126">
        <v>620</v>
      </c>
      <c r="I16" s="127"/>
      <c r="J16" s="131"/>
      <c r="K16" s="132"/>
      <c r="L16" s="124"/>
      <c r="M16" s="131" t="s">
        <v>176</v>
      </c>
      <c r="N16" s="360">
        <v>2130</v>
      </c>
      <c r="O16" s="172"/>
      <c r="P16" s="129" t="s">
        <v>615</v>
      </c>
      <c r="Q16" s="368">
        <v>530</v>
      </c>
      <c r="R16" s="473"/>
      <c r="T16" s="456"/>
      <c r="U16" s="456"/>
    </row>
    <row r="17" spans="1:21" ht="15.75" customHeight="1">
      <c r="A17" s="131" t="s">
        <v>400</v>
      </c>
      <c r="B17" s="192">
        <v>10</v>
      </c>
      <c r="C17" s="172"/>
      <c r="D17" s="131" t="s">
        <v>24</v>
      </c>
      <c r="E17" s="360">
        <v>220</v>
      </c>
      <c r="F17" s="124"/>
      <c r="G17" s="129" t="s">
        <v>251</v>
      </c>
      <c r="H17" s="126">
        <v>620</v>
      </c>
      <c r="I17" s="127"/>
      <c r="J17" s="129"/>
      <c r="K17" s="132"/>
      <c r="L17" s="124"/>
      <c r="M17" s="131" t="s">
        <v>177</v>
      </c>
      <c r="N17" s="360">
        <v>1410</v>
      </c>
      <c r="O17" s="124"/>
      <c r="P17" s="131" t="s">
        <v>616</v>
      </c>
      <c r="Q17" s="368">
        <v>240</v>
      </c>
      <c r="R17" s="124"/>
      <c r="T17" s="456"/>
      <c r="U17" s="456"/>
    </row>
    <row r="18" spans="1:21" ht="15.75" customHeight="1">
      <c r="A18" s="388" t="s">
        <v>486</v>
      </c>
      <c r="B18" s="123">
        <v>10</v>
      </c>
      <c r="C18" s="172"/>
      <c r="D18" s="129" t="s">
        <v>26</v>
      </c>
      <c r="E18" s="360">
        <v>300</v>
      </c>
      <c r="F18" s="124"/>
      <c r="G18" s="131" t="s">
        <v>23</v>
      </c>
      <c r="H18" s="126">
        <v>370</v>
      </c>
      <c r="I18" s="127"/>
      <c r="J18" s="171"/>
      <c r="K18" s="126"/>
      <c r="L18" s="124"/>
      <c r="M18" s="131" t="s">
        <v>460</v>
      </c>
      <c r="N18" s="360">
        <v>4760</v>
      </c>
      <c r="O18" s="124"/>
      <c r="P18" s="129" t="s">
        <v>617</v>
      </c>
      <c r="Q18" s="368">
        <v>150</v>
      </c>
      <c r="R18" s="127"/>
      <c r="T18" s="454"/>
      <c r="U18" s="68"/>
    </row>
    <row r="19" spans="1:21" ht="15.75" customHeight="1">
      <c r="A19" s="193" t="s">
        <v>459</v>
      </c>
      <c r="B19" s="123">
        <v>10</v>
      </c>
      <c r="C19" s="172"/>
      <c r="D19" s="458" t="s">
        <v>305</v>
      </c>
      <c r="E19" s="360">
        <v>340</v>
      </c>
      <c r="F19" s="124"/>
      <c r="G19" s="129" t="s">
        <v>25</v>
      </c>
      <c r="H19" s="126">
        <v>330</v>
      </c>
      <c r="I19" s="127"/>
      <c r="J19" s="171"/>
      <c r="K19" s="126"/>
      <c r="L19" s="124"/>
      <c r="M19" s="131" t="s">
        <v>178</v>
      </c>
      <c r="N19" s="360">
        <v>3020</v>
      </c>
      <c r="O19" s="124"/>
      <c r="P19" s="458" t="s">
        <v>618</v>
      </c>
      <c r="Q19" s="368">
        <v>130</v>
      </c>
      <c r="R19" s="127"/>
      <c r="T19" s="456"/>
      <c r="U19" s="456"/>
    </row>
    <row r="20" spans="1:21" ht="15.75" customHeight="1">
      <c r="A20" s="131" t="s">
        <v>483</v>
      </c>
      <c r="B20" s="123">
        <v>20</v>
      </c>
      <c r="C20" s="172"/>
      <c r="D20" s="129" t="s">
        <v>21</v>
      </c>
      <c r="E20" s="360">
        <v>780</v>
      </c>
      <c r="F20" s="124"/>
      <c r="G20" s="129" t="s">
        <v>22</v>
      </c>
      <c r="H20" s="126">
        <v>700</v>
      </c>
      <c r="I20" s="127"/>
      <c r="J20" s="377"/>
      <c r="K20" s="126"/>
      <c r="L20" s="124"/>
      <c r="M20" s="131" t="s">
        <v>179</v>
      </c>
      <c r="N20" s="360">
        <v>2030</v>
      </c>
      <c r="O20" s="124"/>
      <c r="P20" s="129" t="s">
        <v>619</v>
      </c>
      <c r="Q20" s="368">
        <v>740</v>
      </c>
      <c r="R20" s="127"/>
      <c r="T20" s="456"/>
      <c r="U20" s="456"/>
    </row>
    <row r="21" spans="1:21" ht="15.75" customHeight="1">
      <c r="A21" s="131" t="s">
        <v>484</v>
      </c>
      <c r="B21" s="381">
        <v>20</v>
      </c>
      <c r="C21" s="172"/>
      <c r="D21" s="129" t="s">
        <v>28</v>
      </c>
      <c r="E21" s="360">
        <v>430</v>
      </c>
      <c r="F21" s="124"/>
      <c r="G21" s="129" t="s">
        <v>249</v>
      </c>
      <c r="H21" s="126">
        <v>470</v>
      </c>
      <c r="I21" s="127"/>
      <c r="J21" s="171"/>
      <c r="K21" s="126"/>
      <c r="L21" s="124"/>
      <c r="M21" s="131" t="s">
        <v>180</v>
      </c>
      <c r="N21" s="360">
        <v>1480</v>
      </c>
      <c r="O21" s="124"/>
      <c r="P21" s="129" t="s">
        <v>620</v>
      </c>
      <c r="Q21" s="368">
        <v>240</v>
      </c>
      <c r="R21" s="127"/>
      <c r="T21" s="454"/>
      <c r="U21" s="68"/>
    </row>
    <row r="22" spans="1:21" ht="15.75" customHeight="1">
      <c r="A22" s="131" t="s">
        <v>373</v>
      </c>
      <c r="B22" s="126">
        <v>10</v>
      </c>
      <c r="C22" s="172"/>
      <c r="D22" s="129" t="s">
        <v>589</v>
      </c>
      <c r="E22" s="360">
        <v>40</v>
      </c>
      <c r="F22" s="124"/>
      <c r="G22" s="129" t="s">
        <v>27</v>
      </c>
      <c r="H22" s="126">
        <v>550</v>
      </c>
      <c r="I22" s="127"/>
      <c r="J22" s="171"/>
      <c r="K22" s="126"/>
      <c r="L22" s="124"/>
      <c r="M22" s="131" t="s">
        <v>181</v>
      </c>
      <c r="N22" s="360">
        <v>1200</v>
      </c>
      <c r="O22" s="124"/>
      <c r="P22" s="131"/>
      <c r="Q22" s="126"/>
      <c r="R22" s="127"/>
      <c r="T22" s="456"/>
      <c r="U22" s="456"/>
    </row>
    <row r="23" spans="1:21" ht="15.75" customHeight="1">
      <c r="A23" s="131" t="s">
        <v>380</v>
      </c>
      <c r="B23" s="123">
        <v>10</v>
      </c>
      <c r="C23" s="172"/>
      <c r="D23" s="378" t="s">
        <v>569</v>
      </c>
      <c r="E23" s="132"/>
      <c r="F23" s="124"/>
      <c r="G23" s="129" t="s">
        <v>21</v>
      </c>
      <c r="H23" s="126">
        <v>770</v>
      </c>
      <c r="I23" s="127"/>
      <c r="J23" s="171"/>
      <c r="K23" s="126"/>
      <c r="L23" s="124"/>
      <c r="M23" s="131" t="s">
        <v>182</v>
      </c>
      <c r="N23" s="360">
        <v>1720</v>
      </c>
      <c r="O23" s="124"/>
      <c r="P23" s="131" t="s">
        <v>477</v>
      </c>
      <c r="Q23" s="126">
        <v>50</v>
      </c>
      <c r="R23" s="124"/>
      <c r="T23" s="456"/>
      <c r="U23" s="456"/>
    </row>
    <row r="24" spans="1:18" ht="15.75" customHeight="1">
      <c r="A24" s="131" t="s">
        <v>379</v>
      </c>
      <c r="B24" s="385">
        <v>20</v>
      </c>
      <c r="C24" s="172"/>
      <c r="D24" s="379"/>
      <c r="E24" s="126"/>
      <c r="F24" s="124"/>
      <c r="G24" s="129" t="s">
        <v>268</v>
      </c>
      <c r="H24" s="126">
        <v>290</v>
      </c>
      <c r="I24" s="127"/>
      <c r="J24" s="171"/>
      <c r="K24" s="126"/>
      <c r="L24" s="124"/>
      <c r="M24" s="131" t="s">
        <v>183</v>
      </c>
      <c r="N24" s="360">
        <v>1330</v>
      </c>
      <c r="O24" s="124"/>
      <c r="P24" s="193" t="s">
        <v>438</v>
      </c>
      <c r="Q24" s="126">
        <v>90</v>
      </c>
      <c r="R24" s="124"/>
    </row>
    <row r="25" spans="1:18" ht="15.75" customHeight="1">
      <c r="A25" s="131" t="s">
        <v>372</v>
      </c>
      <c r="B25" s="123">
        <v>10</v>
      </c>
      <c r="C25" s="172"/>
      <c r="D25" s="131"/>
      <c r="E25" s="132"/>
      <c r="F25" s="124"/>
      <c r="G25" s="129" t="s">
        <v>29</v>
      </c>
      <c r="H25" s="126">
        <v>360</v>
      </c>
      <c r="I25" s="127"/>
      <c r="J25" s="171"/>
      <c r="K25" s="126"/>
      <c r="L25" s="124"/>
      <c r="M25" s="131" t="s">
        <v>184</v>
      </c>
      <c r="N25" s="360">
        <v>2670</v>
      </c>
      <c r="O25" s="124"/>
      <c r="P25" s="478" t="s">
        <v>621</v>
      </c>
      <c r="Q25" s="126">
        <v>20</v>
      </c>
      <c r="R25" s="124"/>
    </row>
    <row r="26" spans="1:18" ht="15.75" customHeight="1">
      <c r="A26" s="131" t="s">
        <v>479</v>
      </c>
      <c r="B26" s="123">
        <v>90</v>
      </c>
      <c r="C26" s="172"/>
      <c r="D26" s="379"/>
      <c r="E26" s="126"/>
      <c r="F26" s="124"/>
      <c r="G26" s="129" t="s">
        <v>20</v>
      </c>
      <c r="H26" s="126">
        <v>150</v>
      </c>
      <c r="I26" s="127"/>
      <c r="J26" s="171"/>
      <c r="K26" s="126"/>
      <c r="L26" s="124"/>
      <c r="M26" s="131" t="s">
        <v>185</v>
      </c>
      <c r="N26" s="360">
        <v>3160</v>
      </c>
      <c r="O26" s="124"/>
      <c r="P26" s="129" t="s">
        <v>622</v>
      </c>
      <c r="Q26" s="126">
        <v>20</v>
      </c>
      <c r="R26" s="124"/>
    </row>
    <row r="27" spans="1:18" ht="15.75" customHeight="1">
      <c r="A27" s="131" t="s">
        <v>481</v>
      </c>
      <c r="B27" s="123">
        <v>60</v>
      </c>
      <c r="C27" s="172"/>
      <c r="D27" s="379"/>
      <c r="E27" s="126"/>
      <c r="F27" s="124"/>
      <c r="G27" s="129" t="s">
        <v>588</v>
      </c>
      <c r="H27" s="126">
        <v>10</v>
      </c>
      <c r="I27" s="127"/>
      <c r="J27" s="131"/>
      <c r="K27" s="132"/>
      <c r="L27" s="124"/>
      <c r="M27" s="131" t="s">
        <v>186</v>
      </c>
      <c r="N27" s="360">
        <v>1940</v>
      </c>
      <c r="O27" s="124"/>
      <c r="P27" s="131" t="s">
        <v>626</v>
      </c>
      <c r="Q27" s="126">
        <v>30</v>
      </c>
      <c r="R27" s="124"/>
    </row>
    <row r="28" spans="1:18" ht="15.75" customHeight="1">
      <c r="A28" s="131" t="s">
        <v>393</v>
      </c>
      <c r="B28" s="123">
        <v>60</v>
      </c>
      <c r="C28" s="172"/>
      <c r="D28" s="379"/>
      <c r="E28" s="126"/>
      <c r="F28" s="124"/>
      <c r="G28" s="378" t="s">
        <v>569</v>
      </c>
      <c r="H28" s="132"/>
      <c r="I28" s="127"/>
      <c r="J28" s="131"/>
      <c r="K28" s="132"/>
      <c r="L28" s="124"/>
      <c r="M28" s="131" t="s">
        <v>487</v>
      </c>
      <c r="N28" s="360">
        <v>1780</v>
      </c>
      <c r="O28" s="124"/>
      <c r="P28" s="457" t="s">
        <v>623</v>
      </c>
      <c r="Q28" s="126">
        <v>10</v>
      </c>
      <c r="R28" s="124"/>
    </row>
    <row r="29" spans="1:18" ht="15.75" customHeight="1">
      <c r="A29" s="131" t="s">
        <v>397</v>
      </c>
      <c r="B29" s="123">
        <v>30</v>
      </c>
      <c r="C29" s="172"/>
      <c r="D29" s="379"/>
      <c r="E29" s="380"/>
      <c r="F29" s="124"/>
      <c r="G29" s="129"/>
      <c r="H29" s="126"/>
      <c r="I29" s="127"/>
      <c r="J29" s="131"/>
      <c r="K29" s="132"/>
      <c r="L29" s="124"/>
      <c r="M29" s="131" t="s">
        <v>188</v>
      </c>
      <c r="N29" s="360">
        <v>1290</v>
      </c>
      <c r="O29" s="124"/>
      <c r="P29" s="129" t="s">
        <v>624</v>
      </c>
      <c r="Q29" s="126">
        <v>10</v>
      </c>
      <c r="R29" s="124"/>
    </row>
    <row r="30" spans="1:18" ht="15.75" customHeight="1">
      <c r="A30" s="131" t="s">
        <v>480</v>
      </c>
      <c r="B30" s="123">
        <v>20</v>
      </c>
      <c r="C30" s="172"/>
      <c r="D30" s="379"/>
      <c r="E30" s="380"/>
      <c r="F30" s="124"/>
      <c r="G30" s="129"/>
      <c r="H30" s="126"/>
      <c r="I30" s="127"/>
      <c r="J30" s="129"/>
      <c r="K30" s="132"/>
      <c r="L30" s="124"/>
      <c r="M30" s="131" t="s">
        <v>189</v>
      </c>
      <c r="N30" s="360">
        <v>2000</v>
      </c>
      <c r="O30" s="124"/>
      <c r="P30" s="131"/>
      <c r="Q30" s="126"/>
      <c r="R30" s="124"/>
    </row>
    <row r="31" spans="1:18" ht="15.75" customHeight="1">
      <c r="A31" s="131" t="s">
        <v>369</v>
      </c>
      <c r="B31" s="123">
        <v>10</v>
      </c>
      <c r="C31" s="172"/>
      <c r="D31" s="379"/>
      <c r="E31" s="380"/>
      <c r="F31" s="124"/>
      <c r="G31" s="382"/>
      <c r="H31" s="126"/>
      <c r="I31" s="127"/>
      <c r="J31" s="129"/>
      <c r="K31" s="132"/>
      <c r="L31" s="124"/>
      <c r="M31" s="131" t="s">
        <v>190</v>
      </c>
      <c r="N31" s="360">
        <v>1650</v>
      </c>
      <c r="O31" s="124"/>
      <c r="P31" s="131"/>
      <c r="Q31" s="126"/>
      <c r="R31" s="124"/>
    </row>
    <row r="32" spans="1:18" ht="15.75" customHeight="1">
      <c r="A32" s="131" t="s">
        <v>478</v>
      </c>
      <c r="B32" s="123">
        <v>10</v>
      </c>
      <c r="C32" s="172"/>
      <c r="D32" s="383"/>
      <c r="E32" s="126"/>
      <c r="F32" s="124"/>
      <c r="G32" s="382"/>
      <c r="H32" s="126"/>
      <c r="I32" s="127"/>
      <c r="J32" s="129"/>
      <c r="K32" s="132"/>
      <c r="L32" s="124"/>
      <c r="M32" s="131" t="s">
        <v>191</v>
      </c>
      <c r="N32" s="360">
        <v>900</v>
      </c>
      <c r="O32" s="124"/>
      <c r="P32" s="131"/>
      <c r="Q32" s="126"/>
      <c r="R32" s="124"/>
    </row>
    <row r="33" spans="1:18" ht="15.75" customHeight="1">
      <c r="A33" s="131" t="s">
        <v>370</v>
      </c>
      <c r="B33" s="123">
        <v>10</v>
      </c>
      <c r="C33" s="172"/>
      <c r="D33" s="384"/>
      <c r="E33" s="126"/>
      <c r="F33" s="124"/>
      <c r="G33" s="382"/>
      <c r="H33" s="126"/>
      <c r="I33" s="127"/>
      <c r="J33" s="129"/>
      <c r="K33" s="132"/>
      <c r="L33" s="124"/>
      <c r="M33" s="131" t="s">
        <v>192</v>
      </c>
      <c r="N33" s="360">
        <v>2730</v>
      </c>
      <c r="O33" s="124"/>
      <c r="P33" s="131"/>
      <c r="Q33" s="126"/>
      <c r="R33" s="124"/>
    </row>
    <row r="34" spans="1:18" ht="15.75" customHeight="1">
      <c r="A34" s="193" t="s">
        <v>371</v>
      </c>
      <c r="B34" s="123">
        <v>10</v>
      </c>
      <c r="C34" s="376"/>
      <c r="D34" s="384"/>
      <c r="E34" s="126"/>
      <c r="F34" s="124"/>
      <c r="G34" s="386"/>
      <c r="H34" s="126"/>
      <c r="I34" s="127"/>
      <c r="J34" s="129"/>
      <c r="K34" s="132"/>
      <c r="L34" s="124"/>
      <c r="M34" s="131" t="s">
        <v>458</v>
      </c>
      <c r="N34" s="360">
        <v>5120</v>
      </c>
      <c r="O34" s="124"/>
      <c r="P34" s="131"/>
      <c r="Q34" s="126"/>
      <c r="R34" s="124"/>
    </row>
    <row r="35" spans="1:18" ht="15.75" customHeight="1">
      <c r="A35" s="457" t="s">
        <v>600</v>
      </c>
      <c r="B35" s="360">
        <v>20</v>
      </c>
      <c r="C35" s="172"/>
      <c r="D35" s="384"/>
      <c r="E35" s="126"/>
      <c r="F35" s="124"/>
      <c r="G35" s="386"/>
      <c r="H35" s="126"/>
      <c r="I35" s="127"/>
      <c r="J35" s="129"/>
      <c r="K35" s="132"/>
      <c r="L35" s="124"/>
      <c r="M35" s="131" t="s">
        <v>193</v>
      </c>
      <c r="N35" s="360">
        <v>2010</v>
      </c>
      <c r="O35" s="124"/>
      <c r="P35" s="131"/>
      <c r="Q35" s="126"/>
      <c r="R35" s="124"/>
    </row>
    <row r="36" spans="1:18" ht="15.75" customHeight="1">
      <c r="A36" s="193" t="s">
        <v>437</v>
      </c>
      <c r="B36" s="123">
        <v>10</v>
      </c>
      <c r="C36" s="172"/>
      <c r="D36" s="386"/>
      <c r="E36" s="132"/>
      <c r="F36" s="124"/>
      <c r="G36" s="386"/>
      <c r="H36" s="126"/>
      <c r="I36" s="127"/>
      <c r="J36" s="129"/>
      <c r="K36" s="132"/>
      <c r="L36" s="124"/>
      <c r="M36" s="131" t="s">
        <v>194</v>
      </c>
      <c r="N36" s="360">
        <v>2670</v>
      </c>
      <c r="O36" s="124"/>
      <c r="P36" s="131"/>
      <c r="Q36" s="126"/>
      <c r="R36" s="124"/>
    </row>
    <row r="37" spans="1:18" ht="15.75" customHeight="1">
      <c r="A37" s="457" t="s">
        <v>623</v>
      </c>
      <c r="B37" s="123">
        <v>10</v>
      </c>
      <c r="C37" s="172"/>
      <c r="D37" s="386"/>
      <c r="E37" s="132"/>
      <c r="F37" s="124"/>
      <c r="G37" s="386"/>
      <c r="H37" s="126"/>
      <c r="I37" s="127"/>
      <c r="J37" s="129"/>
      <c r="K37" s="132"/>
      <c r="L37" s="124"/>
      <c r="M37" s="131" t="s">
        <v>195</v>
      </c>
      <c r="N37" s="360">
        <v>1070</v>
      </c>
      <c r="O37" s="124"/>
      <c r="P37" s="131"/>
      <c r="Q37" s="126"/>
      <c r="R37" s="124"/>
    </row>
    <row r="38" spans="1:18" ht="15.75" customHeight="1">
      <c r="A38" s="129" t="s">
        <v>601</v>
      </c>
      <c r="B38" s="387">
        <v>30</v>
      </c>
      <c r="C38" s="172"/>
      <c r="D38" s="386"/>
      <c r="E38" s="132"/>
      <c r="F38" s="124"/>
      <c r="G38" s="386"/>
      <c r="H38" s="126"/>
      <c r="I38" s="127"/>
      <c r="J38" s="129"/>
      <c r="K38" s="132"/>
      <c r="L38" s="124"/>
      <c r="M38" s="131" t="s">
        <v>196</v>
      </c>
      <c r="N38" s="360">
        <v>1400</v>
      </c>
      <c r="O38" s="124"/>
      <c r="P38" s="131"/>
      <c r="Q38" s="126"/>
      <c r="R38" s="124"/>
    </row>
    <row r="39" spans="1:18" ht="15.75" customHeight="1">
      <c r="A39" s="457" t="s">
        <v>603</v>
      </c>
      <c r="B39" s="123">
        <v>20</v>
      </c>
      <c r="C39" s="376"/>
      <c r="D39" s="386"/>
      <c r="E39" s="132"/>
      <c r="F39" s="124"/>
      <c r="G39" s="386"/>
      <c r="H39" s="126"/>
      <c r="I39" s="127"/>
      <c r="J39" s="129"/>
      <c r="K39" s="132"/>
      <c r="L39" s="124"/>
      <c r="M39" s="131" t="s">
        <v>197</v>
      </c>
      <c r="N39" s="360">
        <v>3800</v>
      </c>
      <c r="O39" s="124"/>
      <c r="P39" s="131"/>
      <c r="Q39" s="126"/>
      <c r="R39" s="124"/>
    </row>
    <row r="40" spans="1:18" ht="15.75" customHeight="1">
      <c r="A40" s="129" t="s">
        <v>604</v>
      </c>
      <c r="B40" s="123">
        <v>30</v>
      </c>
      <c r="C40" s="172"/>
      <c r="D40" s="386"/>
      <c r="E40" s="132"/>
      <c r="F40" s="124"/>
      <c r="G40" s="386"/>
      <c r="H40" s="126"/>
      <c r="I40" s="127"/>
      <c r="J40" s="129"/>
      <c r="K40" s="132"/>
      <c r="L40" s="124"/>
      <c r="M40" s="129" t="s">
        <v>198</v>
      </c>
      <c r="N40" s="360">
        <v>1820</v>
      </c>
      <c r="O40" s="124"/>
      <c r="P40" s="131"/>
      <c r="Q40" s="126"/>
      <c r="R40" s="124"/>
    </row>
    <row r="41" spans="1:18" ht="15.75" customHeight="1">
      <c r="A41" s="131" t="s">
        <v>476</v>
      </c>
      <c r="B41" s="123">
        <v>10</v>
      </c>
      <c r="C41" s="172"/>
      <c r="D41" s="386"/>
      <c r="E41" s="132"/>
      <c r="F41" s="124"/>
      <c r="G41" s="386"/>
      <c r="H41" s="126"/>
      <c r="I41" s="127"/>
      <c r="J41" s="129"/>
      <c r="K41" s="132"/>
      <c r="L41" s="124"/>
      <c r="M41" s="129" t="s">
        <v>199</v>
      </c>
      <c r="N41" s="360">
        <v>1840</v>
      </c>
      <c r="O41" s="124"/>
      <c r="P41" s="131"/>
      <c r="Q41" s="126"/>
      <c r="R41" s="124"/>
    </row>
    <row r="42" spans="1:18" ht="15.75" customHeight="1">
      <c r="A42" s="131" t="s">
        <v>475</v>
      </c>
      <c r="B42" s="123">
        <v>30</v>
      </c>
      <c r="C42" s="172"/>
      <c r="D42" s="386"/>
      <c r="E42" s="132"/>
      <c r="F42" s="124"/>
      <c r="G42" s="386"/>
      <c r="H42" s="126"/>
      <c r="I42" s="127"/>
      <c r="J42" s="129"/>
      <c r="K42" s="132"/>
      <c r="L42" s="124"/>
      <c r="M42" s="129" t="s">
        <v>200</v>
      </c>
      <c r="N42" s="360"/>
      <c r="O42" s="124"/>
      <c r="P42" s="131"/>
      <c r="Q42" s="126"/>
      <c r="R42" s="124"/>
    </row>
    <row r="43" spans="1:18" ht="15.75" customHeight="1">
      <c r="A43" s="159" t="s">
        <v>578</v>
      </c>
      <c r="B43" s="123">
        <v>60</v>
      </c>
      <c r="C43" s="172"/>
      <c r="D43" s="386"/>
      <c r="E43" s="132"/>
      <c r="F43" s="124"/>
      <c r="G43" s="386"/>
      <c r="H43" s="126"/>
      <c r="I43" s="127"/>
      <c r="J43" s="129"/>
      <c r="K43" s="132"/>
      <c r="L43" s="124"/>
      <c r="M43" s="131" t="s">
        <v>469</v>
      </c>
      <c r="N43" s="360">
        <v>3680</v>
      </c>
      <c r="O43" s="124"/>
      <c r="P43" s="131"/>
      <c r="Q43" s="126"/>
      <c r="R43" s="124"/>
    </row>
    <row r="44" spans="1:18" ht="15.75" customHeight="1">
      <c r="A44" s="122" t="s">
        <v>474</v>
      </c>
      <c r="B44" s="123">
        <v>20</v>
      </c>
      <c r="C44" s="172"/>
      <c r="D44" s="386"/>
      <c r="E44" s="132"/>
      <c r="F44" s="124"/>
      <c r="G44" s="386"/>
      <c r="H44" s="126"/>
      <c r="I44" s="127"/>
      <c r="J44" s="129"/>
      <c r="K44" s="132"/>
      <c r="L44" s="124"/>
      <c r="M44" s="129" t="s">
        <v>201</v>
      </c>
      <c r="N44" s="360">
        <v>2120</v>
      </c>
      <c r="O44" s="124"/>
      <c r="P44" s="131"/>
      <c r="Q44" s="126"/>
      <c r="R44" s="124"/>
    </row>
    <row r="45" spans="1:18" ht="15.75" customHeight="1">
      <c r="A45" s="129" t="s">
        <v>605</v>
      </c>
      <c r="B45" s="123">
        <v>10</v>
      </c>
      <c r="C45" s="172"/>
      <c r="D45" s="386"/>
      <c r="E45" s="132"/>
      <c r="F45" s="124"/>
      <c r="G45" s="386"/>
      <c r="H45" s="126"/>
      <c r="I45" s="127"/>
      <c r="J45" s="129"/>
      <c r="K45" s="132"/>
      <c r="L45" s="124"/>
      <c r="M45" s="129" t="s">
        <v>202</v>
      </c>
      <c r="N45" s="360">
        <v>670</v>
      </c>
      <c r="O45" s="124"/>
      <c r="P45" s="129"/>
      <c r="Q45" s="126"/>
      <c r="R45" s="124"/>
    </row>
    <row r="46" spans="1:18" ht="15.75" customHeight="1">
      <c r="A46" s="129" t="s">
        <v>606</v>
      </c>
      <c r="B46" s="123">
        <v>10</v>
      </c>
      <c r="C46" s="172"/>
      <c r="D46" s="386"/>
      <c r="E46" s="132"/>
      <c r="F46" s="124"/>
      <c r="G46" s="386"/>
      <c r="H46" s="126"/>
      <c r="I46" s="127"/>
      <c r="J46" s="129"/>
      <c r="K46" s="132"/>
      <c r="L46" s="124"/>
      <c r="M46" s="129" t="s">
        <v>203</v>
      </c>
      <c r="N46" s="360">
        <v>2280</v>
      </c>
      <c r="O46" s="124"/>
      <c r="P46" s="129"/>
      <c r="Q46" s="126"/>
      <c r="R46" s="124"/>
    </row>
    <row r="47" spans="1:18" ht="15.75" customHeight="1">
      <c r="A47" s="131" t="s">
        <v>477</v>
      </c>
      <c r="B47" s="123">
        <v>10</v>
      </c>
      <c r="C47" s="172"/>
      <c r="D47" s="386"/>
      <c r="E47" s="132"/>
      <c r="F47" s="124"/>
      <c r="G47" s="386"/>
      <c r="H47" s="126"/>
      <c r="I47" s="127"/>
      <c r="J47" s="129"/>
      <c r="K47" s="132"/>
      <c r="L47" s="124"/>
      <c r="M47" s="129" t="s">
        <v>205</v>
      </c>
      <c r="N47" s="360">
        <v>1660</v>
      </c>
      <c r="O47" s="124"/>
      <c r="P47" s="129"/>
      <c r="Q47" s="126"/>
      <c r="R47" s="124"/>
    </row>
    <row r="48" spans="1:18" ht="15.75" customHeight="1">
      <c r="A48" s="193" t="s">
        <v>438</v>
      </c>
      <c r="B48" s="123">
        <v>10</v>
      </c>
      <c r="C48" s="172"/>
      <c r="D48" s="386"/>
      <c r="E48" s="132"/>
      <c r="F48" s="124"/>
      <c r="G48" s="386"/>
      <c r="H48" s="126"/>
      <c r="I48" s="127"/>
      <c r="J48" s="129"/>
      <c r="K48" s="132"/>
      <c r="L48" s="124"/>
      <c r="M48" s="129" t="s">
        <v>206</v>
      </c>
      <c r="N48" s="360">
        <v>1610</v>
      </c>
      <c r="O48" s="124"/>
      <c r="P48" s="129"/>
      <c r="Q48" s="126"/>
      <c r="R48" s="124"/>
    </row>
    <row r="49" spans="1:18" ht="15.75" customHeight="1">
      <c r="A49" s="131" t="s">
        <v>433</v>
      </c>
      <c r="B49" s="123">
        <v>10</v>
      </c>
      <c r="C49" s="172"/>
      <c r="D49" s="386"/>
      <c r="E49" s="132"/>
      <c r="F49" s="124"/>
      <c r="G49" s="386"/>
      <c r="H49" s="126"/>
      <c r="I49" s="127"/>
      <c r="J49" s="129"/>
      <c r="K49" s="132"/>
      <c r="L49" s="124"/>
      <c r="M49" s="129" t="s">
        <v>207</v>
      </c>
      <c r="N49" s="360">
        <v>1060</v>
      </c>
      <c r="O49" s="124"/>
      <c r="P49" s="129"/>
      <c r="Q49" s="126"/>
      <c r="R49" s="124"/>
    </row>
    <row r="50" spans="1:18" ht="15.75" customHeight="1">
      <c r="A50" s="131"/>
      <c r="B50" s="123"/>
      <c r="C50" s="172"/>
      <c r="D50" s="386"/>
      <c r="E50" s="132"/>
      <c r="F50" s="124"/>
      <c r="G50" s="386"/>
      <c r="H50" s="126"/>
      <c r="I50" s="127"/>
      <c r="J50" s="129"/>
      <c r="K50" s="132"/>
      <c r="L50" s="124"/>
      <c r="M50" s="129" t="s">
        <v>208</v>
      </c>
      <c r="N50" s="360">
        <v>1600</v>
      </c>
      <c r="O50" s="124"/>
      <c r="P50" s="129"/>
      <c r="Q50" s="126"/>
      <c r="R50" s="124"/>
    </row>
    <row r="51" spans="1:18" ht="15.75" customHeight="1">
      <c r="A51" s="389"/>
      <c r="B51" s="123"/>
      <c r="C51" s="172"/>
      <c r="D51" s="386"/>
      <c r="E51" s="132"/>
      <c r="F51" s="124"/>
      <c r="G51" s="386"/>
      <c r="H51" s="126"/>
      <c r="I51" s="127"/>
      <c r="J51" s="129"/>
      <c r="K51" s="132"/>
      <c r="L51" s="124"/>
      <c r="M51" s="129" t="s">
        <v>209</v>
      </c>
      <c r="N51" s="360">
        <v>1320</v>
      </c>
      <c r="O51" s="124"/>
      <c r="P51" s="129"/>
      <c r="Q51" s="126"/>
      <c r="R51" s="124"/>
    </row>
    <row r="52" spans="1:18" ht="15.75" customHeight="1">
      <c r="A52" s="457"/>
      <c r="B52" s="474"/>
      <c r="C52" s="172"/>
      <c r="D52" s="386"/>
      <c r="E52" s="132"/>
      <c r="F52" s="124"/>
      <c r="G52" s="386"/>
      <c r="H52" s="126"/>
      <c r="I52" s="127"/>
      <c r="J52" s="129"/>
      <c r="K52" s="132"/>
      <c r="L52" s="124"/>
      <c r="M52" s="129" t="s">
        <v>210</v>
      </c>
      <c r="N52" s="360">
        <v>1220</v>
      </c>
      <c r="O52" s="124"/>
      <c r="P52" s="129"/>
      <c r="Q52" s="126"/>
      <c r="R52" s="124"/>
    </row>
    <row r="53" spans="1:18" ht="15.75" customHeight="1">
      <c r="A53" s="131"/>
      <c r="B53" s="123"/>
      <c r="C53" s="172"/>
      <c r="D53" s="386"/>
      <c r="E53" s="132"/>
      <c r="F53" s="124"/>
      <c r="G53" s="386"/>
      <c r="H53" s="126"/>
      <c r="I53" s="127"/>
      <c r="J53" s="129"/>
      <c r="K53" s="132"/>
      <c r="L53" s="124"/>
      <c r="M53" s="129" t="s">
        <v>211</v>
      </c>
      <c r="N53" s="360">
        <v>2260</v>
      </c>
      <c r="O53" s="124"/>
      <c r="P53" s="129"/>
      <c r="Q53" s="126"/>
      <c r="R53" s="124"/>
    </row>
    <row r="54" spans="1:18" ht="15.75" customHeight="1">
      <c r="A54" s="131"/>
      <c r="B54" s="123"/>
      <c r="C54" s="172"/>
      <c r="D54" s="386"/>
      <c r="E54" s="132"/>
      <c r="F54" s="124"/>
      <c r="G54" s="386"/>
      <c r="H54" s="126"/>
      <c r="I54" s="127"/>
      <c r="J54" s="129"/>
      <c r="K54" s="132"/>
      <c r="L54" s="124"/>
      <c r="M54" s="129" t="s">
        <v>212</v>
      </c>
      <c r="N54" s="360">
        <v>2730</v>
      </c>
      <c r="O54" s="124"/>
      <c r="P54" s="129"/>
      <c r="Q54" s="126"/>
      <c r="R54" s="124"/>
    </row>
    <row r="55" spans="1:18" ht="15.75" customHeight="1">
      <c r="A55" s="131"/>
      <c r="B55" s="123"/>
      <c r="C55" s="172"/>
      <c r="D55" s="386"/>
      <c r="E55" s="132"/>
      <c r="F55" s="124"/>
      <c r="G55" s="386"/>
      <c r="H55" s="126"/>
      <c r="I55" s="127"/>
      <c r="J55" s="129"/>
      <c r="K55" s="132"/>
      <c r="L55" s="124"/>
      <c r="M55" s="129" t="s">
        <v>213</v>
      </c>
      <c r="N55" s="360">
        <v>740</v>
      </c>
      <c r="O55" s="124"/>
      <c r="P55" s="129"/>
      <c r="Q55" s="126"/>
      <c r="R55" s="124"/>
    </row>
    <row r="56" spans="1:18" ht="15.75" customHeight="1">
      <c r="A56" s="390"/>
      <c r="B56" s="123"/>
      <c r="C56" s="124"/>
      <c r="D56" s="386"/>
      <c r="E56" s="132"/>
      <c r="F56" s="124"/>
      <c r="G56" s="386"/>
      <c r="H56" s="126"/>
      <c r="I56" s="127"/>
      <c r="J56" s="129"/>
      <c r="K56" s="132"/>
      <c r="L56" s="124"/>
      <c r="M56" s="129" t="s">
        <v>214</v>
      </c>
      <c r="N56" s="360">
        <v>1710</v>
      </c>
      <c r="O56" s="124"/>
      <c r="P56" s="129"/>
      <c r="Q56" s="126"/>
      <c r="R56" s="124"/>
    </row>
    <row r="57" spans="1:18" ht="15.75" customHeight="1">
      <c r="A57" s="390"/>
      <c r="B57" s="123"/>
      <c r="C57" s="124"/>
      <c r="D57" s="386"/>
      <c r="E57" s="132"/>
      <c r="F57" s="124"/>
      <c r="G57" s="386"/>
      <c r="H57" s="126"/>
      <c r="I57" s="127"/>
      <c r="J57" s="129"/>
      <c r="K57" s="132"/>
      <c r="L57" s="124"/>
      <c r="M57" s="129"/>
      <c r="N57" s="361"/>
      <c r="O57" s="124"/>
      <c r="P57" s="129"/>
      <c r="Q57" s="126"/>
      <c r="R57" s="124"/>
    </row>
    <row r="58" spans="1:18" ht="15.75" customHeight="1">
      <c r="A58" s="131"/>
      <c r="B58" s="123"/>
      <c r="C58" s="124"/>
      <c r="D58" s="386"/>
      <c r="E58" s="132"/>
      <c r="F58" s="124"/>
      <c r="G58" s="386"/>
      <c r="H58" s="126"/>
      <c r="I58" s="127"/>
      <c r="J58" s="129"/>
      <c r="K58" s="132"/>
      <c r="L58" s="124"/>
      <c r="M58" s="129" t="s">
        <v>216</v>
      </c>
      <c r="N58" s="360">
        <v>830</v>
      </c>
      <c r="O58" s="124"/>
      <c r="P58" s="129"/>
      <c r="Q58" s="126"/>
      <c r="R58" s="124"/>
    </row>
    <row r="59" spans="1:18" ht="15.75" customHeight="1">
      <c r="A59" s="390"/>
      <c r="B59" s="123"/>
      <c r="C59" s="124"/>
      <c r="D59" s="386"/>
      <c r="E59" s="132"/>
      <c r="F59" s="124"/>
      <c r="G59" s="386"/>
      <c r="H59" s="126"/>
      <c r="I59" s="127"/>
      <c r="J59" s="131"/>
      <c r="K59" s="132"/>
      <c r="L59" s="124"/>
      <c r="M59" s="129"/>
      <c r="N59" s="360"/>
      <c r="O59" s="124"/>
      <c r="P59" s="129"/>
      <c r="Q59" s="126"/>
      <c r="R59" s="124"/>
    </row>
    <row r="60" spans="1:18" ht="15.75" customHeight="1">
      <c r="A60" s="131"/>
      <c r="B60" s="123"/>
      <c r="C60" s="124"/>
      <c r="D60" s="386"/>
      <c r="E60" s="132"/>
      <c r="F60" s="124"/>
      <c r="G60" s="386"/>
      <c r="H60" s="126"/>
      <c r="I60" s="127"/>
      <c r="J60" s="131"/>
      <c r="K60" s="132"/>
      <c r="L60" s="124"/>
      <c r="M60" s="129" t="s">
        <v>204</v>
      </c>
      <c r="N60" s="361"/>
      <c r="O60" s="172"/>
      <c r="P60" s="129"/>
      <c r="Q60" s="126"/>
      <c r="R60" s="124"/>
    </row>
    <row r="61" spans="1:18" ht="15.75" customHeight="1">
      <c r="A61" s="131" t="s">
        <v>482</v>
      </c>
      <c r="B61" s="123"/>
      <c r="C61" s="124"/>
      <c r="D61" s="386"/>
      <c r="E61" s="132"/>
      <c r="F61" s="124"/>
      <c r="G61" s="386"/>
      <c r="H61" s="126"/>
      <c r="I61" s="127"/>
      <c r="J61" s="129"/>
      <c r="K61" s="132"/>
      <c r="L61" s="124"/>
      <c r="M61" s="131" t="s">
        <v>187</v>
      </c>
      <c r="N61" s="360"/>
      <c r="O61" s="124"/>
      <c r="P61" s="129"/>
      <c r="Q61" s="126"/>
      <c r="R61" s="124"/>
    </row>
    <row r="62" spans="1:18" ht="15.75" customHeight="1">
      <c r="A62" s="129" t="s">
        <v>602</v>
      </c>
      <c r="B62" s="123"/>
      <c r="C62" s="124"/>
      <c r="D62" s="125"/>
      <c r="E62" s="247"/>
      <c r="F62" s="124"/>
      <c r="G62" s="125"/>
      <c r="H62" s="126"/>
      <c r="I62" s="127"/>
      <c r="J62" s="129"/>
      <c r="K62" s="132"/>
      <c r="L62" s="124"/>
      <c r="M62" s="131" t="s">
        <v>175</v>
      </c>
      <c r="N62" s="123"/>
      <c r="O62" s="124"/>
      <c r="P62" s="129"/>
      <c r="Q62" s="126"/>
      <c r="R62" s="124"/>
    </row>
    <row r="63" spans="1:18" ht="15.75" customHeight="1">
      <c r="A63" s="122"/>
      <c r="B63" s="123"/>
      <c r="C63" s="124"/>
      <c r="D63" s="125"/>
      <c r="E63" s="247"/>
      <c r="F63" s="124"/>
      <c r="G63" s="125"/>
      <c r="H63" s="126"/>
      <c r="I63" s="127"/>
      <c r="J63" s="129"/>
      <c r="K63" s="132"/>
      <c r="L63" s="124"/>
      <c r="M63" s="129" t="s">
        <v>215</v>
      </c>
      <c r="N63" s="123"/>
      <c r="O63" s="124"/>
      <c r="P63" s="129"/>
      <c r="Q63" s="126"/>
      <c r="R63" s="124"/>
    </row>
    <row r="64" spans="1:18" ht="15.75" customHeight="1">
      <c r="A64" s="391"/>
      <c r="B64" s="136"/>
      <c r="C64" s="137"/>
      <c r="D64" s="392"/>
      <c r="E64" s="393"/>
      <c r="F64" s="137"/>
      <c r="G64" s="392"/>
      <c r="H64" s="394"/>
      <c r="I64" s="166"/>
      <c r="J64" s="395"/>
      <c r="K64" s="393"/>
      <c r="L64" s="137"/>
      <c r="M64" s="135"/>
      <c r="N64" s="136"/>
      <c r="O64" s="137"/>
      <c r="P64" s="395"/>
      <c r="Q64" s="394"/>
      <c r="R64" s="137"/>
    </row>
    <row r="65" spans="1:18" ht="15.75" customHeight="1">
      <c r="A65" s="209" t="s">
        <v>491</v>
      </c>
      <c r="B65" s="210">
        <f>SUBTOTAL(9,B8:B64)</f>
        <v>870</v>
      </c>
      <c r="C65" s="211">
        <f>SUBTOTAL(9,C8:C64)</f>
        <v>0</v>
      </c>
      <c r="D65" s="209" t="s">
        <v>491</v>
      </c>
      <c r="E65" s="210">
        <f>SUBTOTAL(9,E8:E64)</f>
        <v>6890</v>
      </c>
      <c r="F65" s="211">
        <f>SUBTOTAL(9,F8:F64)</f>
        <v>0</v>
      </c>
      <c r="G65" s="209" t="s">
        <v>491</v>
      </c>
      <c r="H65" s="210">
        <f>SUBTOTAL(9,H8:H64)</f>
        <v>7570</v>
      </c>
      <c r="I65" s="211">
        <f>SUBTOTAL(9,I8:I64)</f>
        <v>0</v>
      </c>
      <c r="J65" s="209" t="s">
        <v>491</v>
      </c>
      <c r="K65" s="210">
        <f>SUBTOTAL(9,K8:K64)</f>
        <v>0</v>
      </c>
      <c r="L65" s="211">
        <f>SUBTOTAL(9,L8:L64)</f>
        <v>0</v>
      </c>
      <c r="M65" s="209" t="s">
        <v>491</v>
      </c>
      <c r="N65" s="396">
        <f>SUBTOTAL(9,N8:N64)</f>
        <v>96460</v>
      </c>
      <c r="O65" s="397">
        <f>SUBTOTAL(9,O8:O64)</f>
        <v>0</v>
      </c>
      <c r="P65" s="209" t="s">
        <v>491</v>
      </c>
      <c r="Q65" s="210">
        <f>SUBTOTAL(9,Q8:Q64)</f>
        <v>5940</v>
      </c>
      <c r="R65" s="211">
        <f>SUBTOTAL(9,R8:R64)</f>
        <v>0</v>
      </c>
    </row>
    <row r="66" spans="1:18" ht="15.75" customHeight="1">
      <c r="A66" s="346"/>
      <c r="B66" s="398"/>
      <c r="C66" s="214"/>
      <c r="D66" s="346"/>
      <c r="E66" s="349"/>
      <c r="F66" s="214"/>
      <c r="G66" s="346"/>
      <c r="H66" s="349"/>
      <c r="I66" s="214"/>
      <c r="J66" s="346"/>
      <c r="K66" s="349"/>
      <c r="L66" s="214"/>
      <c r="M66" s="346"/>
      <c r="N66" s="349"/>
      <c r="O66" s="214"/>
      <c r="P66" s="346"/>
      <c r="Q66" s="349"/>
      <c r="R66" s="214"/>
    </row>
    <row r="67" spans="1:18" ht="15.75" customHeight="1">
      <c r="A67" s="230" t="s">
        <v>525</v>
      </c>
      <c r="B67" s="399"/>
      <c r="C67" s="124"/>
      <c r="D67" s="230" t="s">
        <v>525</v>
      </c>
      <c r="E67" s="400"/>
      <c r="F67" s="124"/>
      <c r="G67" s="230" t="s">
        <v>525</v>
      </c>
      <c r="H67" s="401"/>
      <c r="I67" s="127"/>
      <c r="J67" s="230" t="s">
        <v>525</v>
      </c>
      <c r="K67" s="402"/>
      <c r="L67" s="124"/>
      <c r="M67" s="230" t="s">
        <v>525</v>
      </c>
      <c r="N67" s="130"/>
      <c r="O67" s="124"/>
      <c r="P67" s="230" t="s">
        <v>525</v>
      </c>
      <c r="Q67" s="130"/>
      <c r="R67" s="124"/>
    </row>
    <row r="68" spans="1:18" ht="15.75" customHeight="1">
      <c r="A68" s="131" t="s">
        <v>488</v>
      </c>
      <c r="B68" s="123">
        <v>10</v>
      </c>
      <c r="C68" s="124"/>
      <c r="D68" s="131" t="s">
        <v>312</v>
      </c>
      <c r="E68" s="132">
        <v>70</v>
      </c>
      <c r="F68" s="124"/>
      <c r="G68" s="131" t="s">
        <v>580</v>
      </c>
      <c r="H68" s="126">
        <v>60</v>
      </c>
      <c r="I68" s="127"/>
      <c r="J68" s="131"/>
      <c r="K68" s="132"/>
      <c r="L68" s="124"/>
      <c r="M68" s="129" t="s">
        <v>312</v>
      </c>
      <c r="N68" s="130">
        <v>2070</v>
      </c>
      <c r="O68" s="124"/>
      <c r="P68" s="131"/>
      <c r="Q68" s="126"/>
      <c r="R68" s="124"/>
    </row>
    <row r="69" spans="1:18" ht="15.75" customHeight="1">
      <c r="A69" s="122" t="s">
        <v>489</v>
      </c>
      <c r="B69" s="123">
        <v>10</v>
      </c>
      <c r="C69" s="124"/>
      <c r="D69" s="122" t="s">
        <v>64</v>
      </c>
      <c r="E69" s="247">
        <v>40</v>
      </c>
      <c r="F69" s="124"/>
      <c r="G69" s="122" t="s">
        <v>62</v>
      </c>
      <c r="H69" s="126">
        <v>40</v>
      </c>
      <c r="I69" s="127"/>
      <c r="J69" s="131"/>
      <c r="K69" s="132"/>
      <c r="L69" s="124"/>
      <c r="M69" s="122" t="s">
        <v>62</v>
      </c>
      <c r="N69" s="130">
        <v>2500</v>
      </c>
      <c r="O69" s="124"/>
      <c r="P69" s="131"/>
      <c r="Q69" s="126"/>
      <c r="R69" s="124"/>
    </row>
    <row r="70" spans="1:18" ht="15.75" customHeight="1">
      <c r="A70" s="122"/>
      <c r="B70" s="123"/>
      <c r="C70" s="124"/>
      <c r="D70" s="122" t="s">
        <v>311</v>
      </c>
      <c r="E70" s="247">
        <v>70</v>
      </c>
      <c r="F70" s="124"/>
      <c r="G70" s="122" t="s">
        <v>64</v>
      </c>
      <c r="H70" s="126">
        <v>10</v>
      </c>
      <c r="I70" s="127"/>
      <c r="J70" s="131"/>
      <c r="K70" s="126"/>
      <c r="L70" s="124"/>
      <c r="M70" s="122" t="s">
        <v>64</v>
      </c>
      <c r="N70" s="130">
        <v>1340</v>
      </c>
      <c r="O70" s="124"/>
      <c r="P70" s="131"/>
      <c r="Q70" s="126"/>
      <c r="R70" s="124"/>
    </row>
    <row r="71" spans="1:18" ht="15.75" customHeight="1">
      <c r="A71" s="122"/>
      <c r="B71" s="123"/>
      <c r="C71" s="124"/>
      <c r="D71" s="125"/>
      <c r="E71" s="247"/>
      <c r="F71" s="124"/>
      <c r="G71" s="125"/>
      <c r="H71" s="126"/>
      <c r="I71" s="127"/>
      <c r="J71" s="131"/>
      <c r="K71" s="126"/>
      <c r="L71" s="124"/>
      <c r="M71" s="122"/>
      <c r="N71" s="130"/>
      <c r="O71" s="124"/>
      <c r="P71" s="131"/>
      <c r="Q71" s="126"/>
      <c r="R71" s="124"/>
    </row>
    <row r="72" spans="1:18" ht="15.75" customHeight="1">
      <c r="A72" s="122"/>
      <c r="B72" s="123"/>
      <c r="C72" s="124"/>
      <c r="D72" s="125"/>
      <c r="E72" s="247"/>
      <c r="F72" s="124"/>
      <c r="G72" s="125"/>
      <c r="H72" s="126"/>
      <c r="I72" s="127"/>
      <c r="J72" s="131"/>
      <c r="K72" s="126"/>
      <c r="L72" s="124"/>
      <c r="M72" s="128"/>
      <c r="N72" s="123"/>
      <c r="O72" s="124"/>
      <c r="P72" s="131"/>
      <c r="Q72" s="126"/>
      <c r="R72" s="124"/>
    </row>
    <row r="73" spans="1:18" ht="15.75" customHeight="1">
      <c r="A73" s="131"/>
      <c r="B73" s="123"/>
      <c r="C73" s="124"/>
      <c r="D73" s="129"/>
      <c r="E73" s="132"/>
      <c r="F73" s="124"/>
      <c r="G73" s="386"/>
      <c r="H73" s="126"/>
      <c r="I73" s="127"/>
      <c r="J73" s="131"/>
      <c r="K73" s="132"/>
      <c r="L73" s="124"/>
      <c r="M73" s="131"/>
      <c r="N73" s="130"/>
      <c r="O73" s="124"/>
      <c r="P73" s="131"/>
      <c r="Q73" s="126"/>
      <c r="R73" s="124"/>
    </row>
    <row r="74" spans="1:18" ht="15.75" customHeight="1">
      <c r="A74" s="209" t="s">
        <v>491</v>
      </c>
      <c r="B74" s="210">
        <f>SUBTOTAL(9,B68:B73)</f>
        <v>20</v>
      </c>
      <c r="C74" s="211">
        <f>SUBTOTAL(9,C68:C73)</f>
        <v>0</v>
      </c>
      <c r="D74" s="209" t="s">
        <v>491</v>
      </c>
      <c r="E74" s="210">
        <f>SUBTOTAL(9,E68:E73)</f>
        <v>180</v>
      </c>
      <c r="F74" s="211">
        <f>SUBTOTAL(9,F68:F73)</f>
        <v>0</v>
      </c>
      <c r="G74" s="209" t="s">
        <v>491</v>
      </c>
      <c r="H74" s="210">
        <f>SUBTOTAL(9,H68:H73)</f>
        <v>110</v>
      </c>
      <c r="I74" s="211">
        <f>SUBTOTAL(9,I68:I73)</f>
        <v>0</v>
      </c>
      <c r="J74" s="209" t="s">
        <v>491</v>
      </c>
      <c r="K74" s="210">
        <f>SUBTOTAL(9,K68:K73)</f>
        <v>0</v>
      </c>
      <c r="L74" s="211">
        <f>SUBTOTAL(9,L68:L73)</f>
        <v>0</v>
      </c>
      <c r="M74" s="209" t="s">
        <v>491</v>
      </c>
      <c r="N74" s="210">
        <f>SUBTOTAL(9,N68:N73)</f>
        <v>5910</v>
      </c>
      <c r="O74" s="397">
        <f>SUBTOTAL(9,O68:O73)</f>
        <v>0</v>
      </c>
      <c r="P74" s="209" t="s">
        <v>491</v>
      </c>
      <c r="Q74" s="210">
        <f>SUBTOTAL(9,Q68:Q73)</f>
        <v>0</v>
      </c>
      <c r="R74" s="211">
        <f>SUBTOTAL(9,R68:R73)</f>
        <v>0</v>
      </c>
    </row>
    <row r="75" spans="1:18" ht="15.75" customHeight="1">
      <c r="A75" s="249"/>
      <c r="B75" s="250"/>
      <c r="C75" s="250"/>
      <c r="D75" s="249"/>
      <c r="E75" s="250"/>
      <c r="F75" s="250"/>
      <c r="G75" s="249"/>
      <c r="H75" s="250"/>
      <c r="I75" s="250"/>
      <c r="J75" s="249"/>
      <c r="K75" s="250"/>
      <c r="L75" s="250"/>
      <c r="M75" s="249"/>
      <c r="N75" s="250"/>
      <c r="O75" s="250"/>
      <c r="P75" s="249"/>
      <c r="Q75" s="250"/>
      <c r="R75" s="251"/>
    </row>
    <row r="76" spans="1:18" ht="15.75" customHeight="1">
      <c r="A76" s="252"/>
      <c r="B76" s="253"/>
      <c r="C76" s="253"/>
      <c r="D76" s="254"/>
      <c r="E76" s="255"/>
      <c r="F76" s="255"/>
      <c r="G76" s="254"/>
      <c r="H76" s="255"/>
      <c r="I76" s="255"/>
      <c r="J76" s="254"/>
      <c r="K76" s="255"/>
      <c r="L76" s="255"/>
      <c r="M76" s="254"/>
      <c r="N76" s="255"/>
      <c r="O76" s="255"/>
      <c r="P76" s="254"/>
      <c r="Q76" s="255"/>
      <c r="R76" s="256"/>
    </row>
    <row r="77" spans="1:18" s="67" customFormat="1" ht="15.75" customHeight="1" thickBot="1">
      <c r="A77" s="198" t="s">
        <v>30</v>
      </c>
      <c r="B77" s="278">
        <f>SUBTOTAL(9,B8:B76)</f>
        <v>890</v>
      </c>
      <c r="C77" s="403">
        <f>SUBTOTAL(9,C8:C76)</f>
        <v>0</v>
      </c>
      <c r="D77" s="198" t="s">
        <v>30</v>
      </c>
      <c r="E77" s="278">
        <f>SUBTOTAL(9,E8:E76)</f>
        <v>7070</v>
      </c>
      <c r="F77" s="403">
        <f>SUBTOTAL(9,F8:F76)</f>
        <v>0</v>
      </c>
      <c r="G77" s="198" t="s">
        <v>30</v>
      </c>
      <c r="H77" s="278">
        <f>SUBTOTAL(9,H8:H76)</f>
        <v>7680</v>
      </c>
      <c r="I77" s="403">
        <f>SUBTOTAL(9,I8:I76)</f>
        <v>0</v>
      </c>
      <c r="J77" s="198" t="s">
        <v>30</v>
      </c>
      <c r="K77" s="278">
        <f>SUBTOTAL(9,K8:K76)</f>
        <v>0</v>
      </c>
      <c r="L77" s="403">
        <f>SUBTOTAL(9,L8:L76)</f>
        <v>0</v>
      </c>
      <c r="M77" s="198" t="s">
        <v>30</v>
      </c>
      <c r="N77" s="404">
        <f>SUBTOTAL(9,N8:N76)</f>
        <v>102370</v>
      </c>
      <c r="O77" s="405">
        <f>SUBTOTAL(9,O8:O76)</f>
        <v>0</v>
      </c>
      <c r="P77" s="198" t="s">
        <v>30</v>
      </c>
      <c r="Q77" s="278">
        <f>SUBTOTAL(9,Q8:Q76)</f>
        <v>5940</v>
      </c>
      <c r="R77" s="406">
        <f>SUBTOTAL(9,R8:R76)</f>
        <v>0</v>
      </c>
    </row>
    <row r="78" ht="13.5" customHeight="1">
      <c r="B78" s="245"/>
    </row>
    <row r="79" ht="13.5">
      <c r="B79" s="245"/>
    </row>
    <row r="80" ht="13.5">
      <c r="B80" s="245"/>
    </row>
  </sheetData>
  <sheetProtection/>
  <mergeCells count="3">
    <mergeCell ref="F2:H2"/>
    <mergeCell ref="A1:E1"/>
    <mergeCell ref="J1:L1"/>
  </mergeCells>
  <conditionalFormatting sqref="I27:I28 H8:I26 H27 H29:I29 H69:H72 O73 N64:O64 N62:O62 R67:R73 I30:I64 I67:I73 L8:L64 L67:L73 F8:F64 F67:F73 E66:F66 H66:I66 K66:L66 N66:O72 Q66:R66 O8:O61 B11:B13 B15:B20 U21 U18 B22:B34 B9 C8:C44 U8 C46:C50 R23:R64 B51:C73 B36:B37 B39:B49">
    <cfRule type="cellIs" priority="89" dxfId="181" operator="greaterThan" stopIfTrue="1">
      <formula>A8</formula>
    </cfRule>
  </conditionalFormatting>
  <conditionalFormatting sqref="H68">
    <cfRule type="cellIs" priority="77" dxfId="181" operator="greaterThan" stopIfTrue="1">
      <formula>G68</formula>
    </cfRule>
  </conditionalFormatting>
  <conditionalFormatting sqref="N73">
    <cfRule type="cellIs" priority="66" dxfId="181" operator="greaterThan" stopIfTrue="1">
      <formula>M73</formula>
    </cfRule>
  </conditionalFormatting>
  <conditionalFormatting sqref="Q67">
    <cfRule type="cellIs" priority="65" dxfId="181" operator="greaterThan" stopIfTrue="1">
      <formula>P67</formula>
    </cfRule>
  </conditionalFormatting>
  <conditionalFormatting sqref="B46">
    <cfRule type="cellIs" priority="61" dxfId="181" operator="greaterThan" stopIfTrue="1">
      <formula>A46</formula>
    </cfRule>
  </conditionalFormatting>
  <conditionalFormatting sqref="O63">
    <cfRule type="cellIs" priority="60" dxfId="181" operator="greaterThan" stopIfTrue="1">
      <formula>N63</formula>
    </cfRule>
  </conditionalFormatting>
  <conditionalFormatting sqref="N63">
    <cfRule type="cellIs" priority="59" dxfId="181" operator="greaterThan" stopIfTrue="1">
      <formula>M63</formula>
    </cfRule>
  </conditionalFormatting>
  <conditionalFormatting sqref="E65:F65">
    <cfRule type="cellIs" priority="57" dxfId="181" operator="greaterThan" stopIfTrue="1">
      <formula>D65</formula>
    </cfRule>
  </conditionalFormatting>
  <conditionalFormatting sqref="H65:I65">
    <cfRule type="cellIs" priority="56" dxfId="181" operator="greaterThan" stopIfTrue="1">
      <formula>G65</formula>
    </cfRule>
  </conditionalFormatting>
  <conditionalFormatting sqref="K65:L65">
    <cfRule type="cellIs" priority="55" dxfId="181" operator="greaterThan" stopIfTrue="1">
      <formula>J65</formula>
    </cfRule>
  </conditionalFormatting>
  <conditionalFormatting sqref="N65:O65">
    <cfRule type="cellIs" priority="54" dxfId="181" operator="greaterThan" stopIfTrue="1">
      <formula>M65</formula>
    </cfRule>
  </conditionalFormatting>
  <conditionalFormatting sqref="Q65:R65">
    <cfRule type="cellIs" priority="53" dxfId="181" operator="greaterThan" stopIfTrue="1">
      <formula>P65</formula>
    </cfRule>
  </conditionalFormatting>
  <conditionalFormatting sqref="B74:C74">
    <cfRule type="cellIs" priority="52" dxfId="181" operator="greaterThan" stopIfTrue="1">
      <formula>A74</formula>
    </cfRule>
  </conditionalFormatting>
  <conditionalFormatting sqref="E74:F74">
    <cfRule type="cellIs" priority="46" dxfId="181" operator="greaterThan" stopIfTrue="1">
      <formula>D74</formula>
    </cfRule>
  </conditionalFormatting>
  <conditionalFormatting sqref="H74:I74">
    <cfRule type="cellIs" priority="45" dxfId="181" operator="greaterThan" stopIfTrue="1">
      <formula>G74</formula>
    </cfRule>
  </conditionalFormatting>
  <conditionalFormatting sqref="K74:L74">
    <cfRule type="cellIs" priority="44" dxfId="181" operator="greaterThan" stopIfTrue="1">
      <formula>J74</formula>
    </cfRule>
  </conditionalFormatting>
  <conditionalFormatting sqref="N74:O74">
    <cfRule type="cellIs" priority="43" dxfId="181" operator="greaterThan" stopIfTrue="1">
      <formula>M74</formula>
    </cfRule>
  </conditionalFormatting>
  <conditionalFormatting sqref="Q74:R74">
    <cfRule type="cellIs" priority="42" dxfId="181" operator="greaterThan" stopIfTrue="1">
      <formula>P74</formula>
    </cfRule>
  </conditionalFormatting>
  <conditionalFormatting sqref="C77">
    <cfRule type="cellIs" priority="41" dxfId="182" operator="greaterThan" stopIfTrue="1">
      <formula>$B$77</formula>
    </cfRule>
  </conditionalFormatting>
  <conditionalFormatting sqref="Q77">
    <cfRule type="cellIs" priority="36" dxfId="182" operator="greaterThan" stopIfTrue="1">
      <formula>P77</formula>
    </cfRule>
  </conditionalFormatting>
  <conditionalFormatting sqref="O77">
    <cfRule type="cellIs" priority="32" dxfId="182" operator="greaterThan" stopIfTrue="1">
      <formula>$N$77</formula>
    </cfRule>
  </conditionalFormatting>
  <conditionalFormatting sqref="R77">
    <cfRule type="cellIs" priority="31" dxfId="182" operator="greaterThan" stopIfTrue="1">
      <formula>$Q$77</formula>
    </cfRule>
  </conditionalFormatting>
  <conditionalFormatting sqref="F77">
    <cfRule type="cellIs" priority="20" dxfId="182" operator="greaterThan" stopIfTrue="1">
      <formula>$E$77</formula>
    </cfRule>
  </conditionalFormatting>
  <conditionalFormatting sqref="I77">
    <cfRule type="cellIs" priority="19" dxfId="182" operator="greaterThan" stopIfTrue="1">
      <formula>$H$77</formula>
    </cfRule>
  </conditionalFormatting>
  <conditionalFormatting sqref="L77">
    <cfRule type="cellIs" priority="131" dxfId="182" operator="greaterThan" stopIfTrue="1">
      <formula>$K$77</formula>
    </cfRule>
    <cfRule type="cellIs" priority="132" dxfId="182" operator="greaterThan" stopIfTrue="1">
      <formula>$B$77</formula>
    </cfRule>
  </conditionalFormatting>
  <conditionalFormatting sqref="E8:E22">
    <cfRule type="cellIs" priority="18" dxfId="181" operator="greaterThan" stopIfTrue="1">
      <formula>D8</formula>
    </cfRule>
  </conditionalFormatting>
  <conditionalFormatting sqref="N8:N61">
    <cfRule type="cellIs" priority="17" dxfId="181" operator="greaterThan" stopIfTrue="1">
      <formula>M8</formula>
    </cfRule>
  </conditionalFormatting>
  <conditionalFormatting sqref="B10">
    <cfRule type="cellIs" priority="15" dxfId="181" operator="greaterThan" stopIfTrue="1">
      <formula>A10</formula>
    </cfRule>
  </conditionalFormatting>
  <conditionalFormatting sqref="B50">
    <cfRule type="cellIs" priority="14" dxfId="181" operator="greaterThan" stopIfTrue="1">
      <formula>A50</formula>
    </cfRule>
  </conditionalFormatting>
  <conditionalFormatting sqref="B44">
    <cfRule type="cellIs" priority="13" dxfId="181" operator="greaterThan" stopIfTrue="1">
      <formula>A44</formula>
    </cfRule>
  </conditionalFormatting>
  <conditionalFormatting sqref="B8">
    <cfRule type="cellIs" priority="12" dxfId="181" operator="greaterThan" stopIfTrue="1">
      <formula>A8</formula>
    </cfRule>
  </conditionalFormatting>
  <conditionalFormatting sqref="B35">
    <cfRule type="cellIs" priority="10" dxfId="181" operator="greaterThan" stopIfTrue="1">
      <formula>A35</formula>
    </cfRule>
  </conditionalFormatting>
  <conditionalFormatting sqref="C45">
    <cfRule type="cellIs" priority="135" dxfId="181" operator="greaterThan" stopIfTrue="1">
      <formula>鹿児島市!#REF!</formula>
    </cfRule>
  </conditionalFormatting>
  <conditionalFormatting sqref="R17:R22">
    <cfRule type="cellIs" priority="7" dxfId="181" operator="greaterThan" stopIfTrue="1">
      <formula>Q17</formula>
    </cfRule>
  </conditionalFormatting>
  <conditionalFormatting sqref="R9:R12">
    <cfRule type="cellIs" priority="6" dxfId="181" operator="greaterThan" stopIfTrue="1">
      <formula>Q9</formula>
    </cfRule>
  </conditionalFormatting>
  <conditionalFormatting sqref="R8">
    <cfRule type="cellIs" priority="8" dxfId="181" operator="greaterThan" stopIfTrue="1">
      <formula>R9</formula>
    </cfRule>
  </conditionalFormatting>
  <conditionalFormatting sqref="Q8:Q21">
    <cfRule type="cellIs" priority="5" dxfId="181" operator="greaterThan" stopIfTrue="1">
      <formula>P8</formula>
    </cfRule>
  </conditionalFormatting>
  <conditionalFormatting sqref="B43">
    <cfRule type="cellIs" priority="1" dxfId="181" operator="greaterThan" stopIfTrue="1">
      <formula>A43</formula>
    </cfRule>
  </conditionalFormatting>
  <conditionalFormatting sqref="B45">
    <cfRule type="cellIs" priority="3" dxfId="181" operator="greaterThan" stopIfTrue="1">
      <formula>A45</formula>
    </cfRule>
  </conditionalFormatting>
  <conditionalFormatting sqref="B49">
    <cfRule type="cellIs" priority="2" dxfId="181" operator="greaterThan" stopIfTrue="1">
      <formula>A49</formula>
    </cfRule>
  </conditionalFormatting>
  <printOptions horizontalCentered="1"/>
  <pageMargins left="0.1968503937007874" right="0.1968503937007874" top="0.5511811023622047" bottom="0" header="0.2755905511811024" footer="0.1968503937007874"/>
  <pageSetup horizontalDpi="600" verticalDpi="600" orientation="portrait" paperSize="12" scale="85" r:id="rId3"/>
  <headerFooter alignWithMargins="0">
    <oddHeader>&amp;L&amp;16折込広告企画書　鹿児島地区　No.１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94"/>
  <sheetViews>
    <sheetView showGridLines="0" zoomScale="115" zoomScaleNormal="115" zoomScalePageLayoutView="0" workbookViewId="0" topLeftCell="A1">
      <pane ySplit="2" topLeftCell="A3" activePane="bottomLeft" state="frozen"/>
      <selection pane="topLeft" activeCell="T11" sqref="T11"/>
      <selection pane="bottomLeft" activeCell="G91" sqref="G91"/>
    </sheetView>
  </sheetViews>
  <sheetFormatPr defaultColWidth="9.00390625" defaultRowHeight="13.5"/>
  <cols>
    <col min="1" max="1" width="9.375" style="53" customWidth="1"/>
    <col min="2" max="2" width="6.625" style="53" customWidth="1"/>
    <col min="3" max="3" width="7.375" style="53" customWidth="1"/>
    <col min="4" max="4" width="9.375" style="53" customWidth="1"/>
    <col min="5" max="5" width="6.625" style="53" customWidth="1"/>
    <col min="6" max="6" width="7.375" style="53" customWidth="1"/>
    <col min="7" max="7" width="9.375" style="53" customWidth="1"/>
    <col min="8" max="8" width="6.625" style="53" customWidth="1"/>
    <col min="9" max="9" width="7.375" style="53" customWidth="1"/>
    <col min="10" max="10" width="9.375" style="53" customWidth="1"/>
    <col min="11" max="11" width="6.625" style="53" customWidth="1"/>
    <col min="12" max="12" width="7.375" style="53" customWidth="1"/>
    <col min="13" max="13" width="9.375" style="53" customWidth="1"/>
    <col min="14" max="14" width="6.625" style="53" customWidth="1"/>
    <col min="15" max="15" width="7.375" style="53" customWidth="1"/>
    <col min="16" max="16" width="9.375" style="53" customWidth="1"/>
    <col min="17" max="17" width="6.625" style="53" customWidth="1"/>
    <col min="18" max="18" width="7.375" style="53" customWidth="1"/>
    <col min="19" max="16384" width="9.00390625" style="53" customWidth="1"/>
  </cols>
  <sheetData>
    <row r="1" spans="1:18" ht="12.75" customHeight="1">
      <c r="A1" s="483" t="s">
        <v>221</v>
      </c>
      <c r="B1" s="484"/>
      <c r="C1" s="484"/>
      <c r="D1" s="484"/>
      <c r="E1" s="485"/>
      <c r="F1" s="70" t="s">
        <v>0</v>
      </c>
      <c r="G1" s="71"/>
      <c r="H1" s="72"/>
      <c r="I1" s="73" t="s">
        <v>1</v>
      </c>
      <c r="J1" s="71" t="s">
        <v>231</v>
      </c>
      <c r="K1" s="74"/>
      <c r="L1" s="75"/>
      <c r="M1" s="76" t="s">
        <v>233</v>
      </c>
      <c r="N1" s="77"/>
      <c r="O1" s="78"/>
      <c r="P1" s="79"/>
      <c r="Q1" s="79"/>
      <c r="R1" s="79"/>
    </row>
    <row r="2" spans="1:18" ht="27" customHeight="1" thickBot="1">
      <c r="A2" s="80">
        <f>'鹿児島市'!A2</f>
        <v>0</v>
      </c>
      <c r="B2" s="81"/>
      <c r="C2" s="81"/>
      <c r="D2" s="81"/>
      <c r="E2" s="81"/>
      <c r="F2" s="491" t="str">
        <f>'鹿児島市'!$F$2</f>
        <v>令和　　年　　月　　日</v>
      </c>
      <c r="G2" s="492"/>
      <c r="H2" s="493"/>
      <c r="I2" s="82">
        <f>'鹿児島市'!I2</f>
        <v>0</v>
      </c>
      <c r="J2" s="83">
        <f>'鹿児島市'!J2</f>
        <v>0</v>
      </c>
      <c r="K2" s="84"/>
      <c r="L2" s="85"/>
      <c r="M2" s="239"/>
      <c r="N2" s="86"/>
      <c r="O2" s="87"/>
      <c r="P2" s="79"/>
      <c r="Q2" s="79"/>
      <c r="R2" s="264" t="s">
        <v>494</v>
      </c>
    </row>
    <row r="3" spans="1:18" ht="15" customHeight="1" thickBot="1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89"/>
      <c r="N3" s="79"/>
      <c r="O3" s="91"/>
      <c r="P3" s="139"/>
      <c r="Q3" s="140"/>
      <c r="R3" s="265" t="s">
        <v>493</v>
      </c>
    </row>
    <row r="4" spans="1:18" ht="15" customHeight="1" thickBot="1">
      <c r="A4" s="407" t="s">
        <v>625</v>
      </c>
      <c r="B4" s="174"/>
      <c r="C4" s="175" t="s">
        <v>236</v>
      </c>
      <c r="D4" s="200" t="s">
        <v>31</v>
      </c>
      <c r="E4" s="408"/>
      <c r="F4" s="409" t="s">
        <v>32</v>
      </c>
      <c r="G4" s="410">
        <f>B18+E18+H18+K18+N18+Q18</f>
        <v>10630</v>
      </c>
      <c r="H4" s="177" t="s">
        <v>3</v>
      </c>
      <c r="I4" s="178">
        <f>C18+F18+I18+L18+O18+R18</f>
        <v>0</v>
      </c>
      <c r="J4" s="411"/>
      <c r="L4" s="180" t="s">
        <v>222</v>
      </c>
      <c r="M4" s="412">
        <f>I4+I20+I30+I40+I73</f>
        <v>0</v>
      </c>
      <c r="O4" s="226"/>
      <c r="P4" s="413"/>
      <c r="Q4" s="141"/>
      <c r="R4" s="269" t="s">
        <v>492</v>
      </c>
    </row>
    <row r="5" ht="4.5" customHeight="1" thickBot="1"/>
    <row r="6" spans="1:18" ht="15" customHeight="1">
      <c r="A6" s="181" t="s">
        <v>4</v>
      </c>
      <c r="B6" s="182"/>
      <c r="C6" s="183"/>
      <c r="D6" s="182" t="s">
        <v>5</v>
      </c>
      <c r="E6" s="182"/>
      <c r="F6" s="183"/>
      <c r="G6" s="182" t="s">
        <v>6</v>
      </c>
      <c r="H6" s="342"/>
      <c r="I6" s="183"/>
      <c r="J6" s="182" t="s">
        <v>7</v>
      </c>
      <c r="K6" s="182"/>
      <c r="L6" s="183"/>
      <c r="M6" s="181" t="s">
        <v>8</v>
      </c>
      <c r="N6" s="414"/>
      <c r="O6" s="415"/>
      <c r="P6" s="488"/>
      <c r="Q6" s="494"/>
      <c r="R6" s="495"/>
    </row>
    <row r="7" spans="1:18" s="67" customFormat="1" ht="15" customHeight="1">
      <c r="A7" s="185" t="s">
        <v>9</v>
      </c>
      <c r="B7" s="186" t="s">
        <v>10</v>
      </c>
      <c r="C7" s="187" t="s">
        <v>308</v>
      </c>
      <c r="D7" s="185" t="s">
        <v>9</v>
      </c>
      <c r="E7" s="186" t="s">
        <v>10</v>
      </c>
      <c r="F7" s="187" t="s">
        <v>308</v>
      </c>
      <c r="G7" s="185" t="s">
        <v>9</v>
      </c>
      <c r="H7" s="188" t="s">
        <v>10</v>
      </c>
      <c r="I7" s="187" t="s">
        <v>308</v>
      </c>
      <c r="J7" s="185" t="s">
        <v>9</v>
      </c>
      <c r="K7" s="186" t="s">
        <v>10</v>
      </c>
      <c r="L7" s="187" t="s">
        <v>308</v>
      </c>
      <c r="M7" s="185" t="s">
        <v>9</v>
      </c>
      <c r="N7" s="188" t="s">
        <v>10</v>
      </c>
      <c r="O7" s="187" t="s">
        <v>308</v>
      </c>
      <c r="P7" s="185"/>
      <c r="Q7" s="188"/>
      <c r="R7" s="187"/>
    </row>
    <row r="8" spans="1:18" ht="15" customHeight="1">
      <c r="A8" s="122" t="s">
        <v>495</v>
      </c>
      <c r="B8" s="130">
        <v>80</v>
      </c>
      <c r="C8" s="163"/>
      <c r="D8" s="122" t="s">
        <v>570</v>
      </c>
      <c r="E8" s="247">
        <v>180</v>
      </c>
      <c r="F8" s="127"/>
      <c r="G8" s="122" t="s">
        <v>33</v>
      </c>
      <c r="H8" s="266">
        <v>600</v>
      </c>
      <c r="I8" s="127"/>
      <c r="J8" s="122"/>
      <c r="K8" s="293"/>
      <c r="L8" s="127"/>
      <c r="M8" s="122" t="s">
        <v>33</v>
      </c>
      <c r="N8" s="363">
        <v>2520</v>
      </c>
      <c r="O8" s="190"/>
      <c r="P8" s="346"/>
      <c r="Q8" s="349"/>
      <c r="R8" s="214"/>
    </row>
    <row r="9" spans="1:18" ht="15" customHeight="1">
      <c r="A9" s="159" t="s">
        <v>381</v>
      </c>
      <c r="B9" s="130">
        <v>30</v>
      </c>
      <c r="C9" s="124"/>
      <c r="D9" s="122" t="s">
        <v>361</v>
      </c>
      <c r="E9" s="247">
        <v>110</v>
      </c>
      <c r="F9" s="127"/>
      <c r="G9" s="122" t="s">
        <v>34</v>
      </c>
      <c r="H9" s="126">
        <v>200</v>
      </c>
      <c r="I9" s="127"/>
      <c r="J9" s="122"/>
      <c r="K9" s="247"/>
      <c r="L9" s="127"/>
      <c r="M9" s="122" t="s">
        <v>35</v>
      </c>
      <c r="N9" s="362">
        <v>1690</v>
      </c>
      <c r="O9" s="127"/>
      <c r="P9" s="347"/>
      <c r="Q9" s="68"/>
      <c r="R9" s="166"/>
    </row>
    <row r="10" spans="1:18" ht="15" customHeight="1">
      <c r="A10" s="159" t="s">
        <v>382</v>
      </c>
      <c r="B10" s="130">
        <v>30</v>
      </c>
      <c r="C10" s="124"/>
      <c r="D10" s="122" t="s">
        <v>362</v>
      </c>
      <c r="E10" s="247">
        <v>120</v>
      </c>
      <c r="F10" s="127"/>
      <c r="G10" s="122"/>
      <c r="H10" s="126"/>
      <c r="I10" s="127"/>
      <c r="J10" s="122"/>
      <c r="K10" s="247"/>
      <c r="L10" s="127"/>
      <c r="M10" s="122" t="s">
        <v>306</v>
      </c>
      <c r="N10" s="362">
        <v>1460</v>
      </c>
      <c r="O10" s="127"/>
      <c r="P10" s="347"/>
      <c r="Q10" s="68"/>
      <c r="R10" s="166"/>
    </row>
    <row r="11" spans="1:18" ht="15" customHeight="1">
      <c r="A11" s="122"/>
      <c r="B11" s="130"/>
      <c r="C11" s="124"/>
      <c r="D11" s="122"/>
      <c r="E11" s="247">
        <v>0</v>
      </c>
      <c r="F11" s="127"/>
      <c r="G11" s="122"/>
      <c r="H11" s="126"/>
      <c r="I11" s="127"/>
      <c r="J11" s="122"/>
      <c r="K11" s="247"/>
      <c r="L11" s="127"/>
      <c r="M11" s="122"/>
      <c r="N11" s="362"/>
      <c r="O11" s="127"/>
      <c r="P11" s="347"/>
      <c r="Q11" s="68"/>
      <c r="R11" s="166"/>
    </row>
    <row r="12" spans="1:18" ht="15" customHeight="1">
      <c r="A12" s="168"/>
      <c r="B12" s="283"/>
      <c r="C12" s="164"/>
      <c r="D12" s="168">
        <v>0</v>
      </c>
      <c r="E12" s="169"/>
      <c r="F12" s="164"/>
      <c r="G12" s="168"/>
      <c r="H12" s="169"/>
      <c r="I12" s="164"/>
      <c r="J12" s="416"/>
      <c r="K12" s="417"/>
      <c r="L12" s="164"/>
      <c r="M12" s="459"/>
      <c r="N12" s="364"/>
      <c r="O12" s="164"/>
      <c r="P12" s="347"/>
      <c r="Q12" s="68"/>
      <c r="R12" s="166"/>
    </row>
    <row r="13" spans="1:18" ht="15" customHeight="1">
      <c r="A13" s="212" t="s">
        <v>325</v>
      </c>
      <c r="B13" s="130"/>
      <c r="C13" s="127"/>
      <c r="D13" s="212" t="s">
        <v>325</v>
      </c>
      <c r="E13" s="286"/>
      <c r="F13" s="127"/>
      <c r="G13" s="212" t="s">
        <v>325</v>
      </c>
      <c r="H13" s="130"/>
      <c r="I13" s="127"/>
      <c r="J13" s="212"/>
      <c r="K13" s="130"/>
      <c r="L13" s="127"/>
      <c r="M13" s="212" t="s">
        <v>325</v>
      </c>
      <c r="N13" s="365"/>
      <c r="O13" s="127"/>
      <c r="P13" s="418"/>
      <c r="Q13" s="419"/>
      <c r="R13" s="166"/>
    </row>
    <row r="14" spans="1:18" ht="15" customHeight="1">
      <c r="A14" s="122" t="s">
        <v>496</v>
      </c>
      <c r="B14" s="130">
        <v>10</v>
      </c>
      <c r="C14" s="124"/>
      <c r="D14" s="122" t="s">
        <v>39</v>
      </c>
      <c r="E14" s="247">
        <v>40</v>
      </c>
      <c r="F14" s="127"/>
      <c r="G14" s="122" t="s">
        <v>38</v>
      </c>
      <c r="H14" s="126">
        <v>550</v>
      </c>
      <c r="I14" s="127"/>
      <c r="J14" s="122"/>
      <c r="K14" s="247"/>
      <c r="L14" s="127"/>
      <c r="M14" s="122" t="s">
        <v>38</v>
      </c>
      <c r="N14" s="362">
        <v>1770</v>
      </c>
      <c r="O14" s="127"/>
      <c r="P14" s="347"/>
      <c r="Q14" s="68"/>
      <c r="R14" s="166"/>
    </row>
    <row r="15" spans="1:18" ht="15" customHeight="1">
      <c r="A15" s="122" t="s">
        <v>403</v>
      </c>
      <c r="B15" s="130">
        <v>10</v>
      </c>
      <c r="C15" s="124"/>
      <c r="D15" s="122" t="s">
        <v>38</v>
      </c>
      <c r="E15" s="247">
        <v>70</v>
      </c>
      <c r="F15" s="127"/>
      <c r="G15" s="122"/>
      <c r="H15" s="126"/>
      <c r="I15" s="127"/>
      <c r="J15" s="122"/>
      <c r="K15" s="247"/>
      <c r="L15" s="127"/>
      <c r="M15" s="122" t="s">
        <v>39</v>
      </c>
      <c r="N15" s="362">
        <v>1160</v>
      </c>
      <c r="O15" s="127"/>
      <c r="P15" s="347"/>
      <c r="Q15" s="68"/>
      <c r="R15" s="166"/>
    </row>
    <row r="16" spans="1:18" ht="15" customHeight="1">
      <c r="A16" s="131"/>
      <c r="B16" s="420"/>
      <c r="C16" s="191"/>
      <c r="D16" s="131"/>
      <c r="E16" s="132"/>
      <c r="F16" s="191"/>
      <c r="G16" s="131"/>
      <c r="H16" s="132"/>
      <c r="I16" s="191"/>
      <c r="J16" s="131"/>
      <c r="K16" s="132"/>
      <c r="L16" s="191"/>
      <c r="M16" s="131"/>
      <c r="N16" s="421"/>
      <c r="O16" s="191"/>
      <c r="P16" s="347"/>
      <c r="Q16" s="68"/>
      <c r="R16" s="166"/>
    </row>
    <row r="17" spans="1:18" ht="15" customHeight="1">
      <c r="A17" s="219"/>
      <c r="B17" s="341"/>
      <c r="C17" s="166"/>
      <c r="D17" s="173"/>
      <c r="E17" s="281"/>
      <c r="F17" s="166"/>
      <c r="G17" s="173"/>
      <c r="H17" s="281"/>
      <c r="I17" s="166"/>
      <c r="J17" s="173"/>
      <c r="K17" s="281"/>
      <c r="L17" s="166"/>
      <c r="M17" s="422"/>
      <c r="N17" s="423"/>
      <c r="O17" s="166"/>
      <c r="P17" s="215"/>
      <c r="Q17" s="350"/>
      <c r="R17" s="216"/>
    </row>
    <row r="18" spans="1:18" s="67" customFormat="1" ht="15" customHeight="1" thickBot="1">
      <c r="A18" s="198" t="s">
        <v>30</v>
      </c>
      <c r="B18" s="278">
        <f>SUM(B8:B17)</f>
        <v>160</v>
      </c>
      <c r="C18" s="199">
        <f>SUM(C8:C17)</f>
        <v>0</v>
      </c>
      <c r="D18" s="198" t="s">
        <v>30</v>
      </c>
      <c r="E18" s="278">
        <f>SUM(E8:E17)</f>
        <v>520</v>
      </c>
      <c r="F18" s="199">
        <f>SUM(F8:F17)</f>
        <v>0</v>
      </c>
      <c r="G18" s="198" t="s">
        <v>30</v>
      </c>
      <c r="H18" s="278">
        <f>SUM(H8:H17)</f>
        <v>1350</v>
      </c>
      <c r="I18" s="199">
        <f>SUM(I8:I17)</f>
        <v>0</v>
      </c>
      <c r="J18" s="198" t="s">
        <v>30</v>
      </c>
      <c r="K18" s="278">
        <f>SUM(K8:K17)</f>
        <v>0</v>
      </c>
      <c r="L18" s="199">
        <f>SUM(L8:L17)</f>
        <v>0</v>
      </c>
      <c r="M18" s="198" t="s">
        <v>30</v>
      </c>
      <c r="N18" s="279">
        <f>SUM(N8:N17)</f>
        <v>8600</v>
      </c>
      <c r="O18" s="199">
        <f>SUM(O8:O17)</f>
        <v>0</v>
      </c>
      <c r="P18" s="198"/>
      <c r="Q18" s="279"/>
      <c r="R18" s="199"/>
    </row>
    <row r="19" spans="1:18" ht="12" customHeight="1" thickBo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1:18" ht="15" customHeight="1" thickBot="1">
      <c r="A20" s="407" t="s">
        <v>625</v>
      </c>
      <c r="B20" s="174"/>
      <c r="C20" s="175" t="s">
        <v>237</v>
      </c>
      <c r="D20" s="200" t="s">
        <v>36</v>
      </c>
      <c r="E20" s="270"/>
      <c r="F20" s="409" t="s">
        <v>32</v>
      </c>
      <c r="G20" s="271">
        <f>B28+E28+H28+K28+N28+Q28</f>
        <v>1660</v>
      </c>
      <c r="H20" s="177" t="s">
        <v>3</v>
      </c>
      <c r="I20" s="178">
        <f>C28+F28+I28+L28+O28+R28</f>
        <v>0</v>
      </c>
      <c r="J20" s="10"/>
      <c r="K20" s="5"/>
      <c r="L20" s="5"/>
      <c r="M20" s="217"/>
      <c r="N20" s="5"/>
      <c r="O20" s="5"/>
      <c r="P20" s="5"/>
      <c r="Q20" s="5"/>
      <c r="R20" s="5"/>
    </row>
    <row r="21" spans="1:18" ht="3.75" customHeight="1" thickBo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1:18" ht="15" customHeight="1">
      <c r="A22" s="181" t="s">
        <v>4</v>
      </c>
      <c r="B22" s="182"/>
      <c r="C22" s="183"/>
      <c r="D22" s="182" t="s">
        <v>5</v>
      </c>
      <c r="E22" s="182"/>
      <c r="F22" s="183"/>
      <c r="G22" s="182" t="s">
        <v>6</v>
      </c>
      <c r="H22" s="342"/>
      <c r="I22" s="183"/>
      <c r="J22" s="182" t="s">
        <v>7</v>
      </c>
      <c r="K22" s="182"/>
      <c r="L22" s="183"/>
      <c r="M22" s="181" t="s">
        <v>8</v>
      </c>
      <c r="N22" s="414"/>
      <c r="O22" s="183"/>
      <c r="P22" s="488"/>
      <c r="Q22" s="489"/>
      <c r="R22" s="490"/>
    </row>
    <row r="23" spans="1:18" s="67" customFormat="1" ht="15" customHeight="1">
      <c r="A23" s="185" t="s">
        <v>9</v>
      </c>
      <c r="B23" s="186" t="s">
        <v>10</v>
      </c>
      <c r="C23" s="187" t="s">
        <v>308</v>
      </c>
      <c r="D23" s="185" t="s">
        <v>9</v>
      </c>
      <c r="E23" s="186" t="s">
        <v>10</v>
      </c>
      <c r="F23" s="187" t="s">
        <v>308</v>
      </c>
      <c r="G23" s="185" t="s">
        <v>9</v>
      </c>
      <c r="H23" s="188" t="s">
        <v>10</v>
      </c>
      <c r="I23" s="187" t="s">
        <v>308</v>
      </c>
      <c r="J23" s="185" t="s">
        <v>9</v>
      </c>
      <c r="K23" s="186" t="s">
        <v>10</v>
      </c>
      <c r="L23" s="187" t="s">
        <v>308</v>
      </c>
      <c r="M23" s="185" t="s">
        <v>9</v>
      </c>
      <c r="N23" s="188" t="s">
        <v>10</v>
      </c>
      <c r="O23" s="187" t="s">
        <v>308</v>
      </c>
      <c r="P23" s="185"/>
      <c r="Q23" s="188"/>
      <c r="R23" s="187"/>
    </row>
    <row r="24" spans="1:18" ht="15" customHeight="1">
      <c r="A24" s="122" t="s">
        <v>404</v>
      </c>
      <c r="B24" s="340">
        <v>10</v>
      </c>
      <c r="C24" s="127"/>
      <c r="D24" s="122" t="s">
        <v>37</v>
      </c>
      <c r="E24" s="247">
        <v>10</v>
      </c>
      <c r="F24" s="127"/>
      <c r="G24" s="131" t="s">
        <v>390</v>
      </c>
      <c r="H24" s="126">
        <v>10</v>
      </c>
      <c r="I24" s="191"/>
      <c r="J24" s="122"/>
      <c r="K24" s="247"/>
      <c r="L24" s="127"/>
      <c r="M24" s="122" t="s">
        <v>40</v>
      </c>
      <c r="N24" s="130">
        <v>700</v>
      </c>
      <c r="O24" s="163"/>
      <c r="P24" s="353"/>
      <c r="Q24" s="349"/>
      <c r="R24" s="214"/>
    </row>
    <row r="25" spans="1:18" ht="15" customHeight="1">
      <c r="A25" s="131" t="s">
        <v>405</v>
      </c>
      <c r="B25" s="420">
        <v>10</v>
      </c>
      <c r="C25" s="191"/>
      <c r="D25" s="131"/>
      <c r="E25" s="132"/>
      <c r="F25" s="191"/>
      <c r="G25" s="122" t="s">
        <v>404</v>
      </c>
      <c r="H25" s="266">
        <v>10</v>
      </c>
      <c r="I25" s="127"/>
      <c r="J25" s="131"/>
      <c r="K25" s="132"/>
      <c r="L25" s="191"/>
      <c r="M25" s="131" t="s">
        <v>37</v>
      </c>
      <c r="N25" s="192">
        <v>910</v>
      </c>
      <c r="O25" s="167"/>
      <c r="P25" s="351"/>
      <c r="Q25" s="68"/>
      <c r="R25" s="166"/>
    </row>
    <row r="26" spans="1:18" ht="15" customHeight="1">
      <c r="A26" s="131"/>
      <c r="B26" s="420"/>
      <c r="C26" s="191"/>
      <c r="D26" s="131"/>
      <c r="E26" s="132"/>
      <c r="F26" s="191"/>
      <c r="G26" s="424"/>
      <c r="H26" s="126"/>
      <c r="I26" s="191"/>
      <c r="J26" s="131"/>
      <c r="K26" s="132"/>
      <c r="L26" s="191"/>
      <c r="M26" s="424"/>
      <c r="N26" s="126"/>
      <c r="O26" s="191"/>
      <c r="P26" s="351"/>
      <c r="Q26" s="68"/>
      <c r="R26" s="166"/>
    </row>
    <row r="27" spans="1:18" ht="15" customHeight="1">
      <c r="A27" s="173"/>
      <c r="B27" s="341"/>
      <c r="C27" s="166"/>
      <c r="D27" s="173"/>
      <c r="E27" s="281"/>
      <c r="F27" s="166"/>
      <c r="G27" s="425"/>
      <c r="H27" s="426"/>
      <c r="I27" s="166"/>
      <c r="J27" s="173"/>
      <c r="K27" s="281"/>
      <c r="L27" s="166"/>
      <c r="M27" s="425"/>
      <c r="N27" s="426"/>
      <c r="O27" s="166"/>
      <c r="P27" s="352"/>
      <c r="Q27" s="350"/>
      <c r="R27" s="216"/>
    </row>
    <row r="28" spans="1:18" s="67" customFormat="1" ht="15" customHeight="1" thickBot="1">
      <c r="A28" s="198" t="s">
        <v>30</v>
      </c>
      <c r="B28" s="278">
        <f>SUM(B24:B27)</f>
        <v>20</v>
      </c>
      <c r="C28" s="199">
        <f>SUM(C24:C27)</f>
        <v>0</v>
      </c>
      <c r="D28" s="198" t="s">
        <v>30</v>
      </c>
      <c r="E28" s="278">
        <f>SUM(E24:E27)</f>
        <v>10</v>
      </c>
      <c r="F28" s="199">
        <f>SUM(F24:F27)</f>
        <v>0</v>
      </c>
      <c r="G28" s="198" t="s">
        <v>30</v>
      </c>
      <c r="H28" s="278">
        <f>SUM(H24:H27)</f>
        <v>20</v>
      </c>
      <c r="I28" s="199">
        <f>SUM(I24:I27)</f>
        <v>0</v>
      </c>
      <c r="J28" s="198" t="s">
        <v>30</v>
      </c>
      <c r="K28" s="278">
        <f>SUM(K24:K27)</f>
        <v>0</v>
      </c>
      <c r="L28" s="199">
        <f>SUM(L24:L27)</f>
        <v>0</v>
      </c>
      <c r="M28" s="198" t="s">
        <v>30</v>
      </c>
      <c r="N28" s="279">
        <f>SUM(N24:N27)</f>
        <v>1610</v>
      </c>
      <c r="O28" s="199">
        <f>SUM(O24:O27)</f>
        <v>0</v>
      </c>
      <c r="P28" s="198"/>
      <c r="Q28" s="279"/>
      <c r="R28" s="199"/>
    </row>
    <row r="29" spans="1:18" ht="12" customHeight="1" thickBot="1">
      <c r="A29" s="5"/>
      <c r="B29" s="5"/>
      <c r="C29" s="5"/>
      <c r="D29" s="5"/>
      <c r="E29" s="5"/>
      <c r="F29" s="5"/>
      <c r="G29" s="67"/>
      <c r="H29" s="5"/>
      <c r="I29" s="5"/>
      <c r="J29" s="5"/>
      <c r="K29" s="5"/>
      <c r="L29" s="5"/>
      <c r="M29" s="234"/>
      <c r="N29" s="235"/>
      <c r="O29" s="5"/>
      <c r="P29" s="5"/>
      <c r="Q29" s="236"/>
      <c r="R29" s="5"/>
    </row>
    <row r="30" spans="1:18" ht="15" customHeight="1" thickBot="1">
      <c r="A30" s="407" t="s">
        <v>625</v>
      </c>
      <c r="B30" s="174"/>
      <c r="C30" s="175" t="s">
        <v>238</v>
      </c>
      <c r="D30" s="200" t="s">
        <v>41</v>
      </c>
      <c r="E30" s="270"/>
      <c r="F30" s="176" t="s">
        <v>2</v>
      </c>
      <c r="G30" s="271">
        <f>B38+E38+H38+K38+N38+Q38</f>
        <v>4380</v>
      </c>
      <c r="H30" s="177" t="s">
        <v>3</v>
      </c>
      <c r="I30" s="178">
        <f>C38+F38+I38+L38+O38+R38</f>
        <v>0</v>
      </c>
      <c r="J30" s="10"/>
      <c r="K30" s="237"/>
      <c r="L30" s="202"/>
      <c r="M30" s="280"/>
      <c r="N30" s="203"/>
      <c r="O30" s="5"/>
      <c r="P30" s="5"/>
      <c r="Q30" s="204"/>
      <c r="R30" s="5"/>
    </row>
    <row r="31" spans="1:18" ht="3.75" customHeight="1" thickBo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ht="15" customHeight="1">
      <c r="A32" s="181" t="s">
        <v>4</v>
      </c>
      <c r="B32" s="182"/>
      <c r="C32" s="183"/>
      <c r="D32" s="182" t="s">
        <v>5</v>
      </c>
      <c r="E32" s="182"/>
      <c r="F32" s="183"/>
      <c r="G32" s="182" t="s">
        <v>6</v>
      </c>
      <c r="H32" s="342"/>
      <c r="I32" s="183"/>
      <c r="J32" s="182" t="s">
        <v>7</v>
      </c>
      <c r="K32" s="182"/>
      <c r="L32" s="183"/>
      <c r="M32" s="181" t="s">
        <v>8</v>
      </c>
      <c r="N32" s="414"/>
      <c r="O32" s="183"/>
      <c r="P32" s="488"/>
      <c r="Q32" s="489"/>
      <c r="R32" s="490"/>
    </row>
    <row r="33" spans="1:20" s="67" customFormat="1" ht="15" customHeight="1">
      <c r="A33" s="185" t="s">
        <v>9</v>
      </c>
      <c r="B33" s="186" t="s">
        <v>10</v>
      </c>
      <c r="C33" s="187" t="s">
        <v>308</v>
      </c>
      <c r="D33" s="185" t="s">
        <v>9</v>
      </c>
      <c r="E33" s="186" t="s">
        <v>10</v>
      </c>
      <c r="F33" s="187" t="s">
        <v>308</v>
      </c>
      <c r="G33" s="185" t="s">
        <v>9</v>
      </c>
      <c r="H33" s="188" t="s">
        <v>10</v>
      </c>
      <c r="I33" s="187" t="s">
        <v>308</v>
      </c>
      <c r="J33" s="185" t="s">
        <v>9</v>
      </c>
      <c r="K33" s="186" t="s">
        <v>10</v>
      </c>
      <c r="L33" s="187" t="s">
        <v>308</v>
      </c>
      <c r="M33" s="185" t="s">
        <v>9</v>
      </c>
      <c r="N33" s="188" t="s">
        <v>10</v>
      </c>
      <c r="O33" s="187" t="s">
        <v>308</v>
      </c>
      <c r="P33" s="185"/>
      <c r="Q33" s="188"/>
      <c r="R33" s="187"/>
      <c r="T33" s="68"/>
    </row>
    <row r="34" spans="1:18" ht="15" customHeight="1">
      <c r="A34" s="122" t="s">
        <v>391</v>
      </c>
      <c r="B34" s="130">
        <v>50</v>
      </c>
      <c r="C34" s="163"/>
      <c r="D34" s="122" t="s">
        <v>42</v>
      </c>
      <c r="E34" s="247">
        <v>90</v>
      </c>
      <c r="F34" s="127"/>
      <c r="G34" s="122" t="s">
        <v>42</v>
      </c>
      <c r="H34" s="266">
        <v>750</v>
      </c>
      <c r="I34" s="127"/>
      <c r="J34" s="122"/>
      <c r="K34" s="247"/>
      <c r="L34" s="127"/>
      <c r="M34" s="122" t="s">
        <v>42</v>
      </c>
      <c r="N34" s="130">
        <v>2550</v>
      </c>
      <c r="O34" s="163"/>
      <c r="P34" s="346"/>
      <c r="Q34" s="349"/>
      <c r="R34" s="214"/>
    </row>
    <row r="35" spans="1:18" ht="15" customHeight="1">
      <c r="A35" s="159" t="s">
        <v>406</v>
      </c>
      <c r="B35" s="340">
        <v>10</v>
      </c>
      <c r="C35" s="127"/>
      <c r="D35" s="122" t="s">
        <v>43</v>
      </c>
      <c r="E35" s="247">
        <v>20</v>
      </c>
      <c r="F35" s="127"/>
      <c r="G35" s="122"/>
      <c r="H35" s="247"/>
      <c r="I35" s="127"/>
      <c r="J35" s="122"/>
      <c r="K35" s="247"/>
      <c r="L35" s="127"/>
      <c r="M35" s="122" t="s">
        <v>232</v>
      </c>
      <c r="N35" s="130">
        <v>910</v>
      </c>
      <c r="O35" s="124"/>
      <c r="P35" s="347"/>
      <c r="Q35" s="68"/>
      <c r="R35" s="166"/>
    </row>
    <row r="36" spans="1:18" ht="15" customHeight="1">
      <c r="A36" s="122"/>
      <c r="B36" s="340"/>
      <c r="C36" s="127"/>
      <c r="D36" s="427"/>
      <c r="E36" s="247"/>
      <c r="F36" s="127"/>
      <c r="G36" s="122"/>
      <c r="H36" s="247"/>
      <c r="I36" s="127"/>
      <c r="J36" s="122"/>
      <c r="K36" s="247"/>
      <c r="L36" s="127"/>
      <c r="M36" s="122"/>
      <c r="N36" s="428"/>
      <c r="O36" s="124"/>
      <c r="P36" s="347"/>
      <c r="Q36" s="68"/>
      <c r="R36" s="166"/>
    </row>
    <row r="37" spans="1:18" ht="15" customHeight="1">
      <c r="A37" s="173"/>
      <c r="B37" s="341"/>
      <c r="C37" s="166"/>
      <c r="D37" s="173"/>
      <c r="E37" s="281"/>
      <c r="F37" s="166"/>
      <c r="G37" s="173"/>
      <c r="H37" s="281"/>
      <c r="I37" s="166"/>
      <c r="J37" s="173"/>
      <c r="K37" s="281"/>
      <c r="L37" s="166"/>
      <c r="M37" s="173"/>
      <c r="N37" s="426"/>
      <c r="O37" s="166"/>
      <c r="P37" s="215"/>
      <c r="Q37" s="350"/>
      <c r="R37" s="216"/>
    </row>
    <row r="38" spans="1:18" s="67" customFormat="1" ht="15" customHeight="1" thickBot="1">
      <c r="A38" s="198" t="s">
        <v>30</v>
      </c>
      <c r="B38" s="278">
        <f>SUM(B34:B37)</f>
        <v>60</v>
      </c>
      <c r="C38" s="199">
        <f>SUM(C34:C37)</f>
        <v>0</v>
      </c>
      <c r="D38" s="198" t="s">
        <v>30</v>
      </c>
      <c r="E38" s="278">
        <f>SUM(E34:E37)</f>
        <v>110</v>
      </c>
      <c r="F38" s="199">
        <f>SUM(F34:F37)</f>
        <v>0</v>
      </c>
      <c r="G38" s="198" t="s">
        <v>30</v>
      </c>
      <c r="H38" s="278">
        <f>SUM(H34:H37)</f>
        <v>750</v>
      </c>
      <c r="I38" s="199">
        <f>SUM(I34:I37)</f>
        <v>0</v>
      </c>
      <c r="J38" s="198" t="s">
        <v>30</v>
      </c>
      <c r="K38" s="278">
        <f>SUM(K34:K37)</f>
        <v>0</v>
      </c>
      <c r="L38" s="199">
        <f>SUM(L34:L37)</f>
        <v>0</v>
      </c>
      <c r="M38" s="198" t="s">
        <v>30</v>
      </c>
      <c r="N38" s="279">
        <f>SUM(N34:N37)</f>
        <v>3460</v>
      </c>
      <c r="O38" s="199">
        <f>SUM(O34:O37)</f>
        <v>0</v>
      </c>
      <c r="P38" s="198"/>
      <c r="Q38" s="279"/>
      <c r="R38" s="199"/>
    </row>
    <row r="39" spans="1:18" ht="12" customHeight="1" thickBo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234"/>
      <c r="N39" s="5"/>
      <c r="O39" s="5"/>
      <c r="P39" s="5"/>
      <c r="Q39" s="5"/>
      <c r="R39" s="5"/>
    </row>
    <row r="40" spans="1:18" ht="15" customHeight="1" thickBot="1">
      <c r="A40" s="407" t="s">
        <v>625</v>
      </c>
      <c r="B40" s="174"/>
      <c r="C40" s="175" t="s">
        <v>329</v>
      </c>
      <c r="D40" s="200" t="s">
        <v>328</v>
      </c>
      <c r="E40" s="270"/>
      <c r="F40" s="176" t="s">
        <v>2</v>
      </c>
      <c r="G40" s="271">
        <f>B71+E71+H71+K71+N71+Q71</f>
        <v>18900</v>
      </c>
      <c r="H40" s="177" t="s">
        <v>3</v>
      </c>
      <c r="I40" s="178">
        <f>C71+F71+I71+L71+O71+R71</f>
        <v>0</v>
      </c>
      <c r="J40" s="10"/>
      <c r="K40" s="179"/>
      <c r="L40" s="5"/>
      <c r="M40" s="217"/>
      <c r="N40" s="5"/>
      <c r="O40" s="5"/>
      <c r="P40" s="5"/>
      <c r="Q40" s="5"/>
      <c r="R40" s="5"/>
    </row>
    <row r="41" spans="1:18" ht="3.75" customHeight="1" thickBo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</row>
    <row r="42" spans="1:18" ht="15" customHeight="1">
      <c r="A42" s="181" t="s">
        <v>4</v>
      </c>
      <c r="B42" s="182"/>
      <c r="C42" s="183"/>
      <c r="D42" s="182" t="s">
        <v>5</v>
      </c>
      <c r="E42" s="182"/>
      <c r="F42" s="183"/>
      <c r="G42" s="182" t="s">
        <v>6</v>
      </c>
      <c r="H42" s="342"/>
      <c r="I42" s="183"/>
      <c r="J42" s="182" t="s">
        <v>7</v>
      </c>
      <c r="K42" s="182"/>
      <c r="L42" s="183"/>
      <c r="M42" s="181" t="s">
        <v>8</v>
      </c>
      <c r="N42" s="414"/>
      <c r="O42" s="183"/>
      <c r="P42" s="488"/>
      <c r="Q42" s="489"/>
      <c r="R42" s="490"/>
    </row>
    <row r="43" spans="1:18" s="67" customFormat="1" ht="15" customHeight="1">
      <c r="A43" s="185" t="s">
        <v>9</v>
      </c>
      <c r="B43" s="186" t="s">
        <v>10</v>
      </c>
      <c r="C43" s="187" t="s">
        <v>308</v>
      </c>
      <c r="D43" s="185" t="s">
        <v>9</v>
      </c>
      <c r="E43" s="186" t="s">
        <v>10</v>
      </c>
      <c r="F43" s="187" t="s">
        <v>308</v>
      </c>
      <c r="G43" s="185" t="s">
        <v>9</v>
      </c>
      <c r="H43" s="188" t="s">
        <v>10</v>
      </c>
      <c r="I43" s="187" t="s">
        <v>308</v>
      </c>
      <c r="J43" s="185" t="s">
        <v>9</v>
      </c>
      <c r="K43" s="186" t="s">
        <v>10</v>
      </c>
      <c r="L43" s="187" t="s">
        <v>308</v>
      </c>
      <c r="M43" s="185" t="s">
        <v>9</v>
      </c>
      <c r="N43" s="188" t="s">
        <v>10</v>
      </c>
      <c r="O43" s="187" t="s">
        <v>308</v>
      </c>
      <c r="P43" s="185"/>
      <c r="Q43" s="188"/>
      <c r="R43" s="187"/>
    </row>
    <row r="44" spans="1:18" ht="15" customHeight="1">
      <c r="A44" s="122" t="s">
        <v>497</v>
      </c>
      <c r="B44" s="130">
        <v>40</v>
      </c>
      <c r="C44" s="163"/>
      <c r="D44" s="159" t="s">
        <v>572</v>
      </c>
      <c r="E44" s="294">
        <v>180</v>
      </c>
      <c r="F44" s="165"/>
      <c r="G44" s="122" t="s">
        <v>46</v>
      </c>
      <c r="H44" s="266">
        <v>460</v>
      </c>
      <c r="I44" s="127"/>
      <c r="J44" s="122"/>
      <c r="K44" s="247"/>
      <c r="L44" s="127"/>
      <c r="M44" s="122" t="s">
        <v>44</v>
      </c>
      <c r="N44" s="363">
        <v>3910</v>
      </c>
      <c r="O44" s="190"/>
      <c r="P44" s="346"/>
      <c r="Q44" s="349"/>
      <c r="R44" s="214"/>
    </row>
    <row r="45" spans="1:18" ht="15" customHeight="1">
      <c r="A45" s="122" t="s">
        <v>407</v>
      </c>
      <c r="B45" s="130">
        <v>20</v>
      </c>
      <c r="C45" s="124"/>
      <c r="D45" s="122" t="s">
        <v>48</v>
      </c>
      <c r="E45" s="294">
        <v>60</v>
      </c>
      <c r="F45" s="165"/>
      <c r="G45" s="122" t="s">
        <v>47</v>
      </c>
      <c r="H45" s="126">
        <v>230</v>
      </c>
      <c r="I45" s="127"/>
      <c r="J45" s="122"/>
      <c r="K45" s="247"/>
      <c r="L45" s="127"/>
      <c r="M45" s="122" t="s">
        <v>462</v>
      </c>
      <c r="N45" s="362">
        <v>3300</v>
      </c>
      <c r="O45" s="127"/>
      <c r="P45" s="347"/>
      <c r="Q45" s="68"/>
      <c r="R45" s="166"/>
    </row>
    <row r="46" spans="1:18" ht="15" customHeight="1">
      <c r="A46" s="122" t="s">
        <v>408</v>
      </c>
      <c r="B46" s="130">
        <v>10</v>
      </c>
      <c r="C46" s="124"/>
      <c r="D46" s="122" t="s">
        <v>571</v>
      </c>
      <c r="E46" s="294">
        <v>180</v>
      </c>
      <c r="F46" s="165"/>
      <c r="G46" s="122" t="s">
        <v>50</v>
      </c>
      <c r="H46" s="126">
        <v>770</v>
      </c>
      <c r="I46" s="127"/>
      <c r="J46" s="122"/>
      <c r="K46" s="247"/>
      <c r="L46" s="127"/>
      <c r="M46" s="122" t="s">
        <v>166</v>
      </c>
      <c r="N46" s="362">
        <v>1720</v>
      </c>
      <c r="O46" s="127"/>
      <c r="P46" s="347"/>
      <c r="Q46" s="68"/>
      <c r="R46" s="166"/>
    </row>
    <row r="47" spans="1:18" ht="15" customHeight="1">
      <c r="A47" s="159" t="s">
        <v>461</v>
      </c>
      <c r="B47" s="130">
        <v>50</v>
      </c>
      <c r="C47" s="124"/>
      <c r="D47" s="122" t="s">
        <v>49</v>
      </c>
      <c r="E47" s="247">
        <v>10</v>
      </c>
      <c r="F47" s="165"/>
      <c r="G47" s="122" t="s">
        <v>45</v>
      </c>
      <c r="H47" s="126">
        <v>430</v>
      </c>
      <c r="I47" s="127"/>
      <c r="J47" s="122"/>
      <c r="K47" s="247"/>
      <c r="L47" s="127"/>
      <c r="M47" s="122" t="s">
        <v>49</v>
      </c>
      <c r="N47" s="362">
        <v>230</v>
      </c>
      <c r="O47" s="127"/>
      <c r="P47" s="347"/>
      <c r="Q47" s="68"/>
      <c r="R47" s="166"/>
    </row>
    <row r="48" spans="1:18" ht="15" customHeight="1">
      <c r="A48" s="159"/>
      <c r="B48" s="130"/>
      <c r="C48" s="124"/>
      <c r="D48" s="122" t="s">
        <v>166</v>
      </c>
      <c r="E48" s="294">
        <v>70</v>
      </c>
      <c r="F48" s="165"/>
      <c r="G48" s="159"/>
      <c r="H48" s="126"/>
      <c r="I48" s="127"/>
      <c r="J48" s="122"/>
      <c r="K48" s="247"/>
      <c r="L48" s="127"/>
      <c r="M48" s="122" t="s">
        <v>48</v>
      </c>
      <c r="N48" s="362">
        <v>1490</v>
      </c>
      <c r="O48" s="127"/>
      <c r="P48" s="347"/>
      <c r="Q48" s="68"/>
      <c r="R48" s="166"/>
    </row>
    <row r="49" spans="1:18" ht="15" customHeight="1">
      <c r="A49" s="122"/>
      <c r="B49" s="130"/>
      <c r="C49" s="124"/>
      <c r="D49" s="122"/>
      <c r="E49" s="294"/>
      <c r="F49" s="165"/>
      <c r="G49" s="122"/>
      <c r="H49" s="247"/>
      <c r="I49" s="127"/>
      <c r="J49" s="122"/>
      <c r="K49" s="247"/>
      <c r="L49" s="127"/>
      <c r="M49" s="159"/>
      <c r="N49" s="362"/>
      <c r="O49" s="127"/>
      <c r="P49" s="348"/>
      <c r="Q49" s="68"/>
      <c r="R49" s="166"/>
    </row>
    <row r="50" spans="1:18" ht="15" customHeight="1">
      <c r="A50" s="122"/>
      <c r="B50" s="130"/>
      <c r="C50" s="124"/>
      <c r="D50" s="122"/>
      <c r="E50" s="294"/>
      <c r="F50" s="165"/>
      <c r="G50" s="122"/>
      <c r="H50" s="247"/>
      <c r="I50" s="127"/>
      <c r="J50" s="122"/>
      <c r="K50" s="247"/>
      <c r="L50" s="127"/>
      <c r="M50" s="125"/>
      <c r="N50" s="362"/>
      <c r="O50" s="127"/>
      <c r="P50" s="348"/>
      <c r="Q50" s="68"/>
      <c r="R50" s="166"/>
    </row>
    <row r="51" spans="1:18" ht="15" customHeight="1">
      <c r="A51" s="122"/>
      <c r="B51" s="130"/>
      <c r="C51" s="124"/>
      <c r="D51" s="159"/>
      <c r="E51" s="294"/>
      <c r="F51" s="165"/>
      <c r="G51" s="122"/>
      <c r="H51" s="126"/>
      <c r="I51" s="127"/>
      <c r="J51" s="122"/>
      <c r="K51" s="247"/>
      <c r="L51" s="127"/>
      <c r="M51" s="122"/>
      <c r="N51" s="365"/>
      <c r="O51" s="127"/>
      <c r="P51" s="348"/>
      <c r="Q51" s="68"/>
      <c r="R51" s="166"/>
    </row>
    <row r="52" spans="1:18" ht="15" customHeight="1">
      <c r="A52" s="241"/>
      <c r="B52" s="130"/>
      <c r="C52" s="124"/>
      <c r="D52" s="427"/>
      <c r="E52" s="247"/>
      <c r="F52" s="165"/>
      <c r="G52" s="122"/>
      <c r="H52" s="247"/>
      <c r="I52" s="127"/>
      <c r="J52" s="122"/>
      <c r="K52" s="247"/>
      <c r="L52" s="127"/>
      <c r="M52" s="122"/>
      <c r="N52" s="365"/>
      <c r="O52" s="127"/>
      <c r="P52" s="348"/>
      <c r="Q52" s="68"/>
      <c r="R52" s="166"/>
    </row>
    <row r="53" spans="1:18" ht="15" customHeight="1">
      <c r="A53" s="168"/>
      <c r="B53" s="169"/>
      <c r="C53" s="164"/>
      <c r="D53" s="168"/>
      <c r="E53" s="169"/>
      <c r="F53" s="164"/>
      <c r="G53" s="168"/>
      <c r="H53" s="169"/>
      <c r="I53" s="164"/>
      <c r="J53" s="168"/>
      <c r="K53" s="169"/>
      <c r="L53" s="164"/>
      <c r="M53" s="429"/>
      <c r="N53" s="364"/>
      <c r="O53" s="164"/>
      <c r="P53" s="348"/>
      <c r="Q53" s="68"/>
      <c r="R53" s="166"/>
    </row>
    <row r="54" spans="1:18" ht="15" customHeight="1">
      <c r="A54" s="212" t="s">
        <v>315</v>
      </c>
      <c r="B54" s="130"/>
      <c r="C54" s="127"/>
      <c r="D54" s="212" t="s">
        <v>315</v>
      </c>
      <c r="E54" s="286"/>
      <c r="F54" s="127"/>
      <c r="G54" s="212" t="s">
        <v>315</v>
      </c>
      <c r="H54" s="130"/>
      <c r="I54" s="127"/>
      <c r="J54" s="212" t="s">
        <v>315</v>
      </c>
      <c r="K54" s="130"/>
      <c r="L54" s="127"/>
      <c r="M54" s="212" t="s">
        <v>315</v>
      </c>
      <c r="N54" s="365"/>
      <c r="O54" s="127"/>
      <c r="P54" s="348"/>
      <c r="Q54" s="68"/>
      <c r="R54" s="166"/>
    </row>
    <row r="55" spans="1:18" ht="15" customHeight="1">
      <c r="A55" s="122" t="s">
        <v>498</v>
      </c>
      <c r="B55" s="130">
        <v>0</v>
      </c>
      <c r="C55" s="124"/>
      <c r="D55" s="122" t="s">
        <v>464</v>
      </c>
      <c r="E55" s="247">
        <v>30</v>
      </c>
      <c r="F55" s="127"/>
      <c r="G55" s="122" t="s">
        <v>465</v>
      </c>
      <c r="H55" s="126">
        <v>30</v>
      </c>
      <c r="I55" s="127"/>
      <c r="J55" s="122"/>
      <c r="K55" s="247"/>
      <c r="L55" s="127"/>
      <c r="M55" s="122" t="s">
        <v>464</v>
      </c>
      <c r="N55" s="362">
        <v>1220</v>
      </c>
      <c r="O55" s="127"/>
      <c r="P55" s="348"/>
      <c r="Q55" s="68"/>
      <c r="R55" s="166"/>
    </row>
    <row r="56" spans="1:18" ht="15" customHeight="1">
      <c r="A56" s="159" t="s">
        <v>463</v>
      </c>
      <c r="B56" s="130">
        <v>10</v>
      </c>
      <c r="C56" s="124"/>
      <c r="D56" s="122" t="s">
        <v>307</v>
      </c>
      <c r="E56" s="247">
        <v>50</v>
      </c>
      <c r="F56" s="127"/>
      <c r="G56" s="122" t="s">
        <v>54</v>
      </c>
      <c r="H56" s="126">
        <v>20</v>
      </c>
      <c r="I56" s="127"/>
      <c r="J56" s="122"/>
      <c r="K56" s="247"/>
      <c r="L56" s="127"/>
      <c r="M56" s="122" t="s">
        <v>307</v>
      </c>
      <c r="N56" s="362">
        <v>1860</v>
      </c>
      <c r="O56" s="127"/>
      <c r="P56" s="348"/>
      <c r="Q56" s="68"/>
      <c r="R56" s="166"/>
    </row>
    <row r="57" spans="1:18" ht="15" customHeight="1">
      <c r="A57" s="159" t="s">
        <v>409</v>
      </c>
      <c r="B57" s="130">
        <v>10</v>
      </c>
      <c r="C57" s="124"/>
      <c r="D57" s="122" t="s">
        <v>55</v>
      </c>
      <c r="E57" s="247">
        <v>30</v>
      </c>
      <c r="F57" s="127"/>
      <c r="G57" s="122" t="s">
        <v>55</v>
      </c>
      <c r="H57" s="126">
        <v>20</v>
      </c>
      <c r="I57" s="127"/>
      <c r="J57" s="122"/>
      <c r="K57" s="247"/>
      <c r="L57" s="127"/>
      <c r="M57" s="122" t="s">
        <v>55</v>
      </c>
      <c r="N57" s="362">
        <v>1040</v>
      </c>
      <c r="O57" s="127"/>
      <c r="P57" s="348"/>
      <c r="Q57" s="68"/>
      <c r="R57" s="166"/>
    </row>
    <row r="58" spans="1:18" ht="15" customHeight="1">
      <c r="A58" s="122" t="s">
        <v>549</v>
      </c>
      <c r="B58" s="130">
        <v>10</v>
      </c>
      <c r="C58" s="124"/>
      <c r="D58" s="125" t="s">
        <v>548</v>
      </c>
      <c r="E58" s="247">
        <v>30</v>
      </c>
      <c r="F58" s="127"/>
      <c r="G58" s="122" t="s">
        <v>455</v>
      </c>
      <c r="H58" s="247">
        <v>10</v>
      </c>
      <c r="I58" s="127"/>
      <c r="J58" s="122"/>
      <c r="K58" s="247"/>
      <c r="L58" s="127"/>
      <c r="M58" s="125" t="s">
        <v>57</v>
      </c>
      <c r="N58" s="362">
        <v>760</v>
      </c>
      <c r="O58" s="127"/>
      <c r="P58" s="348"/>
      <c r="Q58" s="68"/>
      <c r="R58" s="166"/>
    </row>
    <row r="59" spans="1:18" ht="15" customHeight="1">
      <c r="A59" s="241"/>
      <c r="B59" s="130"/>
      <c r="C59" s="124"/>
      <c r="D59" s="125"/>
      <c r="E59" s="258"/>
      <c r="F59" s="165"/>
      <c r="G59" s="122"/>
      <c r="H59" s="247"/>
      <c r="I59" s="127"/>
      <c r="J59" s="122"/>
      <c r="K59" s="247"/>
      <c r="L59" s="127"/>
      <c r="M59" s="122"/>
      <c r="N59" s="365"/>
      <c r="O59" s="127"/>
      <c r="P59" s="348"/>
      <c r="Q59" s="68"/>
      <c r="R59" s="166"/>
    </row>
    <row r="60" spans="1:18" ht="15" customHeight="1">
      <c r="A60" s="241"/>
      <c r="B60" s="130"/>
      <c r="C60" s="124"/>
      <c r="D60" s="125"/>
      <c r="E60" s="247"/>
      <c r="F60" s="127"/>
      <c r="G60" s="122"/>
      <c r="H60" s="258"/>
      <c r="I60" s="165"/>
      <c r="J60" s="122"/>
      <c r="K60" s="247"/>
      <c r="L60" s="127"/>
      <c r="M60" s="347"/>
      <c r="N60" s="366"/>
      <c r="O60" s="166"/>
      <c r="P60" s="348"/>
      <c r="Q60" s="68"/>
      <c r="R60" s="166"/>
    </row>
    <row r="61" spans="1:18" ht="15" customHeight="1">
      <c r="A61" s="241"/>
      <c r="B61" s="130"/>
      <c r="C61" s="124"/>
      <c r="D61" s="159"/>
      <c r="E61" s="247">
        <v>0</v>
      </c>
      <c r="F61" s="165"/>
      <c r="G61" s="122"/>
      <c r="H61" s="247"/>
      <c r="I61" s="127"/>
      <c r="J61" s="122"/>
      <c r="K61" s="247"/>
      <c r="L61" s="127"/>
      <c r="M61" s="212" t="s">
        <v>330</v>
      </c>
      <c r="N61" s="365"/>
      <c r="O61" s="127"/>
      <c r="P61" s="348"/>
      <c r="Q61" s="68"/>
      <c r="R61" s="166"/>
    </row>
    <row r="62" spans="1:18" ht="15" customHeight="1">
      <c r="A62" s="241"/>
      <c r="B62" s="130"/>
      <c r="C62" s="124"/>
      <c r="D62" s="430"/>
      <c r="E62" s="247"/>
      <c r="F62" s="127"/>
      <c r="G62" s="122"/>
      <c r="H62" s="247"/>
      <c r="I62" s="127"/>
      <c r="J62" s="122"/>
      <c r="K62" s="247"/>
      <c r="L62" s="127"/>
      <c r="M62" s="122" t="s">
        <v>145</v>
      </c>
      <c r="N62" s="362">
        <v>80</v>
      </c>
      <c r="O62" s="127"/>
      <c r="P62" s="348"/>
      <c r="Q62" s="68"/>
      <c r="R62" s="166"/>
    </row>
    <row r="63" spans="1:18" ht="15" customHeight="1">
      <c r="A63" s="122"/>
      <c r="B63" s="130"/>
      <c r="C63" s="124"/>
      <c r="D63" s="122"/>
      <c r="E63" s="247"/>
      <c r="F63" s="127"/>
      <c r="G63" s="122"/>
      <c r="H63" s="247"/>
      <c r="I63" s="127"/>
      <c r="J63" s="122"/>
      <c r="K63" s="247"/>
      <c r="L63" s="127"/>
      <c r="M63" s="122" t="s">
        <v>142</v>
      </c>
      <c r="N63" s="362">
        <v>60</v>
      </c>
      <c r="O63" s="127"/>
      <c r="P63" s="348"/>
      <c r="Q63" s="68"/>
      <c r="R63" s="166"/>
    </row>
    <row r="64" spans="1:18" ht="15" customHeight="1">
      <c r="A64" s="431"/>
      <c r="B64" s="130"/>
      <c r="C64" s="124"/>
      <c r="D64" s="122"/>
      <c r="E64" s="130"/>
      <c r="F64" s="124"/>
      <c r="G64" s="122"/>
      <c r="H64" s="247"/>
      <c r="I64" s="127"/>
      <c r="J64" s="122"/>
      <c r="K64" s="247"/>
      <c r="L64" s="127"/>
      <c r="M64" s="122" t="s">
        <v>220</v>
      </c>
      <c r="N64" s="362">
        <v>40</v>
      </c>
      <c r="O64" s="127"/>
      <c r="P64" s="348"/>
      <c r="Q64" s="68"/>
      <c r="R64" s="166"/>
    </row>
    <row r="65" spans="1:18" ht="15" customHeight="1">
      <c r="A65" s="122"/>
      <c r="B65" s="130"/>
      <c r="C65" s="124"/>
      <c r="D65" s="125"/>
      <c r="E65" s="247"/>
      <c r="F65" s="127"/>
      <c r="G65" s="122"/>
      <c r="H65" s="247"/>
      <c r="I65" s="127"/>
      <c r="J65" s="122"/>
      <c r="K65" s="247"/>
      <c r="L65" s="127"/>
      <c r="M65" s="122" t="s">
        <v>146</v>
      </c>
      <c r="N65" s="362">
        <v>60</v>
      </c>
      <c r="O65" s="127"/>
      <c r="P65" s="348"/>
      <c r="Q65" s="68"/>
      <c r="R65" s="166"/>
    </row>
    <row r="66" spans="1:18" ht="15" customHeight="1">
      <c r="A66" s="122"/>
      <c r="B66" s="282"/>
      <c r="C66" s="124"/>
      <c r="D66" s="125"/>
      <c r="E66" s="247"/>
      <c r="F66" s="127"/>
      <c r="G66" s="122"/>
      <c r="H66" s="247"/>
      <c r="I66" s="127"/>
      <c r="J66" s="122"/>
      <c r="K66" s="247"/>
      <c r="L66" s="127"/>
      <c r="M66" s="122" t="s">
        <v>144</v>
      </c>
      <c r="N66" s="362">
        <v>150</v>
      </c>
      <c r="O66" s="127"/>
      <c r="P66" s="348"/>
      <c r="Q66" s="68"/>
      <c r="R66" s="166"/>
    </row>
    <row r="67" spans="1:18" ht="15" customHeight="1">
      <c r="A67" s="122"/>
      <c r="B67" s="282"/>
      <c r="C67" s="124"/>
      <c r="D67" s="125"/>
      <c r="E67" s="247"/>
      <c r="F67" s="127"/>
      <c r="G67" s="122"/>
      <c r="H67" s="247"/>
      <c r="I67" s="127"/>
      <c r="J67" s="122"/>
      <c r="K67" s="247"/>
      <c r="L67" s="127"/>
      <c r="M67" s="122" t="s">
        <v>143</v>
      </c>
      <c r="N67" s="362">
        <v>130</v>
      </c>
      <c r="O67" s="127"/>
      <c r="P67" s="348"/>
      <c r="Q67" s="68"/>
      <c r="R67" s="166"/>
    </row>
    <row r="68" spans="1:18" ht="15" customHeight="1">
      <c r="A68" s="122"/>
      <c r="B68" s="282"/>
      <c r="C68" s="124"/>
      <c r="D68" s="125"/>
      <c r="E68" s="247"/>
      <c r="F68" s="127"/>
      <c r="G68" s="122"/>
      <c r="H68" s="247"/>
      <c r="I68" s="127"/>
      <c r="J68" s="122"/>
      <c r="K68" s="247"/>
      <c r="L68" s="127"/>
      <c r="M68" s="122" t="s">
        <v>148</v>
      </c>
      <c r="N68" s="362">
        <v>40</v>
      </c>
      <c r="O68" s="127"/>
      <c r="P68" s="348"/>
      <c r="Q68" s="68"/>
      <c r="R68" s="166"/>
    </row>
    <row r="69" spans="1:18" ht="15" customHeight="1">
      <c r="A69" s="122"/>
      <c r="B69" s="282"/>
      <c r="C69" s="124"/>
      <c r="D69" s="125"/>
      <c r="E69" s="247"/>
      <c r="F69" s="127"/>
      <c r="G69" s="122"/>
      <c r="H69" s="247"/>
      <c r="I69" s="127"/>
      <c r="J69" s="122"/>
      <c r="K69" s="247"/>
      <c r="L69" s="127"/>
      <c r="M69" s="122" t="s">
        <v>147</v>
      </c>
      <c r="N69" s="362">
        <v>50</v>
      </c>
      <c r="O69" s="127"/>
      <c r="P69" s="348"/>
      <c r="Q69" s="68"/>
      <c r="R69" s="166"/>
    </row>
    <row r="70" spans="1:18" ht="15" customHeight="1">
      <c r="A70" s="173"/>
      <c r="B70" s="275"/>
      <c r="C70" s="137"/>
      <c r="D70" s="173"/>
      <c r="E70" s="281"/>
      <c r="F70" s="166"/>
      <c r="G70" s="173"/>
      <c r="H70" s="281"/>
      <c r="I70" s="166"/>
      <c r="J70" s="173"/>
      <c r="K70" s="281"/>
      <c r="L70" s="166"/>
      <c r="M70" s="173"/>
      <c r="N70" s="288"/>
      <c r="O70" s="137"/>
      <c r="P70" s="215"/>
      <c r="Q70" s="350"/>
      <c r="R70" s="216"/>
    </row>
    <row r="71" spans="1:18" s="67" customFormat="1" ht="15" customHeight="1" thickBot="1">
      <c r="A71" s="198" t="s">
        <v>30</v>
      </c>
      <c r="B71" s="278">
        <f>SUM(B44:B70)</f>
        <v>150</v>
      </c>
      <c r="C71" s="199">
        <f>SUM(C44:C70)</f>
        <v>0</v>
      </c>
      <c r="D71" s="198" t="s">
        <v>30</v>
      </c>
      <c r="E71" s="278">
        <f>SUM(E44:E70)</f>
        <v>640</v>
      </c>
      <c r="F71" s="199">
        <f>SUM(F44:F70)</f>
        <v>0</v>
      </c>
      <c r="G71" s="198" t="s">
        <v>30</v>
      </c>
      <c r="H71" s="278">
        <f>SUM(H44:H70)</f>
        <v>1970</v>
      </c>
      <c r="I71" s="199">
        <f>SUM(I44:I70)</f>
        <v>0</v>
      </c>
      <c r="J71" s="198" t="s">
        <v>30</v>
      </c>
      <c r="K71" s="278">
        <f>SUM(K44:K70)</f>
        <v>0</v>
      </c>
      <c r="L71" s="199">
        <f>SUM(L44:L70)</f>
        <v>0</v>
      </c>
      <c r="M71" s="198" t="s">
        <v>30</v>
      </c>
      <c r="N71" s="279">
        <f>SUM(N44:N70)</f>
        <v>16140</v>
      </c>
      <c r="O71" s="199">
        <f>SUM(O44:O70)</f>
        <v>0</v>
      </c>
      <c r="P71" s="198"/>
      <c r="Q71" s="279">
        <f>SUM(Q44:Q70)</f>
        <v>0</v>
      </c>
      <c r="R71" s="199">
        <f>SUM(R44:R70)</f>
        <v>0</v>
      </c>
    </row>
    <row r="72" spans="1:18" ht="12" customHeight="1" thickBo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</row>
    <row r="73" spans="1:18" ht="15" customHeight="1" thickBot="1">
      <c r="A73" s="407" t="s">
        <v>625</v>
      </c>
      <c r="B73" s="174"/>
      <c r="C73" s="175" t="s">
        <v>331</v>
      </c>
      <c r="D73" s="200" t="s">
        <v>314</v>
      </c>
      <c r="E73" s="270"/>
      <c r="F73" s="176" t="s">
        <v>2</v>
      </c>
      <c r="G73" s="271">
        <f>B85+E85+H85+K85+N85+Q85</f>
        <v>5750</v>
      </c>
      <c r="H73" s="177" t="s">
        <v>3</v>
      </c>
      <c r="I73" s="178">
        <f>C85+F85+I85+L85+O85+R85</f>
        <v>0</v>
      </c>
      <c r="J73" s="10"/>
      <c r="K73" s="179"/>
      <c r="L73" s="5"/>
      <c r="M73" s="217"/>
      <c r="N73" s="5"/>
      <c r="O73" s="5"/>
      <c r="P73" s="5"/>
      <c r="Q73" s="5"/>
      <c r="R73" s="5"/>
    </row>
    <row r="74" spans="1:18" ht="3.75" customHeight="1" thickBo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</row>
    <row r="75" spans="1:18" ht="15" customHeight="1">
      <c r="A75" s="181" t="s">
        <v>4</v>
      </c>
      <c r="B75" s="182"/>
      <c r="C75" s="183"/>
      <c r="D75" s="182" t="s">
        <v>5</v>
      </c>
      <c r="E75" s="182"/>
      <c r="F75" s="183"/>
      <c r="G75" s="182" t="s">
        <v>6</v>
      </c>
      <c r="H75" s="342"/>
      <c r="I75" s="183"/>
      <c r="J75" s="182" t="s">
        <v>7</v>
      </c>
      <c r="K75" s="182"/>
      <c r="L75" s="183"/>
      <c r="M75" s="181" t="s">
        <v>8</v>
      </c>
      <c r="N75" s="414"/>
      <c r="O75" s="183"/>
      <c r="P75" s="488"/>
      <c r="Q75" s="489"/>
      <c r="R75" s="490"/>
    </row>
    <row r="76" spans="1:18" s="67" customFormat="1" ht="15" customHeight="1">
      <c r="A76" s="185" t="s">
        <v>9</v>
      </c>
      <c r="B76" s="186" t="s">
        <v>10</v>
      </c>
      <c r="C76" s="187"/>
      <c r="D76" s="185" t="s">
        <v>9</v>
      </c>
      <c r="E76" s="186" t="s">
        <v>10</v>
      </c>
      <c r="F76" s="187" t="s">
        <v>308</v>
      </c>
      <c r="G76" s="185" t="s">
        <v>9</v>
      </c>
      <c r="H76" s="188" t="s">
        <v>10</v>
      </c>
      <c r="I76" s="187" t="s">
        <v>308</v>
      </c>
      <c r="J76" s="185" t="s">
        <v>9</v>
      </c>
      <c r="K76" s="186" t="s">
        <v>10</v>
      </c>
      <c r="L76" s="187" t="s">
        <v>308</v>
      </c>
      <c r="M76" s="185" t="s">
        <v>9</v>
      </c>
      <c r="N76" s="188" t="s">
        <v>10</v>
      </c>
      <c r="O76" s="187" t="s">
        <v>308</v>
      </c>
      <c r="P76" s="185"/>
      <c r="Q76" s="188"/>
      <c r="R76" s="187"/>
    </row>
    <row r="77" spans="1:18" ht="15" customHeight="1">
      <c r="A77" s="122" t="s">
        <v>563</v>
      </c>
      <c r="B77" s="130">
        <v>20</v>
      </c>
      <c r="C77" s="163"/>
      <c r="D77" s="122" t="s">
        <v>564</v>
      </c>
      <c r="E77" s="247">
        <v>110</v>
      </c>
      <c r="F77" s="127"/>
      <c r="G77" s="122" t="s">
        <v>563</v>
      </c>
      <c r="H77" s="247">
        <v>110</v>
      </c>
      <c r="I77" s="127"/>
      <c r="J77" s="122"/>
      <c r="K77" s="247"/>
      <c r="L77" s="127"/>
      <c r="M77" s="122" t="s">
        <v>51</v>
      </c>
      <c r="N77" s="130">
        <v>2780</v>
      </c>
      <c r="O77" s="163"/>
      <c r="P77" s="346"/>
      <c r="Q77" s="349"/>
      <c r="R77" s="214"/>
    </row>
    <row r="78" spans="1:18" ht="15" customHeight="1">
      <c r="A78" s="159"/>
      <c r="B78" s="130">
        <v>0</v>
      </c>
      <c r="C78" s="124"/>
      <c r="D78" s="159" t="s">
        <v>536</v>
      </c>
      <c r="E78" s="247">
        <v>40</v>
      </c>
      <c r="F78" s="127"/>
      <c r="G78" s="159" t="s">
        <v>536</v>
      </c>
      <c r="H78" s="247">
        <v>30</v>
      </c>
      <c r="I78" s="127"/>
      <c r="J78" s="122"/>
      <c r="K78" s="247"/>
      <c r="L78" s="127"/>
      <c r="M78" s="122" t="s">
        <v>52</v>
      </c>
      <c r="N78" s="130">
        <v>990</v>
      </c>
      <c r="O78" s="124"/>
      <c r="P78" s="347"/>
      <c r="Q78" s="68"/>
      <c r="R78" s="166"/>
    </row>
    <row r="79" spans="1:18" ht="15" customHeight="1">
      <c r="A79" s="122"/>
      <c r="B79" s="340"/>
      <c r="C79" s="127"/>
      <c r="D79" s="122"/>
      <c r="E79" s="247"/>
      <c r="F79" s="127"/>
      <c r="G79" s="159"/>
      <c r="H79" s="247"/>
      <c r="I79" s="127"/>
      <c r="J79" s="122"/>
      <c r="K79" s="247"/>
      <c r="L79" s="127"/>
      <c r="M79" s="122"/>
      <c r="N79" s="266"/>
      <c r="O79" s="127"/>
      <c r="P79" s="347"/>
      <c r="Q79" s="68"/>
      <c r="R79" s="166"/>
    </row>
    <row r="80" spans="1:18" ht="15" customHeight="1">
      <c r="A80" s="168"/>
      <c r="B80" s="169"/>
      <c r="C80" s="164"/>
      <c r="D80" s="168"/>
      <c r="E80" s="169"/>
      <c r="F80" s="164"/>
      <c r="G80" s="168"/>
      <c r="H80" s="169"/>
      <c r="I80" s="164"/>
      <c r="J80" s="168"/>
      <c r="K80" s="169"/>
      <c r="L80" s="164"/>
      <c r="M80" s="168"/>
      <c r="N80" s="169"/>
      <c r="O80" s="164"/>
      <c r="P80" s="347"/>
      <c r="Q80" s="68"/>
      <c r="R80" s="166"/>
    </row>
    <row r="81" spans="1:18" ht="15" customHeight="1">
      <c r="A81" s="212" t="s">
        <v>317</v>
      </c>
      <c r="B81" s="130"/>
      <c r="C81" s="127"/>
      <c r="D81" s="212" t="s">
        <v>317</v>
      </c>
      <c r="E81" s="286"/>
      <c r="F81" s="127"/>
      <c r="G81" s="212" t="s">
        <v>317</v>
      </c>
      <c r="H81" s="286"/>
      <c r="I81" s="127"/>
      <c r="J81" s="212" t="s">
        <v>317</v>
      </c>
      <c r="K81" s="286"/>
      <c r="L81" s="127"/>
      <c r="M81" s="212" t="s">
        <v>317</v>
      </c>
      <c r="N81" s="130"/>
      <c r="O81" s="127"/>
      <c r="P81" s="347"/>
      <c r="Q81" s="68"/>
      <c r="R81" s="166"/>
    </row>
    <row r="82" spans="1:18" ht="15" customHeight="1">
      <c r="A82" s="122" t="s">
        <v>410</v>
      </c>
      <c r="B82" s="130">
        <v>10</v>
      </c>
      <c r="C82" s="124"/>
      <c r="D82" s="122" t="s">
        <v>58</v>
      </c>
      <c r="E82" s="247">
        <v>60</v>
      </c>
      <c r="F82" s="127"/>
      <c r="G82" s="122" t="s">
        <v>410</v>
      </c>
      <c r="H82" s="247">
        <v>30</v>
      </c>
      <c r="I82" s="127"/>
      <c r="J82" s="122"/>
      <c r="K82" s="247"/>
      <c r="L82" s="127"/>
      <c r="M82" s="125" t="s">
        <v>58</v>
      </c>
      <c r="N82" s="130">
        <v>1570</v>
      </c>
      <c r="O82" s="124"/>
      <c r="P82" s="347"/>
      <c r="Q82" s="68"/>
      <c r="R82" s="166"/>
    </row>
    <row r="83" spans="1:18" ht="15" customHeight="1">
      <c r="A83" s="343"/>
      <c r="B83" s="130"/>
      <c r="C83" s="124"/>
      <c r="D83" s="122"/>
      <c r="E83" s="247"/>
      <c r="F83" s="127"/>
      <c r="G83" s="122"/>
      <c r="H83" s="247"/>
      <c r="I83" s="127"/>
      <c r="J83" s="122"/>
      <c r="K83" s="247"/>
      <c r="L83" s="127"/>
      <c r="M83" s="122"/>
      <c r="N83" s="432"/>
      <c r="O83" s="124"/>
      <c r="P83" s="347"/>
      <c r="Q83" s="68"/>
      <c r="R83" s="166"/>
    </row>
    <row r="84" spans="1:18" ht="15" customHeight="1">
      <c r="A84" s="173"/>
      <c r="B84" s="341"/>
      <c r="C84" s="166"/>
      <c r="D84" s="173"/>
      <c r="E84" s="281"/>
      <c r="F84" s="166"/>
      <c r="G84" s="173"/>
      <c r="H84" s="281"/>
      <c r="I84" s="166"/>
      <c r="J84" s="173"/>
      <c r="K84" s="281"/>
      <c r="L84" s="166"/>
      <c r="M84" s="173"/>
      <c r="N84" s="426"/>
      <c r="O84" s="166"/>
      <c r="P84" s="215"/>
      <c r="Q84" s="350"/>
      <c r="R84" s="216"/>
    </row>
    <row r="85" spans="1:18" s="67" customFormat="1" ht="15" customHeight="1" thickBot="1">
      <c r="A85" s="198" t="s">
        <v>30</v>
      </c>
      <c r="B85" s="278">
        <f>SUM(B77:B84)</f>
        <v>30</v>
      </c>
      <c r="C85" s="199">
        <f>SUM(C77:C84)</f>
        <v>0</v>
      </c>
      <c r="D85" s="198" t="s">
        <v>30</v>
      </c>
      <c r="E85" s="278">
        <f>SUM(E77:E84)</f>
        <v>210</v>
      </c>
      <c r="F85" s="199">
        <f>SUM(F77:F84)</f>
        <v>0</v>
      </c>
      <c r="G85" s="198" t="s">
        <v>30</v>
      </c>
      <c r="H85" s="278">
        <f>SUM(H77:H84)</f>
        <v>170</v>
      </c>
      <c r="I85" s="199">
        <f>SUM(I77:I84)</f>
        <v>0</v>
      </c>
      <c r="J85" s="198" t="s">
        <v>30</v>
      </c>
      <c r="K85" s="278">
        <f>SUM(K77:K84)</f>
        <v>0</v>
      </c>
      <c r="L85" s="199">
        <f>SUM(L77:L84)</f>
        <v>0</v>
      </c>
      <c r="M85" s="198" t="s">
        <v>30</v>
      </c>
      <c r="N85" s="279">
        <f>SUM(N77:N84)</f>
        <v>5340</v>
      </c>
      <c r="O85" s="199">
        <f>SUM(O77:O84)</f>
        <v>0</v>
      </c>
      <c r="P85" s="198"/>
      <c r="Q85" s="279"/>
      <c r="R85" s="199"/>
    </row>
    <row r="86" spans="1:18" ht="12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</row>
    <row r="87" spans="1:18" ht="12.7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</row>
    <row r="88" spans="1:18" ht="13.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</row>
    <row r="89" spans="1:18" ht="13.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</row>
    <row r="90" spans="1:18" ht="13.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</row>
    <row r="91" spans="1:18" ht="13.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</row>
    <row r="92" spans="1:18" ht="13.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</row>
    <row r="93" spans="1:18" ht="13.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</row>
    <row r="94" spans="1:18" ht="13.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</row>
  </sheetData>
  <sheetProtection/>
  <mergeCells count="7">
    <mergeCell ref="P75:R75"/>
    <mergeCell ref="A1:E1"/>
    <mergeCell ref="F2:H2"/>
    <mergeCell ref="P6:R6"/>
    <mergeCell ref="P22:R22"/>
    <mergeCell ref="P32:R32"/>
    <mergeCell ref="P42:R42"/>
  </mergeCells>
  <conditionalFormatting sqref="C24:C25 F24:F25 L24:L25 O24:O25 R24:R25 C34:C38 F34:F38 I34:I38 L34:L38 O34:O38 R34:R38 R44:R71 F44:F49 L8:L18 R8:R18 I8:I18 C8:C18 I77:I79 F77:F85 C77:C85 L77:L85 R77:R85 I82:I85 O60:O71 R27:R28 O27:O28 L27:L28 I27:I28 F27:F28 C27:C28 B53:C63 O77:O85 O8:O18 H24:I25 F8:F18 O53:O58 O44:O50 L53:L71 L44:L51 H44:I48 H51:I51 I53:I71 I49:I50 F65:F71 B44:C46 C64:C71 B64:B65 B51:C51 F51:F63 B48:C49">
    <cfRule type="cellIs" priority="35" dxfId="181" operator="greaterThan" stopIfTrue="1">
      <formula>A8</formula>
    </cfRule>
  </conditionalFormatting>
  <conditionalFormatting sqref="H8:H11 H13:H14">
    <cfRule type="cellIs" priority="34" dxfId="181" operator="greaterThan" stopIfTrue="1">
      <formula>G8</formula>
    </cfRule>
  </conditionalFormatting>
  <conditionalFormatting sqref="H34">
    <cfRule type="cellIs" priority="30" dxfId="181" operator="greaterThan" stopIfTrue="1">
      <formula>G34</formula>
    </cfRule>
  </conditionalFormatting>
  <conditionalFormatting sqref="H53:H57">
    <cfRule type="cellIs" priority="27" dxfId="181" operator="greaterThan" stopIfTrue="1">
      <formula>G53</formula>
    </cfRule>
  </conditionalFormatting>
  <conditionalFormatting sqref="H77">
    <cfRule type="cellIs" priority="24" dxfId="181" operator="greaterThan" stopIfTrue="1">
      <formula>G77</formula>
    </cfRule>
  </conditionalFormatting>
  <conditionalFormatting sqref="B8:B11 B13:B15">
    <cfRule type="cellIs" priority="23" dxfId="181" operator="greaterThan" stopIfTrue="1">
      <formula>A8</formula>
    </cfRule>
  </conditionalFormatting>
  <conditionalFormatting sqref="N24:N25">
    <cfRule type="cellIs" priority="21" dxfId="181" operator="greaterThan" stopIfTrue="1">
      <formula>M24</formula>
    </cfRule>
  </conditionalFormatting>
  <conditionalFormatting sqref="B34">
    <cfRule type="cellIs" priority="20" dxfId="181" operator="greaterThan" stopIfTrue="1">
      <formula>A34</formula>
    </cfRule>
  </conditionalFormatting>
  <conditionalFormatting sqref="N34:N35">
    <cfRule type="cellIs" priority="19" dxfId="181" operator="greaterThan" stopIfTrue="1">
      <formula>M34</formula>
    </cfRule>
  </conditionalFormatting>
  <conditionalFormatting sqref="N77:N78 N80:N82">
    <cfRule type="cellIs" priority="16" dxfId="181" operator="greaterThan" stopIfTrue="1">
      <formula>M77</formula>
    </cfRule>
  </conditionalFormatting>
  <conditionalFormatting sqref="B77:B78 B80:B83">
    <cfRule type="cellIs" priority="15" dxfId="181" operator="greaterThan" stopIfTrue="1">
      <formula>A77</formula>
    </cfRule>
  </conditionalFormatting>
  <conditionalFormatting sqref="B50:C50">
    <cfRule type="cellIs" priority="14" dxfId="181" operator="greaterThan" stopIfTrue="1">
      <formula>A50</formula>
    </cfRule>
  </conditionalFormatting>
  <conditionalFormatting sqref="E64:F64">
    <cfRule type="cellIs" priority="13" dxfId="181" operator="greaterThan" stopIfTrue="1">
      <formula>D64</formula>
    </cfRule>
  </conditionalFormatting>
  <conditionalFormatting sqref="I80:I81">
    <cfRule type="cellIs" priority="12" dxfId="181" operator="greaterThan" stopIfTrue="1">
      <formula>H80</formula>
    </cfRule>
  </conditionalFormatting>
  <conditionalFormatting sqref="O51">
    <cfRule type="cellIs" priority="11" dxfId="181" operator="greaterThan" stopIfTrue="1">
      <formula>N51</formula>
    </cfRule>
  </conditionalFormatting>
  <conditionalFormatting sqref="O59">
    <cfRule type="cellIs" priority="10" dxfId="181" operator="greaterThan" stopIfTrue="1">
      <formula>N59</formula>
    </cfRule>
  </conditionalFormatting>
  <conditionalFormatting sqref="R26 O26 L26 I26 F26 C26">
    <cfRule type="cellIs" priority="9" dxfId="181" operator="greaterThan" stopIfTrue="1">
      <formula>B26</formula>
    </cfRule>
  </conditionalFormatting>
  <conditionalFormatting sqref="B52:C52 F50 L52 I52">
    <cfRule type="cellIs" priority="8" dxfId="181" operator="greaterThan" stopIfTrue="1">
      <formula>A50</formula>
    </cfRule>
  </conditionalFormatting>
  <conditionalFormatting sqref="O52">
    <cfRule type="cellIs" priority="7" dxfId="181" operator="greaterThan" stopIfTrue="1">
      <formula>N52</formula>
    </cfRule>
  </conditionalFormatting>
  <conditionalFormatting sqref="N8:N15">
    <cfRule type="cellIs" priority="6" dxfId="181" operator="greaterThan" stopIfTrue="1">
      <formula>M8</formula>
    </cfRule>
  </conditionalFormatting>
  <conditionalFormatting sqref="N60:N69 N53:N58 N44:N50">
    <cfRule type="cellIs" priority="5" dxfId="181" operator="greaterThan" stopIfTrue="1">
      <formula>M44</formula>
    </cfRule>
  </conditionalFormatting>
  <conditionalFormatting sqref="N51">
    <cfRule type="cellIs" priority="4" dxfId="181" operator="greaterThan" stopIfTrue="1">
      <formula>M51</formula>
    </cfRule>
  </conditionalFormatting>
  <conditionalFormatting sqref="N59">
    <cfRule type="cellIs" priority="3" dxfId="181" operator="greaterThan" stopIfTrue="1">
      <formula>M59</formula>
    </cfRule>
  </conditionalFormatting>
  <conditionalFormatting sqref="N52">
    <cfRule type="cellIs" priority="2" dxfId="181" operator="greaterThan" stopIfTrue="1">
      <formula>M52</formula>
    </cfRule>
  </conditionalFormatting>
  <conditionalFormatting sqref="B47:C47">
    <cfRule type="cellIs" priority="1" dxfId="181" operator="greaterThan" stopIfTrue="1">
      <formula>A47</formula>
    </cfRule>
  </conditionalFormatting>
  <printOptions horizontalCentered="1"/>
  <pageMargins left="0.1968503937007874" right="0.1968503937007874" top="0.5511811023622047" bottom="0" header="0.2755905511811024" footer="0.1968503937007874"/>
  <pageSetup horizontalDpi="600" verticalDpi="600" orientation="portrait" paperSize="12" scale="85" r:id="rId3"/>
  <headerFooter alignWithMargins="0">
    <oddHeader>&amp;L&amp;16折込広告企画書　鹿児島地区　No.２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87"/>
  <sheetViews>
    <sheetView showGridLines="0" zoomScale="115" zoomScaleNormal="115" zoomScalePageLayoutView="0" workbookViewId="0" topLeftCell="A1">
      <pane ySplit="2" topLeftCell="A3" activePane="bottomLeft" state="frozen"/>
      <selection pane="topLeft" activeCell="T11" sqref="T11"/>
      <selection pane="bottomLeft" activeCell="C88" sqref="C88"/>
    </sheetView>
  </sheetViews>
  <sheetFormatPr defaultColWidth="9.00390625" defaultRowHeight="13.5"/>
  <cols>
    <col min="1" max="1" width="9.375" style="5" customWidth="1"/>
    <col min="2" max="2" width="6.625" style="5" customWidth="1"/>
    <col min="3" max="3" width="7.375" style="5" customWidth="1"/>
    <col min="4" max="4" width="9.375" style="5" customWidth="1"/>
    <col min="5" max="5" width="6.625" style="5" customWidth="1"/>
    <col min="6" max="6" width="7.375" style="5" customWidth="1"/>
    <col min="7" max="7" width="9.375" style="5" customWidth="1"/>
    <col min="8" max="8" width="6.625" style="5" customWidth="1"/>
    <col min="9" max="9" width="7.375" style="5" customWidth="1"/>
    <col min="10" max="10" width="9.375" style="5" customWidth="1"/>
    <col min="11" max="11" width="6.625" style="5" customWidth="1"/>
    <col min="12" max="12" width="7.375" style="5" customWidth="1"/>
    <col min="13" max="13" width="9.375" style="5" customWidth="1"/>
    <col min="14" max="14" width="6.625" style="5" customWidth="1"/>
    <col min="15" max="15" width="7.375" style="5" customWidth="1"/>
    <col min="16" max="16" width="9.375" style="5" customWidth="1"/>
    <col min="17" max="17" width="6.625" style="5" customWidth="1"/>
    <col min="18" max="18" width="7.375" style="5" customWidth="1"/>
    <col min="19" max="16384" width="9.00390625" style="5" customWidth="1"/>
  </cols>
  <sheetData>
    <row r="1" spans="1:15" ht="12.75" customHeight="1">
      <c r="A1" s="497" t="s">
        <v>221</v>
      </c>
      <c r="B1" s="498"/>
      <c r="C1" s="498"/>
      <c r="D1" s="498"/>
      <c r="E1" s="499"/>
      <c r="F1" s="56" t="s">
        <v>0</v>
      </c>
      <c r="G1" s="57"/>
      <c r="H1" s="259"/>
      <c r="I1" s="55" t="s">
        <v>1</v>
      </c>
      <c r="J1" s="57" t="s">
        <v>231</v>
      </c>
      <c r="K1" s="182"/>
      <c r="L1" s="58"/>
      <c r="M1" s="58" t="s">
        <v>233</v>
      </c>
      <c r="N1" s="60"/>
      <c r="O1" s="260"/>
    </row>
    <row r="2" spans="1:18" ht="27" customHeight="1" thickBot="1">
      <c r="A2" s="61">
        <f>'鹿児島市'!A2</f>
        <v>0</v>
      </c>
      <c r="B2" s="62"/>
      <c r="C2" s="62"/>
      <c r="D2" s="62"/>
      <c r="E2" s="62"/>
      <c r="F2" s="500" t="str">
        <f>'鹿児島市'!$F$2</f>
        <v>令和　　年　　月　　日</v>
      </c>
      <c r="G2" s="501"/>
      <c r="H2" s="502"/>
      <c r="I2" s="63">
        <f>'鹿児島市'!I2</f>
        <v>0</v>
      </c>
      <c r="J2" s="64">
        <f>'鹿児島市'!J2</f>
        <v>0</v>
      </c>
      <c r="K2" s="65"/>
      <c r="L2" s="261"/>
      <c r="M2" s="262"/>
      <c r="N2" s="263"/>
      <c r="O2" s="66"/>
      <c r="R2" s="264" t="s">
        <v>494</v>
      </c>
    </row>
    <row r="3" spans="1:18" ht="15" customHeight="1" thickBot="1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91"/>
      <c r="P3" s="92"/>
      <c r="Q3" s="113"/>
      <c r="R3" s="265" t="s">
        <v>493</v>
      </c>
    </row>
    <row r="4" spans="1:18" ht="15" customHeight="1" thickBot="1">
      <c r="A4" s="407" t="s">
        <v>625</v>
      </c>
      <c r="B4" s="174"/>
      <c r="C4" s="175" t="s">
        <v>239</v>
      </c>
      <c r="D4" s="200" t="s">
        <v>316</v>
      </c>
      <c r="E4" s="270"/>
      <c r="F4" s="176" t="s">
        <v>2</v>
      </c>
      <c r="G4" s="271">
        <f>B13+E13+H13+K13+N13+Q13</f>
        <v>4690</v>
      </c>
      <c r="H4" s="177" t="s">
        <v>3</v>
      </c>
      <c r="I4" s="178">
        <f>C13+F13+I13+L13+O13+R13</f>
        <v>0</v>
      </c>
      <c r="J4" s="10"/>
      <c r="K4" s="253"/>
      <c r="L4" s="180" t="s">
        <v>222</v>
      </c>
      <c r="M4" s="272">
        <f>I4+I15+I30+I50+I59+I73</f>
        <v>0</v>
      </c>
      <c r="O4" s="226"/>
      <c r="P4" s="15"/>
      <c r="R4" s="269" t="s">
        <v>492</v>
      </c>
    </row>
    <row r="5" ht="4.5" customHeight="1" thickBot="1"/>
    <row r="6" spans="1:18" ht="15" customHeight="1">
      <c r="A6" s="181" t="s">
        <v>4</v>
      </c>
      <c r="B6" s="182"/>
      <c r="C6" s="183"/>
      <c r="D6" s="182" t="s">
        <v>5</v>
      </c>
      <c r="E6" s="182"/>
      <c r="F6" s="183"/>
      <c r="G6" s="182" t="s">
        <v>6</v>
      </c>
      <c r="H6" s="182"/>
      <c r="I6" s="183"/>
      <c r="J6" s="182" t="s">
        <v>7</v>
      </c>
      <c r="K6" s="182"/>
      <c r="L6" s="183"/>
      <c r="M6" s="181" t="s">
        <v>8</v>
      </c>
      <c r="N6" s="184"/>
      <c r="O6" s="183"/>
      <c r="P6" s="488"/>
      <c r="Q6" s="503"/>
      <c r="R6" s="504"/>
    </row>
    <row r="7" spans="1:18" ht="15" customHeight="1">
      <c r="A7" s="185" t="s">
        <v>9</v>
      </c>
      <c r="B7" s="186" t="s">
        <v>10</v>
      </c>
      <c r="C7" s="187" t="s">
        <v>308</v>
      </c>
      <c r="D7" s="185" t="s">
        <v>9</v>
      </c>
      <c r="E7" s="186" t="s">
        <v>10</v>
      </c>
      <c r="F7" s="187" t="s">
        <v>308</v>
      </c>
      <c r="G7" s="185" t="s">
        <v>9</v>
      </c>
      <c r="H7" s="186" t="s">
        <v>10</v>
      </c>
      <c r="I7" s="187" t="s">
        <v>308</v>
      </c>
      <c r="J7" s="185" t="s">
        <v>9</v>
      </c>
      <c r="K7" s="186" t="s">
        <v>10</v>
      </c>
      <c r="L7" s="187" t="s">
        <v>308</v>
      </c>
      <c r="M7" s="185" t="s">
        <v>9</v>
      </c>
      <c r="N7" s="188" t="s">
        <v>10</v>
      </c>
      <c r="O7" s="187" t="s">
        <v>308</v>
      </c>
      <c r="P7" s="185"/>
      <c r="Q7" s="188"/>
      <c r="R7" s="187"/>
    </row>
    <row r="8" spans="1:18" ht="15" customHeight="1">
      <c r="A8" s="122" t="s">
        <v>411</v>
      </c>
      <c r="B8" s="130">
        <v>30</v>
      </c>
      <c r="C8" s="124"/>
      <c r="D8" s="122" t="s">
        <v>56</v>
      </c>
      <c r="E8" s="247">
        <v>30</v>
      </c>
      <c r="F8" s="127"/>
      <c r="G8" s="125" t="s">
        <v>560</v>
      </c>
      <c r="H8" s="266">
        <v>50</v>
      </c>
      <c r="I8" s="127"/>
      <c r="J8" s="122"/>
      <c r="K8" s="247"/>
      <c r="L8" s="127"/>
      <c r="M8" s="122" t="s">
        <v>53</v>
      </c>
      <c r="N8" s="130">
        <v>2770</v>
      </c>
      <c r="O8" s="124"/>
      <c r="P8" s="346"/>
      <c r="Q8" s="349"/>
      <c r="R8" s="214"/>
    </row>
    <row r="9" spans="1:18" ht="15" customHeight="1">
      <c r="A9" s="122" t="s">
        <v>452</v>
      </c>
      <c r="B9" s="130">
        <v>10</v>
      </c>
      <c r="C9" s="124"/>
      <c r="D9" s="125" t="s">
        <v>53</v>
      </c>
      <c r="E9" s="247">
        <v>70</v>
      </c>
      <c r="F9" s="127"/>
      <c r="G9" s="122" t="s">
        <v>56</v>
      </c>
      <c r="H9" s="126">
        <v>20</v>
      </c>
      <c r="I9" s="127"/>
      <c r="J9" s="122"/>
      <c r="K9" s="247"/>
      <c r="L9" s="127"/>
      <c r="M9" s="122" t="s">
        <v>453</v>
      </c>
      <c r="N9" s="130">
        <v>1660</v>
      </c>
      <c r="O9" s="124"/>
      <c r="P9" s="347"/>
      <c r="Q9" s="68"/>
      <c r="R9" s="166"/>
    </row>
    <row r="10" spans="1:18" ht="15" customHeight="1">
      <c r="A10" s="218"/>
      <c r="B10" s="130"/>
      <c r="C10" s="124"/>
      <c r="D10" s="122" t="s">
        <v>453</v>
      </c>
      <c r="E10" s="247">
        <v>30</v>
      </c>
      <c r="F10" s="127"/>
      <c r="G10" s="229" t="s">
        <v>559</v>
      </c>
      <c r="H10" s="126">
        <v>20</v>
      </c>
      <c r="I10" s="127"/>
      <c r="J10" s="122"/>
      <c r="K10" s="247"/>
      <c r="L10" s="127"/>
      <c r="M10" s="122"/>
      <c r="N10" s="130"/>
      <c r="O10" s="124"/>
      <c r="P10" s="347"/>
      <c r="Q10" s="68"/>
      <c r="R10" s="166"/>
    </row>
    <row r="11" spans="1:18" ht="15" customHeight="1">
      <c r="A11" s="122"/>
      <c r="B11" s="340"/>
      <c r="C11" s="124">
        <v>0</v>
      </c>
      <c r="D11" s="229"/>
      <c r="E11" s="247"/>
      <c r="F11" s="127"/>
      <c r="G11" s="125"/>
      <c r="H11" s="247"/>
      <c r="I11" s="127"/>
      <c r="J11" s="122"/>
      <c r="K11" s="247"/>
      <c r="L11" s="127"/>
      <c r="M11" s="229"/>
      <c r="N11" s="130"/>
      <c r="O11" s="124">
        <v>0</v>
      </c>
      <c r="P11" s="347"/>
      <c r="Q11" s="68"/>
      <c r="R11" s="166"/>
    </row>
    <row r="12" spans="1:18" ht="15" customHeight="1">
      <c r="A12" s="173"/>
      <c r="B12" s="341"/>
      <c r="C12" s="166"/>
      <c r="D12" s="173"/>
      <c r="E12" s="281"/>
      <c r="F12" s="166"/>
      <c r="G12" s="173"/>
      <c r="H12" s="281"/>
      <c r="I12" s="166"/>
      <c r="J12" s="173"/>
      <c r="K12" s="281"/>
      <c r="L12" s="166"/>
      <c r="M12" s="173"/>
      <c r="N12" s="426"/>
      <c r="O12" s="166"/>
      <c r="P12" s="215"/>
      <c r="Q12" s="350"/>
      <c r="R12" s="216"/>
    </row>
    <row r="13" spans="1:18" ht="15" customHeight="1" thickBot="1">
      <c r="A13" s="198" t="s">
        <v>30</v>
      </c>
      <c r="B13" s="278">
        <f>SUM(B8:B12)</f>
        <v>40</v>
      </c>
      <c r="C13" s="199">
        <f>SUM(C8:C12)</f>
        <v>0</v>
      </c>
      <c r="D13" s="198" t="s">
        <v>30</v>
      </c>
      <c r="E13" s="278">
        <f>SUM(E8:E12)</f>
        <v>130</v>
      </c>
      <c r="F13" s="199">
        <f>SUM(F8:F12)</f>
        <v>0</v>
      </c>
      <c r="G13" s="198" t="s">
        <v>30</v>
      </c>
      <c r="H13" s="278">
        <f>SUM(H8:H12)</f>
        <v>90</v>
      </c>
      <c r="I13" s="199">
        <f>SUM(I8:I12)</f>
        <v>0</v>
      </c>
      <c r="J13" s="198" t="s">
        <v>30</v>
      </c>
      <c r="K13" s="278">
        <f>SUM(K8:K12)</f>
        <v>0</v>
      </c>
      <c r="L13" s="199">
        <f>SUM(L8:L12)</f>
        <v>0</v>
      </c>
      <c r="M13" s="198" t="s">
        <v>30</v>
      </c>
      <c r="N13" s="279">
        <f>SUM(N8:N12)</f>
        <v>4430</v>
      </c>
      <c r="O13" s="199">
        <f>SUM(O8:O12)</f>
        <v>0</v>
      </c>
      <c r="P13" s="198"/>
      <c r="Q13" s="279"/>
      <c r="R13" s="199"/>
    </row>
    <row r="14" spans="15:16" ht="12" customHeight="1" thickBot="1">
      <c r="O14" s="225"/>
      <c r="P14" s="292"/>
    </row>
    <row r="15" spans="1:11" ht="15" customHeight="1" thickBot="1">
      <c r="A15" s="407" t="s">
        <v>625</v>
      </c>
      <c r="B15" s="174"/>
      <c r="C15" s="175" t="s">
        <v>332</v>
      </c>
      <c r="D15" s="200" t="s">
        <v>326</v>
      </c>
      <c r="E15" s="270"/>
      <c r="F15" s="176" t="s">
        <v>2</v>
      </c>
      <c r="G15" s="271">
        <f>B28+E28+H28+K28+N28+Q28</f>
        <v>10910</v>
      </c>
      <c r="H15" s="177" t="s">
        <v>3</v>
      </c>
      <c r="I15" s="178">
        <f>C28+F28+I28+L28+O28+R28</f>
        <v>0</v>
      </c>
      <c r="J15" s="10"/>
      <c r="K15" s="179"/>
    </row>
    <row r="16" ht="3.75" customHeight="1" thickBot="1"/>
    <row r="17" spans="1:18" ht="15" customHeight="1">
      <c r="A17" s="181" t="s">
        <v>4</v>
      </c>
      <c r="B17" s="182"/>
      <c r="C17" s="183"/>
      <c r="D17" s="182" t="s">
        <v>5</v>
      </c>
      <c r="E17" s="182"/>
      <c r="F17" s="183"/>
      <c r="G17" s="182" t="s">
        <v>6</v>
      </c>
      <c r="H17" s="182"/>
      <c r="I17" s="183"/>
      <c r="J17" s="182" t="s">
        <v>7</v>
      </c>
      <c r="K17" s="182"/>
      <c r="L17" s="183"/>
      <c r="M17" s="181" t="s">
        <v>8</v>
      </c>
      <c r="N17" s="184"/>
      <c r="O17" s="183"/>
      <c r="P17" s="488"/>
      <c r="Q17" s="489"/>
      <c r="R17" s="490"/>
    </row>
    <row r="18" spans="1:18" s="67" customFormat="1" ht="15" customHeight="1">
      <c r="A18" s="185" t="s">
        <v>9</v>
      </c>
      <c r="B18" s="186" t="s">
        <v>10</v>
      </c>
      <c r="C18" s="187" t="s">
        <v>308</v>
      </c>
      <c r="D18" s="185" t="s">
        <v>9</v>
      </c>
      <c r="E18" s="186" t="s">
        <v>10</v>
      </c>
      <c r="F18" s="187" t="s">
        <v>308</v>
      </c>
      <c r="G18" s="185" t="s">
        <v>9</v>
      </c>
      <c r="H18" s="186" t="s">
        <v>10</v>
      </c>
      <c r="I18" s="187" t="s">
        <v>308</v>
      </c>
      <c r="J18" s="185" t="s">
        <v>9</v>
      </c>
      <c r="K18" s="186" t="s">
        <v>10</v>
      </c>
      <c r="L18" s="187" t="s">
        <v>308</v>
      </c>
      <c r="M18" s="185" t="s">
        <v>9</v>
      </c>
      <c r="N18" s="188" t="s">
        <v>10</v>
      </c>
      <c r="O18" s="187" t="s">
        <v>308</v>
      </c>
      <c r="P18" s="185"/>
      <c r="Q18" s="188"/>
      <c r="R18" s="187"/>
    </row>
    <row r="19" spans="1:18" ht="15" customHeight="1">
      <c r="A19" s="122" t="s">
        <v>412</v>
      </c>
      <c r="B19" s="130">
        <v>10</v>
      </c>
      <c r="C19" s="124"/>
      <c r="D19" s="122" t="s">
        <v>267</v>
      </c>
      <c r="E19" s="247">
        <v>30</v>
      </c>
      <c r="F19" s="127"/>
      <c r="G19" s="122" t="s">
        <v>59</v>
      </c>
      <c r="H19" s="266">
        <v>550</v>
      </c>
      <c r="I19" s="127"/>
      <c r="J19" s="122"/>
      <c r="K19" s="247"/>
      <c r="L19" s="127"/>
      <c r="M19" s="122" t="s">
        <v>63</v>
      </c>
      <c r="N19" s="367">
        <v>1430</v>
      </c>
      <c r="O19" s="127"/>
      <c r="P19" s="346"/>
      <c r="Q19" s="349"/>
      <c r="R19" s="214"/>
    </row>
    <row r="20" spans="1:18" ht="15" customHeight="1">
      <c r="A20" s="122" t="s">
        <v>413</v>
      </c>
      <c r="B20" s="130">
        <v>10</v>
      </c>
      <c r="C20" s="124"/>
      <c r="D20" s="122" t="s">
        <v>61</v>
      </c>
      <c r="E20" s="247">
        <v>30</v>
      </c>
      <c r="F20" s="127"/>
      <c r="G20" s="122" t="s">
        <v>358</v>
      </c>
      <c r="H20" s="126">
        <v>50</v>
      </c>
      <c r="I20" s="127"/>
      <c r="J20" s="122"/>
      <c r="K20" s="247"/>
      <c r="L20" s="127"/>
      <c r="M20" s="122" t="s">
        <v>65</v>
      </c>
      <c r="N20" s="368">
        <v>1090</v>
      </c>
      <c r="O20" s="127"/>
      <c r="P20" s="347"/>
      <c r="Q20" s="68"/>
      <c r="R20" s="166"/>
    </row>
    <row r="21" spans="1:18" ht="15" customHeight="1">
      <c r="A21" s="122" t="s">
        <v>499</v>
      </c>
      <c r="B21" s="130">
        <v>10</v>
      </c>
      <c r="C21" s="124"/>
      <c r="D21" s="122" t="s">
        <v>59</v>
      </c>
      <c r="E21" s="247">
        <v>40</v>
      </c>
      <c r="F21" s="127"/>
      <c r="G21" s="122" t="s">
        <v>61</v>
      </c>
      <c r="H21" s="126">
        <v>20</v>
      </c>
      <c r="I21" s="127"/>
      <c r="J21" s="122"/>
      <c r="K21" s="247"/>
      <c r="L21" s="127"/>
      <c r="M21" s="125" t="s">
        <v>59</v>
      </c>
      <c r="N21" s="368">
        <v>1130</v>
      </c>
      <c r="O21" s="127"/>
      <c r="P21" s="347"/>
      <c r="Q21" s="68"/>
      <c r="R21" s="166"/>
    </row>
    <row r="22" spans="1:18" ht="15" customHeight="1">
      <c r="A22" s="159" t="s">
        <v>414</v>
      </c>
      <c r="B22" s="130">
        <v>10</v>
      </c>
      <c r="C22" s="124"/>
      <c r="D22" s="122" t="s">
        <v>450</v>
      </c>
      <c r="E22" s="247">
        <v>50</v>
      </c>
      <c r="F22" s="127"/>
      <c r="G22" s="125" t="s">
        <v>63</v>
      </c>
      <c r="H22" s="126">
        <v>330</v>
      </c>
      <c r="I22" s="127"/>
      <c r="J22" s="122"/>
      <c r="K22" s="247"/>
      <c r="L22" s="127"/>
      <c r="M22" s="125" t="s">
        <v>66</v>
      </c>
      <c r="N22" s="368">
        <v>1500</v>
      </c>
      <c r="O22" s="127"/>
      <c r="P22" s="347"/>
      <c r="Q22" s="68"/>
      <c r="R22" s="166"/>
    </row>
    <row r="23" spans="1:18" ht="15" customHeight="1">
      <c r="A23" s="159" t="s">
        <v>415</v>
      </c>
      <c r="B23" s="130">
        <v>20</v>
      </c>
      <c r="C23" s="124"/>
      <c r="D23" s="122" t="s">
        <v>451</v>
      </c>
      <c r="E23" s="247">
        <v>100</v>
      </c>
      <c r="F23" s="127"/>
      <c r="G23" s="433" t="s">
        <v>389</v>
      </c>
      <c r="H23" s="126">
        <v>10</v>
      </c>
      <c r="I23" s="127"/>
      <c r="J23" s="122"/>
      <c r="K23" s="247"/>
      <c r="L23" s="127"/>
      <c r="M23" s="125" t="s">
        <v>67</v>
      </c>
      <c r="N23" s="368">
        <v>2290</v>
      </c>
      <c r="O23" s="127"/>
      <c r="P23" s="347"/>
      <c r="Q23" s="68"/>
      <c r="R23" s="166"/>
    </row>
    <row r="24" spans="1:18" ht="15" customHeight="1">
      <c r="A24" s="122" t="s">
        <v>500</v>
      </c>
      <c r="B24" s="130">
        <v>10</v>
      </c>
      <c r="C24" s="124"/>
      <c r="D24" s="122" t="s">
        <v>65</v>
      </c>
      <c r="E24" s="247">
        <v>30</v>
      </c>
      <c r="F24" s="127"/>
      <c r="G24" s="125"/>
      <c r="H24" s="247"/>
      <c r="I24" s="127"/>
      <c r="J24" s="122"/>
      <c r="K24" s="247"/>
      <c r="L24" s="127"/>
      <c r="M24" s="122" t="s">
        <v>61</v>
      </c>
      <c r="N24" s="368">
        <v>2120</v>
      </c>
      <c r="O24" s="127"/>
      <c r="P24" s="347"/>
      <c r="Q24" s="68"/>
      <c r="R24" s="166"/>
    </row>
    <row r="25" spans="1:18" ht="15" customHeight="1">
      <c r="A25" s="218"/>
      <c r="B25" s="130"/>
      <c r="C25" s="124"/>
      <c r="D25" s="125" t="s">
        <v>63</v>
      </c>
      <c r="E25" s="247">
        <v>40</v>
      </c>
      <c r="F25" s="127"/>
      <c r="G25" s="125"/>
      <c r="H25" s="247"/>
      <c r="I25" s="127"/>
      <c r="J25" s="122"/>
      <c r="K25" s="247"/>
      <c r="L25" s="127"/>
      <c r="M25" s="359"/>
      <c r="N25" s="130"/>
      <c r="O25" s="124"/>
      <c r="P25" s="347"/>
      <c r="Q25" s="68"/>
      <c r="R25" s="166"/>
    </row>
    <row r="26" spans="1:18" ht="15" customHeight="1">
      <c r="A26" s="122"/>
      <c r="B26" s="282"/>
      <c r="C26" s="124"/>
      <c r="D26" s="125"/>
      <c r="E26" s="247"/>
      <c r="F26" s="127"/>
      <c r="G26" s="125"/>
      <c r="H26" s="247"/>
      <c r="I26" s="127"/>
      <c r="J26" s="122"/>
      <c r="K26" s="247"/>
      <c r="L26" s="127"/>
      <c r="M26" s="122"/>
      <c r="N26" s="130"/>
      <c r="O26" s="124"/>
      <c r="P26" s="434"/>
      <c r="Q26" s="68"/>
      <c r="R26" s="166"/>
    </row>
    <row r="27" spans="1:18" ht="15" customHeight="1">
      <c r="A27" s="173"/>
      <c r="B27" s="341"/>
      <c r="C27" s="166"/>
      <c r="D27" s="197"/>
      <c r="E27" s="281"/>
      <c r="F27" s="166"/>
      <c r="G27" s="197"/>
      <c r="H27" s="281"/>
      <c r="I27" s="166"/>
      <c r="J27" s="173"/>
      <c r="K27" s="281"/>
      <c r="L27" s="166"/>
      <c r="M27" s="173"/>
      <c r="N27" s="426"/>
      <c r="O27" s="166"/>
      <c r="P27" s="352"/>
      <c r="Q27" s="350"/>
      <c r="R27" s="216"/>
    </row>
    <row r="28" spans="1:18" s="67" customFormat="1" ht="15" customHeight="1" thickBot="1">
      <c r="A28" s="198" t="s">
        <v>30</v>
      </c>
      <c r="B28" s="278">
        <f>SUM(B19:B27)</f>
        <v>70</v>
      </c>
      <c r="C28" s="199">
        <f>SUM(C19:C27)</f>
        <v>0</v>
      </c>
      <c r="D28" s="198" t="s">
        <v>30</v>
      </c>
      <c r="E28" s="278">
        <f>SUM(E19:E27)</f>
        <v>320</v>
      </c>
      <c r="F28" s="199">
        <f>SUM(F19:F27)</f>
        <v>0</v>
      </c>
      <c r="G28" s="198" t="s">
        <v>30</v>
      </c>
      <c r="H28" s="278">
        <f>SUM(H19:H27)</f>
        <v>960</v>
      </c>
      <c r="I28" s="199">
        <f>SUM(I19:I27)</f>
        <v>0</v>
      </c>
      <c r="J28" s="198" t="s">
        <v>30</v>
      </c>
      <c r="K28" s="278">
        <f>SUM(K19:K27)</f>
        <v>0</v>
      </c>
      <c r="L28" s="199">
        <f>SUM(L19:L27)</f>
        <v>0</v>
      </c>
      <c r="M28" s="198" t="s">
        <v>30</v>
      </c>
      <c r="N28" s="279">
        <f>SUM(N19:N27)</f>
        <v>9560</v>
      </c>
      <c r="O28" s="199">
        <f>SUM(O19:O27)</f>
        <v>0</v>
      </c>
      <c r="P28" s="198"/>
      <c r="Q28" s="279"/>
      <c r="R28" s="199"/>
    </row>
    <row r="29" ht="12" customHeight="1" thickBot="1"/>
    <row r="30" spans="1:13" ht="15" customHeight="1" thickBot="1">
      <c r="A30" s="407" t="s">
        <v>625</v>
      </c>
      <c r="B30" s="174"/>
      <c r="C30" s="175" t="s">
        <v>333</v>
      </c>
      <c r="D30" s="200" t="s">
        <v>318</v>
      </c>
      <c r="E30" s="270"/>
      <c r="F30" s="176" t="s">
        <v>2</v>
      </c>
      <c r="G30" s="271">
        <f>B48+E48+H48+K48+N48+Q48</f>
        <v>7580</v>
      </c>
      <c r="H30" s="177" t="s">
        <v>3</v>
      </c>
      <c r="I30" s="178">
        <f>C48+F48+I48+L48+O48+R48</f>
        <v>0</v>
      </c>
      <c r="J30" s="10"/>
      <c r="K30" s="179"/>
      <c r="M30" s="217"/>
    </row>
    <row r="31" ht="3.75" customHeight="1" thickBot="1"/>
    <row r="32" spans="1:18" ht="15" customHeight="1">
      <c r="A32" s="181" t="s">
        <v>4</v>
      </c>
      <c r="B32" s="182"/>
      <c r="C32" s="183"/>
      <c r="D32" s="182" t="s">
        <v>5</v>
      </c>
      <c r="E32" s="182"/>
      <c r="F32" s="183"/>
      <c r="G32" s="182" t="s">
        <v>6</v>
      </c>
      <c r="H32" s="182"/>
      <c r="I32" s="183"/>
      <c r="J32" s="182" t="s">
        <v>7</v>
      </c>
      <c r="K32" s="182"/>
      <c r="L32" s="183"/>
      <c r="M32" s="181" t="s">
        <v>8</v>
      </c>
      <c r="N32" s="184"/>
      <c r="O32" s="183"/>
      <c r="P32" s="488"/>
      <c r="Q32" s="489"/>
      <c r="R32" s="490"/>
    </row>
    <row r="33" spans="1:18" s="67" customFormat="1" ht="15" customHeight="1">
      <c r="A33" s="185" t="s">
        <v>9</v>
      </c>
      <c r="B33" s="186" t="s">
        <v>10</v>
      </c>
      <c r="C33" s="187" t="s">
        <v>308</v>
      </c>
      <c r="D33" s="185" t="s">
        <v>9</v>
      </c>
      <c r="E33" s="186" t="s">
        <v>10</v>
      </c>
      <c r="F33" s="187" t="s">
        <v>308</v>
      </c>
      <c r="G33" s="185" t="s">
        <v>9</v>
      </c>
      <c r="H33" s="186" t="s">
        <v>10</v>
      </c>
      <c r="I33" s="187" t="s">
        <v>308</v>
      </c>
      <c r="J33" s="185" t="s">
        <v>9</v>
      </c>
      <c r="K33" s="186" t="s">
        <v>10</v>
      </c>
      <c r="L33" s="187" t="s">
        <v>308</v>
      </c>
      <c r="M33" s="185" t="s">
        <v>9</v>
      </c>
      <c r="N33" s="188" t="s">
        <v>10</v>
      </c>
      <c r="O33" s="187" t="s">
        <v>308</v>
      </c>
      <c r="P33" s="185"/>
      <c r="Q33" s="188"/>
      <c r="R33" s="187"/>
    </row>
    <row r="34" spans="1:18" ht="15" customHeight="1">
      <c r="A34" s="122" t="s">
        <v>416</v>
      </c>
      <c r="B34" s="130">
        <v>20</v>
      </c>
      <c r="C34" s="124"/>
      <c r="D34" s="122" t="s">
        <v>68</v>
      </c>
      <c r="E34" s="247">
        <v>70</v>
      </c>
      <c r="F34" s="127"/>
      <c r="G34" s="122" t="s">
        <v>598</v>
      </c>
      <c r="H34" s="126">
        <v>50</v>
      </c>
      <c r="I34" s="127"/>
      <c r="J34" s="337"/>
      <c r="K34" s="274"/>
      <c r="L34" s="127"/>
      <c r="M34" s="122" t="s">
        <v>68</v>
      </c>
      <c r="N34" s="130">
        <v>2680</v>
      </c>
      <c r="O34" s="124"/>
      <c r="P34" s="346"/>
      <c r="Q34" s="349"/>
      <c r="R34" s="214"/>
    </row>
    <row r="35" spans="1:18" ht="15" customHeight="1">
      <c r="A35" s="159" t="s">
        <v>417</v>
      </c>
      <c r="B35" s="130">
        <v>40</v>
      </c>
      <c r="C35" s="124"/>
      <c r="D35" s="122" t="s">
        <v>69</v>
      </c>
      <c r="E35" s="247">
        <v>70</v>
      </c>
      <c r="F35" s="127"/>
      <c r="G35" s="159" t="s">
        <v>599</v>
      </c>
      <c r="H35" s="126">
        <v>50</v>
      </c>
      <c r="I35" s="127"/>
      <c r="J35" s="337"/>
      <c r="K35" s="266"/>
      <c r="L35" s="127"/>
      <c r="M35" s="122" t="s">
        <v>69</v>
      </c>
      <c r="N35" s="130">
        <v>3610</v>
      </c>
      <c r="O35" s="124"/>
      <c r="P35" s="347"/>
      <c r="Q35" s="68"/>
      <c r="R35" s="166"/>
    </row>
    <row r="36" spans="1:18" ht="15" customHeight="1">
      <c r="A36" s="159"/>
      <c r="B36" s="130"/>
      <c r="C36" s="124"/>
      <c r="D36" s="122"/>
      <c r="E36" s="247"/>
      <c r="F36" s="127"/>
      <c r="G36" s="159"/>
      <c r="H36" s="126"/>
      <c r="I36" s="127"/>
      <c r="J36" s="338"/>
      <c r="K36" s="126"/>
      <c r="L36" s="127"/>
      <c r="M36" s="122"/>
      <c r="N36" s="130"/>
      <c r="O36" s="124"/>
      <c r="P36" s="347"/>
      <c r="Q36" s="68"/>
      <c r="R36" s="166"/>
    </row>
    <row r="37" spans="1:18" ht="15" customHeight="1">
      <c r="A37" s="131"/>
      <c r="B37" s="130"/>
      <c r="C37" s="124"/>
      <c r="D37" s="339"/>
      <c r="E37" s="247"/>
      <c r="F37" s="127"/>
      <c r="G37" s="159"/>
      <c r="H37" s="358"/>
      <c r="I37" s="124"/>
      <c r="J37" s="338"/>
      <c r="K37" s="126"/>
      <c r="L37" s="127"/>
      <c r="M37" s="122"/>
      <c r="N37" s="130"/>
      <c r="O37" s="124"/>
      <c r="P37" s="347"/>
      <c r="Q37" s="68"/>
      <c r="R37" s="166"/>
    </row>
    <row r="38" spans="1:18" ht="15" customHeight="1">
      <c r="A38" s="168"/>
      <c r="B38" s="169"/>
      <c r="C38" s="164"/>
      <c r="D38" s="168"/>
      <c r="E38" s="169"/>
      <c r="F38" s="164"/>
      <c r="G38" s="168"/>
      <c r="H38" s="169"/>
      <c r="I38" s="164"/>
      <c r="J38" s="168"/>
      <c r="K38" s="169"/>
      <c r="L38" s="164"/>
      <c r="M38" s="168"/>
      <c r="N38" s="169"/>
      <c r="O38" s="164"/>
      <c r="P38" s="435"/>
      <c r="Q38" s="68"/>
      <c r="R38" s="166"/>
    </row>
    <row r="39" spans="1:18" ht="15" customHeight="1">
      <c r="A39" s="170" t="s">
        <v>319</v>
      </c>
      <c r="B39" s="130"/>
      <c r="C39" s="127"/>
      <c r="D39" s="170" t="s">
        <v>319</v>
      </c>
      <c r="E39" s="130"/>
      <c r="F39" s="127"/>
      <c r="G39" s="170" t="s">
        <v>319</v>
      </c>
      <c r="H39" s="130"/>
      <c r="I39" s="127"/>
      <c r="J39" s="170"/>
      <c r="K39" s="130"/>
      <c r="L39" s="127"/>
      <c r="M39" s="170" t="s">
        <v>319</v>
      </c>
      <c r="N39" s="130"/>
      <c r="O39" s="127"/>
      <c r="P39" s="436"/>
      <c r="Q39" s="68"/>
      <c r="R39" s="166"/>
    </row>
    <row r="40" spans="1:18" ht="15" customHeight="1">
      <c r="A40" s="159" t="s">
        <v>418</v>
      </c>
      <c r="B40" s="130">
        <v>0</v>
      </c>
      <c r="C40" s="124"/>
      <c r="D40" s="122" t="s">
        <v>366</v>
      </c>
      <c r="E40" s="247"/>
      <c r="F40" s="127"/>
      <c r="G40" s="131" t="s">
        <v>367</v>
      </c>
      <c r="H40" s="126"/>
      <c r="I40" s="127"/>
      <c r="J40" s="171"/>
      <c r="K40" s="126"/>
      <c r="L40" s="127"/>
      <c r="M40" s="122" t="s">
        <v>366</v>
      </c>
      <c r="N40" s="130"/>
      <c r="O40" s="124"/>
      <c r="P40" s="435"/>
      <c r="Q40" s="68"/>
      <c r="R40" s="166"/>
    </row>
    <row r="41" spans="1:18" ht="15" customHeight="1">
      <c r="A41" s="122"/>
      <c r="B41" s="130"/>
      <c r="C41" s="124"/>
      <c r="D41" s="122" t="s">
        <v>77</v>
      </c>
      <c r="E41" s="247">
        <v>10</v>
      </c>
      <c r="F41" s="127"/>
      <c r="G41" s="131"/>
      <c r="H41" s="126"/>
      <c r="I41" s="127"/>
      <c r="J41" s="171"/>
      <c r="K41" s="126"/>
      <c r="L41" s="127"/>
      <c r="M41" s="122" t="s">
        <v>77</v>
      </c>
      <c r="N41" s="130">
        <v>550</v>
      </c>
      <c r="O41" s="124"/>
      <c r="P41" s="435"/>
      <c r="Q41" s="68"/>
      <c r="R41" s="166"/>
    </row>
    <row r="42" spans="1:18" ht="15" customHeight="1">
      <c r="A42" s="122"/>
      <c r="B42" s="130"/>
      <c r="C42" s="124"/>
      <c r="D42" s="122"/>
      <c r="E42" s="247"/>
      <c r="F42" s="127"/>
      <c r="G42" s="131"/>
      <c r="H42" s="126"/>
      <c r="I42" s="127"/>
      <c r="J42" s="338"/>
      <c r="K42" s="126"/>
      <c r="L42" s="127"/>
      <c r="M42" s="122" t="s">
        <v>76</v>
      </c>
      <c r="N42" s="130"/>
      <c r="O42" s="124"/>
      <c r="P42" s="435"/>
      <c r="Q42" s="68"/>
      <c r="R42" s="166"/>
    </row>
    <row r="43" spans="1:18" ht="15" customHeight="1">
      <c r="A43" s="437"/>
      <c r="B43" s="169"/>
      <c r="C43" s="164"/>
      <c r="D43" s="438"/>
      <c r="E43" s="169"/>
      <c r="F43" s="164"/>
      <c r="G43" s="438"/>
      <c r="H43" s="169"/>
      <c r="I43" s="164"/>
      <c r="J43" s="439"/>
      <c r="K43" s="169"/>
      <c r="L43" s="164"/>
      <c r="M43" s="437"/>
      <c r="N43" s="169"/>
      <c r="O43" s="164"/>
      <c r="P43" s="347"/>
      <c r="Q43" s="68"/>
      <c r="R43" s="166"/>
    </row>
    <row r="44" spans="1:18" ht="15" customHeight="1">
      <c r="A44" s="170" t="s">
        <v>317</v>
      </c>
      <c r="B44" s="130"/>
      <c r="C44" s="127"/>
      <c r="D44" s="170" t="s">
        <v>317</v>
      </c>
      <c r="E44" s="130"/>
      <c r="F44" s="127"/>
      <c r="G44" s="170" t="s">
        <v>317</v>
      </c>
      <c r="H44" s="130"/>
      <c r="I44" s="127"/>
      <c r="J44" s="170"/>
      <c r="K44" s="130"/>
      <c r="L44" s="127"/>
      <c r="M44" s="170" t="s">
        <v>317</v>
      </c>
      <c r="N44" s="130"/>
      <c r="O44" s="127"/>
      <c r="P44" s="347"/>
      <c r="Q44" s="68"/>
      <c r="R44" s="166"/>
    </row>
    <row r="45" spans="1:18" ht="15" customHeight="1">
      <c r="A45" s="193"/>
      <c r="B45" s="130"/>
      <c r="C45" s="124"/>
      <c r="D45" s="122" t="s">
        <v>586</v>
      </c>
      <c r="E45" s="247">
        <v>10</v>
      </c>
      <c r="F45" s="127"/>
      <c r="G45" s="131"/>
      <c r="H45" s="126"/>
      <c r="I45" s="127"/>
      <c r="J45" s="171"/>
      <c r="K45" s="126"/>
      <c r="L45" s="127"/>
      <c r="M45" s="122" t="s">
        <v>585</v>
      </c>
      <c r="N45" s="130">
        <v>420</v>
      </c>
      <c r="O45" s="124"/>
      <c r="P45" s="347"/>
      <c r="Q45" s="68"/>
      <c r="R45" s="166"/>
    </row>
    <row r="46" spans="1:18" ht="15" customHeight="1">
      <c r="A46" s="131"/>
      <c r="B46" s="130"/>
      <c r="C46" s="124"/>
      <c r="D46" s="125" t="s">
        <v>538</v>
      </c>
      <c r="E46" s="247">
        <v>0</v>
      </c>
      <c r="F46" s="165"/>
      <c r="G46" s="131"/>
      <c r="H46" s="126"/>
      <c r="I46" s="127"/>
      <c r="J46" s="171"/>
      <c r="K46" s="126"/>
      <c r="L46" s="127"/>
      <c r="M46" s="122" t="s">
        <v>60</v>
      </c>
      <c r="N46" s="130">
        <v>0</v>
      </c>
      <c r="O46" s="172"/>
      <c r="P46" s="347"/>
      <c r="Q46" s="68"/>
      <c r="R46" s="166"/>
    </row>
    <row r="47" spans="1:18" ht="15" customHeight="1">
      <c r="A47" s="440"/>
      <c r="B47" s="68"/>
      <c r="C47" s="137"/>
      <c r="D47" s="173"/>
      <c r="E47" s="281"/>
      <c r="F47" s="166"/>
      <c r="G47" s="441"/>
      <c r="H47" s="393"/>
      <c r="I47" s="166"/>
      <c r="J47" s="168"/>
      <c r="K47" s="394"/>
      <c r="L47" s="166"/>
      <c r="M47" s="173"/>
      <c r="N47" s="68"/>
      <c r="O47" s="137"/>
      <c r="P47" s="215"/>
      <c r="Q47" s="350"/>
      <c r="R47" s="216"/>
    </row>
    <row r="48" spans="1:18" s="67" customFormat="1" ht="15" customHeight="1" thickBot="1">
      <c r="A48" s="198" t="s">
        <v>30</v>
      </c>
      <c r="B48" s="279">
        <f>SUM(B34:B47)</f>
        <v>60</v>
      </c>
      <c r="C48" s="199">
        <f>SUM(C34:C47)</f>
        <v>0</v>
      </c>
      <c r="D48" s="198" t="s">
        <v>30</v>
      </c>
      <c r="E48" s="278">
        <f>SUM(E34:E47)</f>
        <v>160</v>
      </c>
      <c r="F48" s="199">
        <f>SUM(F34:F47)</f>
        <v>0</v>
      </c>
      <c r="G48" s="198" t="s">
        <v>30</v>
      </c>
      <c r="H48" s="278">
        <f>SUM(H34:H47)</f>
        <v>100</v>
      </c>
      <c r="I48" s="199">
        <f>SUM(I34:I47)</f>
        <v>0</v>
      </c>
      <c r="J48" s="442" t="s">
        <v>30</v>
      </c>
      <c r="K48" s="279">
        <f>SUM(K34:K47)</f>
        <v>0</v>
      </c>
      <c r="L48" s="199">
        <f>SUM(L34:L47)</f>
        <v>0</v>
      </c>
      <c r="M48" s="198" t="s">
        <v>30</v>
      </c>
      <c r="N48" s="279">
        <f>SUM(N34:N47)</f>
        <v>7260</v>
      </c>
      <c r="O48" s="199">
        <f>SUM(O34:O47)</f>
        <v>0</v>
      </c>
      <c r="P48" s="198"/>
      <c r="Q48" s="279">
        <f>SUM(Q34:Q47)</f>
        <v>0</v>
      </c>
      <c r="R48" s="199">
        <f>SUM(R34:R47)</f>
        <v>0</v>
      </c>
    </row>
    <row r="49" ht="12" customHeight="1" thickBot="1"/>
    <row r="50" spans="1:17" ht="15" customHeight="1" thickBot="1">
      <c r="A50" s="407" t="s">
        <v>625</v>
      </c>
      <c r="B50" s="174"/>
      <c r="C50" s="175" t="s">
        <v>240</v>
      </c>
      <c r="D50" s="200" t="s">
        <v>70</v>
      </c>
      <c r="E50" s="270"/>
      <c r="F50" s="176" t="s">
        <v>2</v>
      </c>
      <c r="G50" s="271">
        <f>B57+E57+H57+K57+N57+Q57</f>
        <v>3990</v>
      </c>
      <c r="H50" s="177" t="s">
        <v>3</v>
      </c>
      <c r="I50" s="178">
        <f>C57+F57+I57+L57+O57+R57</f>
        <v>0</v>
      </c>
      <c r="J50" s="10"/>
      <c r="K50" s="237"/>
      <c r="L50" s="202"/>
      <c r="M50" s="280"/>
      <c r="N50" s="203"/>
      <c r="Q50" s="204"/>
    </row>
    <row r="51" ht="3.75" customHeight="1" thickBot="1"/>
    <row r="52" spans="1:18" ht="15" customHeight="1">
      <c r="A52" s="181" t="s">
        <v>4</v>
      </c>
      <c r="B52" s="182"/>
      <c r="C52" s="183"/>
      <c r="D52" s="182" t="s">
        <v>5</v>
      </c>
      <c r="E52" s="182"/>
      <c r="F52" s="183"/>
      <c r="G52" s="182" t="s">
        <v>6</v>
      </c>
      <c r="H52" s="182"/>
      <c r="I52" s="183"/>
      <c r="J52" s="182" t="s">
        <v>7</v>
      </c>
      <c r="K52" s="182"/>
      <c r="L52" s="183"/>
      <c r="M52" s="181" t="s">
        <v>8</v>
      </c>
      <c r="N52" s="184"/>
      <c r="O52" s="183"/>
      <c r="P52" s="488"/>
      <c r="Q52" s="489"/>
      <c r="R52" s="490"/>
    </row>
    <row r="53" spans="1:18" s="67" customFormat="1" ht="15" customHeight="1">
      <c r="A53" s="185" t="s">
        <v>9</v>
      </c>
      <c r="B53" s="186" t="s">
        <v>10</v>
      </c>
      <c r="C53" s="187" t="s">
        <v>308</v>
      </c>
      <c r="D53" s="185" t="s">
        <v>9</v>
      </c>
      <c r="E53" s="186" t="s">
        <v>10</v>
      </c>
      <c r="F53" s="187" t="s">
        <v>308</v>
      </c>
      <c r="G53" s="185" t="s">
        <v>9</v>
      </c>
      <c r="H53" s="186" t="s">
        <v>10</v>
      </c>
      <c r="I53" s="187" t="s">
        <v>308</v>
      </c>
      <c r="J53" s="185" t="s">
        <v>9</v>
      </c>
      <c r="K53" s="186" t="s">
        <v>10</v>
      </c>
      <c r="L53" s="187" t="s">
        <v>308</v>
      </c>
      <c r="M53" s="185" t="s">
        <v>9</v>
      </c>
      <c r="N53" s="188" t="s">
        <v>10</v>
      </c>
      <c r="O53" s="187" t="s">
        <v>308</v>
      </c>
      <c r="P53" s="185"/>
      <c r="Q53" s="188"/>
      <c r="R53" s="187"/>
    </row>
    <row r="54" spans="1:18" ht="15" customHeight="1">
      <c r="A54" s="122" t="s">
        <v>501</v>
      </c>
      <c r="B54" s="130">
        <v>20</v>
      </c>
      <c r="C54" s="124"/>
      <c r="D54" s="122" t="s">
        <v>71</v>
      </c>
      <c r="E54" s="247">
        <v>80</v>
      </c>
      <c r="F54" s="127"/>
      <c r="G54" s="122" t="s">
        <v>71</v>
      </c>
      <c r="H54" s="266">
        <v>230</v>
      </c>
      <c r="I54" s="127"/>
      <c r="J54" s="122"/>
      <c r="K54" s="247"/>
      <c r="L54" s="127"/>
      <c r="M54" s="122" t="s">
        <v>71</v>
      </c>
      <c r="N54" s="130">
        <v>3660</v>
      </c>
      <c r="O54" s="124"/>
      <c r="P54" s="346"/>
      <c r="Q54" s="349"/>
      <c r="R54" s="214"/>
    </row>
    <row r="55" spans="1:18" ht="15" customHeight="1">
      <c r="A55" s="159"/>
      <c r="B55" s="130"/>
      <c r="C55" s="124"/>
      <c r="D55" s="122"/>
      <c r="E55" s="247"/>
      <c r="F55" s="127"/>
      <c r="G55" s="122"/>
      <c r="H55" s="247"/>
      <c r="I55" s="127"/>
      <c r="J55" s="122"/>
      <c r="K55" s="247"/>
      <c r="L55" s="127"/>
      <c r="M55" s="122"/>
      <c r="N55" s="130"/>
      <c r="O55" s="124"/>
      <c r="P55" s="347"/>
      <c r="Q55" s="68"/>
      <c r="R55" s="166"/>
    </row>
    <row r="56" spans="1:18" ht="15" customHeight="1">
      <c r="A56" s="173"/>
      <c r="B56" s="275"/>
      <c r="C56" s="137"/>
      <c r="D56" s="173"/>
      <c r="E56" s="281"/>
      <c r="F56" s="166"/>
      <c r="G56" s="173"/>
      <c r="H56" s="281"/>
      <c r="I56" s="166"/>
      <c r="J56" s="173"/>
      <c r="K56" s="281"/>
      <c r="L56" s="166"/>
      <c r="M56" s="173"/>
      <c r="N56" s="68"/>
      <c r="O56" s="137"/>
      <c r="P56" s="215"/>
      <c r="Q56" s="350"/>
      <c r="R56" s="216"/>
    </row>
    <row r="57" spans="1:18" s="67" customFormat="1" ht="15" customHeight="1" thickBot="1">
      <c r="A57" s="198" t="s">
        <v>30</v>
      </c>
      <c r="B57" s="278">
        <f>SUM(B54:B56)</f>
        <v>20</v>
      </c>
      <c r="C57" s="199">
        <f>SUM(C54:C56)</f>
        <v>0</v>
      </c>
      <c r="D57" s="198" t="s">
        <v>30</v>
      </c>
      <c r="E57" s="278">
        <f>SUM(E54:E56)</f>
        <v>80</v>
      </c>
      <c r="F57" s="199">
        <f>SUM(F54:F56)</f>
        <v>0</v>
      </c>
      <c r="G57" s="198" t="s">
        <v>30</v>
      </c>
      <c r="H57" s="278">
        <f>SUM(H54:H56)</f>
        <v>230</v>
      </c>
      <c r="I57" s="199">
        <f>SUM(I54:I56)</f>
        <v>0</v>
      </c>
      <c r="J57" s="198" t="s">
        <v>30</v>
      </c>
      <c r="K57" s="278">
        <f>SUM(K54:K56)</f>
        <v>0</v>
      </c>
      <c r="L57" s="199">
        <f>SUM(L54:L56)</f>
        <v>0</v>
      </c>
      <c r="M57" s="198" t="s">
        <v>30</v>
      </c>
      <c r="N57" s="279">
        <f>SUM(N54:N56)</f>
        <v>3660</v>
      </c>
      <c r="O57" s="199">
        <f>SUM(O54:O56)</f>
        <v>0</v>
      </c>
      <c r="P57" s="198"/>
      <c r="Q57" s="279"/>
      <c r="R57" s="199"/>
    </row>
    <row r="58" ht="12" customHeight="1" thickBot="1">
      <c r="M58" s="234"/>
    </row>
    <row r="59" spans="1:13" ht="15" customHeight="1" thickBot="1">
      <c r="A59" s="407" t="s">
        <v>625</v>
      </c>
      <c r="B59" s="174"/>
      <c r="C59" s="175" t="s">
        <v>444</v>
      </c>
      <c r="D59" s="200" t="s">
        <v>439</v>
      </c>
      <c r="E59" s="270"/>
      <c r="F59" s="176" t="s">
        <v>2</v>
      </c>
      <c r="G59" s="271">
        <f>B71+E71+H71+K71+N71+Q71</f>
        <v>9860</v>
      </c>
      <c r="H59" s="177" t="s">
        <v>338</v>
      </c>
      <c r="I59" s="178">
        <f>C71+F71+I71+L71+O71+R71</f>
        <v>0</v>
      </c>
      <c r="J59" s="10"/>
      <c r="M59" s="217"/>
    </row>
    <row r="60" ht="3.75" customHeight="1" thickBot="1"/>
    <row r="61" spans="1:18" ht="15" customHeight="1">
      <c r="A61" s="181" t="s">
        <v>4</v>
      </c>
      <c r="B61" s="182"/>
      <c r="C61" s="183"/>
      <c r="D61" s="182" t="s">
        <v>5</v>
      </c>
      <c r="E61" s="182"/>
      <c r="F61" s="183"/>
      <c r="G61" s="182" t="s">
        <v>6</v>
      </c>
      <c r="H61" s="182"/>
      <c r="I61" s="183"/>
      <c r="J61" s="182" t="s">
        <v>7</v>
      </c>
      <c r="K61" s="182"/>
      <c r="L61" s="183"/>
      <c r="M61" s="181" t="s">
        <v>8</v>
      </c>
      <c r="N61" s="184"/>
      <c r="O61" s="183"/>
      <c r="P61" s="488"/>
      <c r="Q61" s="496"/>
      <c r="R61" s="490"/>
    </row>
    <row r="62" spans="1:18" s="67" customFormat="1" ht="15" customHeight="1">
      <c r="A62" s="185" t="s">
        <v>9</v>
      </c>
      <c r="B62" s="186" t="s">
        <v>10</v>
      </c>
      <c r="C62" s="187" t="s">
        <v>308</v>
      </c>
      <c r="D62" s="185" t="s">
        <v>9</v>
      </c>
      <c r="E62" s="186" t="s">
        <v>10</v>
      </c>
      <c r="F62" s="187" t="s">
        <v>308</v>
      </c>
      <c r="G62" s="185" t="s">
        <v>9</v>
      </c>
      <c r="H62" s="186" t="s">
        <v>10</v>
      </c>
      <c r="I62" s="187" t="s">
        <v>308</v>
      </c>
      <c r="J62" s="185" t="s">
        <v>9</v>
      </c>
      <c r="K62" s="186" t="s">
        <v>10</v>
      </c>
      <c r="L62" s="187" t="s">
        <v>308</v>
      </c>
      <c r="M62" s="185" t="s">
        <v>9</v>
      </c>
      <c r="N62" s="188" t="s">
        <v>10</v>
      </c>
      <c r="O62" s="187" t="s">
        <v>308</v>
      </c>
      <c r="P62" s="185"/>
      <c r="Q62" s="188"/>
      <c r="R62" s="187"/>
    </row>
    <row r="63" spans="1:18" ht="15.75" customHeight="1">
      <c r="A63" s="159" t="s">
        <v>447</v>
      </c>
      <c r="B63" s="130">
        <v>10</v>
      </c>
      <c r="C63" s="124"/>
      <c r="D63" s="159" t="s">
        <v>447</v>
      </c>
      <c r="E63" s="247">
        <v>40</v>
      </c>
      <c r="F63" s="127"/>
      <c r="G63" s="122" t="s">
        <v>81</v>
      </c>
      <c r="H63" s="274">
        <v>120</v>
      </c>
      <c r="I63" s="127"/>
      <c r="J63" s="122"/>
      <c r="K63" s="247"/>
      <c r="L63" s="127"/>
      <c r="M63" s="122" t="s">
        <v>448</v>
      </c>
      <c r="N63" s="367">
        <v>3510</v>
      </c>
      <c r="O63" s="127"/>
      <c r="P63" s="346"/>
      <c r="Q63" s="349"/>
      <c r="R63" s="214"/>
    </row>
    <row r="64" spans="1:18" ht="15" customHeight="1">
      <c r="A64" s="158" t="s">
        <v>552</v>
      </c>
      <c r="B64" s="130">
        <v>10</v>
      </c>
      <c r="C64" s="124"/>
      <c r="D64" s="122" t="s">
        <v>72</v>
      </c>
      <c r="E64" s="247">
        <v>10</v>
      </c>
      <c r="F64" s="127"/>
      <c r="G64" s="158" t="s">
        <v>448</v>
      </c>
      <c r="H64" s="266">
        <v>10</v>
      </c>
      <c r="I64" s="127"/>
      <c r="J64" s="122"/>
      <c r="K64" s="293"/>
      <c r="L64" s="127"/>
      <c r="M64" s="122" t="s">
        <v>217</v>
      </c>
      <c r="N64" s="368">
        <v>540</v>
      </c>
      <c r="O64" s="127"/>
      <c r="P64" s="347"/>
      <c r="Q64" s="68"/>
      <c r="R64" s="166"/>
    </row>
    <row r="65" spans="1:18" ht="15" customHeight="1">
      <c r="A65" s="122" t="s">
        <v>579</v>
      </c>
      <c r="B65" s="130">
        <v>10</v>
      </c>
      <c r="C65" s="124"/>
      <c r="D65" s="122" t="s">
        <v>555</v>
      </c>
      <c r="E65" s="247">
        <v>50</v>
      </c>
      <c r="F65" s="127"/>
      <c r="G65" s="122" t="s">
        <v>555</v>
      </c>
      <c r="H65" s="247">
        <v>10</v>
      </c>
      <c r="I65" s="127"/>
      <c r="J65" s="122"/>
      <c r="K65" s="293"/>
      <c r="L65" s="127"/>
      <c r="M65" s="122" t="s">
        <v>73</v>
      </c>
      <c r="N65" s="368">
        <v>1790</v>
      </c>
      <c r="O65" s="127"/>
      <c r="P65" s="347"/>
      <c r="Q65" s="68"/>
      <c r="R65" s="166"/>
    </row>
    <row r="66" spans="1:18" ht="15" customHeight="1">
      <c r="A66" s="158"/>
      <c r="B66" s="130"/>
      <c r="C66" s="124"/>
      <c r="D66" s="122" t="s">
        <v>73</v>
      </c>
      <c r="E66" s="247">
        <v>40</v>
      </c>
      <c r="F66" s="127"/>
      <c r="G66" s="122" t="s">
        <v>468</v>
      </c>
      <c r="H66" s="126">
        <v>10</v>
      </c>
      <c r="I66" s="127"/>
      <c r="J66" s="122"/>
      <c r="K66" s="293"/>
      <c r="L66" s="127"/>
      <c r="M66" s="122" t="s">
        <v>75</v>
      </c>
      <c r="N66" s="368">
        <v>1250</v>
      </c>
      <c r="O66" s="127"/>
      <c r="P66" s="347"/>
      <c r="Q66" s="68"/>
      <c r="R66" s="166"/>
    </row>
    <row r="67" spans="1:18" ht="15" customHeight="1">
      <c r="A67" s="122"/>
      <c r="B67" s="130"/>
      <c r="C67" s="124"/>
      <c r="D67" s="122" t="s">
        <v>74</v>
      </c>
      <c r="E67" s="247">
        <v>10</v>
      </c>
      <c r="F67" s="127"/>
      <c r="G67" s="122" t="s">
        <v>73</v>
      </c>
      <c r="H67" s="126">
        <v>20</v>
      </c>
      <c r="I67" s="127"/>
      <c r="J67" s="122"/>
      <c r="K67" s="293"/>
      <c r="L67" s="127"/>
      <c r="M67" s="122" t="s">
        <v>554</v>
      </c>
      <c r="N67" s="368">
        <v>2410</v>
      </c>
      <c r="O67" s="127"/>
      <c r="P67" s="347"/>
      <c r="Q67" s="68"/>
      <c r="R67" s="166"/>
    </row>
    <row r="68" spans="1:18" ht="15" customHeight="1">
      <c r="A68" s="159"/>
      <c r="B68" s="130"/>
      <c r="C68" s="124"/>
      <c r="D68" s="122"/>
      <c r="E68" s="247"/>
      <c r="F68" s="127"/>
      <c r="G68" s="122" t="s">
        <v>472</v>
      </c>
      <c r="H68" s="126">
        <v>10</v>
      </c>
      <c r="I68" s="127"/>
      <c r="J68" s="122"/>
      <c r="K68" s="293"/>
      <c r="L68" s="127"/>
      <c r="M68" s="122"/>
      <c r="N68" s="130"/>
      <c r="O68" s="124"/>
      <c r="P68" s="347"/>
      <c r="Q68" s="68"/>
      <c r="R68" s="166"/>
    </row>
    <row r="69" spans="1:18" ht="15" customHeight="1">
      <c r="A69" s="122"/>
      <c r="B69" s="130"/>
      <c r="C69" s="124"/>
      <c r="D69" s="122"/>
      <c r="E69" s="247"/>
      <c r="F69" s="127"/>
      <c r="G69" s="159"/>
      <c r="H69" s="126">
        <v>0</v>
      </c>
      <c r="I69" s="127"/>
      <c r="J69" s="122"/>
      <c r="K69" s="293"/>
      <c r="L69" s="127"/>
      <c r="M69" s="122"/>
      <c r="N69" s="130"/>
      <c r="O69" s="124"/>
      <c r="P69" s="347"/>
      <c r="Q69" s="68"/>
      <c r="R69" s="166"/>
    </row>
    <row r="70" spans="1:18" ht="15" customHeight="1">
      <c r="A70" s="173"/>
      <c r="B70" s="275"/>
      <c r="C70" s="137"/>
      <c r="D70" s="173"/>
      <c r="E70" s="281"/>
      <c r="F70" s="166"/>
      <c r="G70" s="173"/>
      <c r="H70" s="281"/>
      <c r="I70" s="166"/>
      <c r="J70" s="122"/>
      <c r="K70" s="293"/>
      <c r="L70" s="127"/>
      <c r="M70" s="173"/>
      <c r="N70" s="288"/>
      <c r="O70" s="137"/>
      <c r="P70" s="215"/>
      <c r="Q70" s="350"/>
      <c r="R70" s="216"/>
    </row>
    <row r="71" spans="1:18" s="67" customFormat="1" ht="15" customHeight="1" thickBot="1">
      <c r="A71" s="198" t="s">
        <v>30</v>
      </c>
      <c r="B71" s="278">
        <f>SUM(B63:B70)</f>
        <v>30</v>
      </c>
      <c r="C71" s="199">
        <f>SUM(C63:C70)</f>
        <v>0</v>
      </c>
      <c r="D71" s="198" t="s">
        <v>30</v>
      </c>
      <c r="E71" s="278">
        <f>SUM(E63:E70)</f>
        <v>150</v>
      </c>
      <c r="F71" s="199">
        <f>SUM(F63:F70)</f>
        <v>0</v>
      </c>
      <c r="G71" s="198" t="s">
        <v>30</v>
      </c>
      <c r="H71" s="278">
        <f>SUM(H63:H70)</f>
        <v>180</v>
      </c>
      <c r="I71" s="199">
        <f>SUM(I63:I70)</f>
        <v>0</v>
      </c>
      <c r="J71" s="198" t="s">
        <v>30</v>
      </c>
      <c r="K71" s="278">
        <f>SUM(K63:K70)</f>
        <v>0</v>
      </c>
      <c r="L71" s="199">
        <f>SUM(L63:L70)</f>
        <v>0</v>
      </c>
      <c r="M71" s="198" t="s">
        <v>30</v>
      </c>
      <c r="N71" s="279">
        <f>SUM(N63:N70)</f>
        <v>9500</v>
      </c>
      <c r="O71" s="199">
        <f>SUM(O63:O70)</f>
        <v>0</v>
      </c>
      <c r="P71" s="198"/>
      <c r="Q71" s="279"/>
      <c r="R71" s="199"/>
    </row>
    <row r="72" ht="12" customHeight="1" thickBot="1"/>
    <row r="73" spans="1:13" ht="15" customHeight="1" thickBot="1">
      <c r="A73" s="407" t="s">
        <v>625</v>
      </c>
      <c r="B73" s="174"/>
      <c r="C73" s="175" t="s">
        <v>241</v>
      </c>
      <c r="D73" s="200" t="s">
        <v>78</v>
      </c>
      <c r="E73" s="270"/>
      <c r="F73" s="176" t="s">
        <v>2</v>
      </c>
      <c r="G73" s="271">
        <f>B87+E87+H87+K87+N87+Q87</f>
        <v>6990</v>
      </c>
      <c r="H73" s="177" t="s">
        <v>3</v>
      </c>
      <c r="I73" s="178">
        <f>C87+F87+I87+L87+O87+R87</f>
        <v>0</v>
      </c>
      <c r="J73" s="10"/>
      <c r="M73" s="217"/>
    </row>
    <row r="74" ht="3.75" customHeight="1" thickBot="1"/>
    <row r="75" spans="1:18" ht="15" customHeight="1">
      <c r="A75" s="181" t="s">
        <v>4</v>
      </c>
      <c r="B75" s="182"/>
      <c r="C75" s="183"/>
      <c r="D75" s="182" t="s">
        <v>5</v>
      </c>
      <c r="E75" s="182"/>
      <c r="F75" s="183"/>
      <c r="G75" s="182" t="s">
        <v>6</v>
      </c>
      <c r="H75" s="182"/>
      <c r="I75" s="183"/>
      <c r="J75" s="182" t="s">
        <v>7</v>
      </c>
      <c r="K75" s="182"/>
      <c r="L75" s="183"/>
      <c r="M75" s="181" t="s">
        <v>8</v>
      </c>
      <c r="N75" s="184"/>
      <c r="O75" s="183"/>
      <c r="P75" s="488"/>
      <c r="Q75" s="489"/>
      <c r="R75" s="490"/>
    </row>
    <row r="76" spans="1:18" s="67" customFormat="1" ht="15" customHeight="1">
      <c r="A76" s="185" t="s">
        <v>9</v>
      </c>
      <c r="B76" s="186" t="s">
        <v>10</v>
      </c>
      <c r="C76" s="187" t="s">
        <v>308</v>
      </c>
      <c r="D76" s="185" t="s">
        <v>9</v>
      </c>
      <c r="E76" s="186" t="s">
        <v>10</v>
      </c>
      <c r="F76" s="187" t="s">
        <v>308</v>
      </c>
      <c r="G76" s="185" t="s">
        <v>9</v>
      </c>
      <c r="H76" s="186" t="s">
        <v>10</v>
      </c>
      <c r="I76" s="187" t="s">
        <v>308</v>
      </c>
      <c r="J76" s="185" t="s">
        <v>9</v>
      </c>
      <c r="K76" s="186" t="s">
        <v>10</v>
      </c>
      <c r="L76" s="187" t="s">
        <v>308</v>
      </c>
      <c r="M76" s="185" t="s">
        <v>9</v>
      </c>
      <c r="N76" s="188" t="s">
        <v>10</v>
      </c>
      <c r="O76" s="187" t="s">
        <v>308</v>
      </c>
      <c r="P76" s="185"/>
      <c r="Q76" s="188"/>
      <c r="R76" s="187"/>
    </row>
    <row r="77" spans="1:18" ht="15" customHeight="1">
      <c r="A77" s="122" t="s">
        <v>502</v>
      </c>
      <c r="B77" s="130">
        <v>60</v>
      </c>
      <c r="C77" s="124"/>
      <c r="D77" s="122" t="s">
        <v>545</v>
      </c>
      <c r="E77" s="247">
        <v>140</v>
      </c>
      <c r="F77" s="127"/>
      <c r="G77" s="122" t="s">
        <v>79</v>
      </c>
      <c r="H77" s="266">
        <v>270</v>
      </c>
      <c r="I77" s="127"/>
      <c r="J77" s="122"/>
      <c r="K77" s="247"/>
      <c r="L77" s="127"/>
      <c r="M77" s="122" t="s">
        <v>79</v>
      </c>
      <c r="N77" s="130">
        <v>2880</v>
      </c>
      <c r="O77" s="124"/>
      <c r="P77" s="346"/>
      <c r="Q77" s="349"/>
      <c r="R77" s="214"/>
    </row>
    <row r="78" spans="1:18" ht="15" customHeight="1">
      <c r="A78" s="218" t="s">
        <v>503</v>
      </c>
      <c r="B78" s="130">
        <v>10</v>
      </c>
      <c r="C78" s="124"/>
      <c r="D78" s="122" t="s">
        <v>250</v>
      </c>
      <c r="E78" s="247">
        <v>40</v>
      </c>
      <c r="F78" s="127"/>
      <c r="G78" s="122" t="s">
        <v>595</v>
      </c>
      <c r="H78" s="126">
        <v>60</v>
      </c>
      <c r="I78" s="127"/>
      <c r="J78" s="122"/>
      <c r="K78" s="247"/>
      <c r="L78" s="127"/>
      <c r="M78" s="122" t="s">
        <v>80</v>
      </c>
      <c r="N78" s="130">
        <v>1760</v>
      </c>
      <c r="O78" s="124"/>
      <c r="P78" s="347"/>
      <c r="Q78" s="68"/>
      <c r="R78" s="166"/>
    </row>
    <row r="79" spans="1:18" ht="15" customHeight="1">
      <c r="A79" s="218"/>
      <c r="B79" s="130"/>
      <c r="C79" s="124"/>
      <c r="D79" s="122"/>
      <c r="E79" s="247"/>
      <c r="F79" s="127"/>
      <c r="G79" s="122"/>
      <c r="H79" s="126"/>
      <c r="I79" s="127"/>
      <c r="J79" s="122"/>
      <c r="K79" s="247"/>
      <c r="L79" s="127"/>
      <c r="M79" s="122"/>
      <c r="N79" s="130"/>
      <c r="O79" s="124"/>
      <c r="P79" s="347"/>
      <c r="Q79" s="68"/>
      <c r="R79" s="166"/>
    </row>
    <row r="80" spans="1:18" ht="15" customHeight="1">
      <c r="A80" s="218"/>
      <c r="B80" s="130"/>
      <c r="C80" s="124"/>
      <c r="D80" s="443"/>
      <c r="E80" s="247"/>
      <c r="F80" s="127"/>
      <c r="G80" s="122"/>
      <c r="H80" s="126"/>
      <c r="I80" s="127"/>
      <c r="J80" s="122"/>
      <c r="K80" s="247"/>
      <c r="L80" s="127"/>
      <c r="M80" s="122"/>
      <c r="N80" s="130"/>
      <c r="O80" s="124"/>
      <c r="P80" s="347"/>
      <c r="Q80" s="68"/>
      <c r="R80" s="166"/>
    </row>
    <row r="81" spans="1:18" ht="15" customHeight="1">
      <c r="A81" s="218"/>
      <c r="B81" s="130"/>
      <c r="C81" s="124"/>
      <c r="D81" s="443"/>
      <c r="E81" s="247"/>
      <c r="F81" s="127"/>
      <c r="G81" s="122"/>
      <c r="H81" s="126"/>
      <c r="I81" s="127"/>
      <c r="J81" s="122"/>
      <c r="K81" s="247"/>
      <c r="L81" s="127"/>
      <c r="M81" s="122"/>
      <c r="N81" s="130"/>
      <c r="O81" s="124"/>
      <c r="P81" s="347"/>
      <c r="Q81" s="68"/>
      <c r="R81" s="166"/>
    </row>
    <row r="82" spans="1:18" ht="15" customHeight="1">
      <c r="A82" s="168"/>
      <c r="B82" s="169"/>
      <c r="C82" s="164"/>
      <c r="D82" s="168"/>
      <c r="E82" s="169"/>
      <c r="F82" s="164"/>
      <c r="G82" s="168"/>
      <c r="H82" s="169"/>
      <c r="I82" s="164"/>
      <c r="J82" s="168"/>
      <c r="K82" s="169"/>
      <c r="L82" s="164"/>
      <c r="M82" s="168"/>
      <c r="N82" s="169"/>
      <c r="O82" s="164"/>
      <c r="P82" s="347"/>
      <c r="Q82" s="68"/>
      <c r="R82" s="166"/>
    </row>
    <row r="83" spans="1:18" ht="15" customHeight="1">
      <c r="A83" s="212" t="s">
        <v>313</v>
      </c>
      <c r="B83" s="130"/>
      <c r="C83" s="127"/>
      <c r="D83" s="212" t="s">
        <v>313</v>
      </c>
      <c r="E83" s="286"/>
      <c r="F83" s="127"/>
      <c r="G83" s="212" t="s">
        <v>313</v>
      </c>
      <c r="H83" s="130"/>
      <c r="I83" s="127"/>
      <c r="J83" s="212"/>
      <c r="K83" s="130"/>
      <c r="L83" s="127"/>
      <c r="M83" s="212" t="s">
        <v>313</v>
      </c>
      <c r="N83" s="130"/>
      <c r="O83" s="127"/>
      <c r="P83" s="347"/>
      <c r="Q83" s="68"/>
      <c r="R83" s="166"/>
    </row>
    <row r="84" spans="1:18" ht="15" customHeight="1">
      <c r="A84" s="122" t="s">
        <v>504</v>
      </c>
      <c r="B84" s="130">
        <v>10</v>
      </c>
      <c r="C84" s="124"/>
      <c r="D84" s="122" t="s">
        <v>82</v>
      </c>
      <c r="E84" s="247">
        <v>50</v>
      </c>
      <c r="F84" s="127"/>
      <c r="G84" s="122" t="s">
        <v>597</v>
      </c>
      <c r="H84" s="126">
        <v>40</v>
      </c>
      <c r="I84" s="127"/>
      <c r="J84" s="122"/>
      <c r="K84" s="247"/>
      <c r="L84" s="127"/>
      <c r="M84" s="122" t="s">
        <v>82</v>
      </c>
      <c r="N84" s="130">
        <v>1670</v>
      </c>
      <c r="O84" s="124"/>
      <c r="P84" s="351"/>
      <c r="Q84" s="68"/>
      <c r="R84" s="166"/>
    </row>
    <row r="85" spans="1:18" ht="15" customHeight="1">
      <c r="A85" s="122"/>
      <c r="B85" s="282"/>
      <c r="C85" s="124"/>
      <c r="D85" s="122"/>
      <c r="E85" s="247"/>
      <c r="F85" s="127"/>
      <c r="G85" s="122" t="s">
        <v>167</v>
      </c>
      <c r="H85" s="356"/>
      <c r="I85" s="127"/>
      <c r="J85" s="122"/>
      <c r="K85" s="247"/>
      <c r="L85" s="127"/>
      <c r="M85" s="122"/>
      <c r="N85" s="130"/>
      <c r="O85" s="124"/>
      <c r="P85" s="351"/>
      <c r="Q85" s="68"/>
      <c r="R85" s="166"/>
    </row>
    <row r="86" spans="1:18" ht="15" customHeight="1">
      <c r="A86" s="444"/>
      <c r="B86" s="341"/>
      <c r="C86" s="166"/>
      <c r="D86" s="444"/>
      <c r="E86" s="281"/>
      <c r="F86" s="166"/>
      <c r="G86" s="173"/>
      <c r="H86" s="281"/>
      <c r="I86" s="166"/>
      <c r="J86" s="173"/>
      <c r="K86" s="281"/>
      <c r="L86" s="166"/>
      <c r="M86" s="444"/>
      <c r="N86" s="288"/>
      <c r="O86" s="137"/>
      <c r="P86" s="352"/>
      <c r="Q86" s="350"/>
      <c r="R86" s="216"/>
    </row>
    <row r="87" spans="1:18" s="67" customFormat="1" ht="15" customHeight="1" thickBot="1">
      <c r="A87" s="198" t="s">
        <v>30</v>
      </c>
      <c r="B87" s="278">
        <f>SUM(B77:B86)</f>
        <v>80</v>
      </c>
      <c r="C87" s="199">
        <f>SUM(C77:C86)</f>
        <v>0</v>
      </c>
      <c r="D87" s="198" t="s">
        <v>30</v>
      </c>
      <c r="E87" s="278">
        <f>SUM(E77:E86)</f>
        <v>230</v>
      </c>
      <c r="F87" s="199">
        <f>SUM(F77:F86)</f>
        <v>0</v>
      </c>
      <c r="G87" s="198" t="s">
        <v>30</v>
      </c>
      <c r="H87" s="278">
        <f>SUM(H77:H86)</f>
        <v>370</v>
      </c>
      <c r="I87" s="199">
        <f>SUM(I77:I86)</f>
        <v>0</v>
      </c>
      <c r="J87" s="198" t="s">
        <v>30</v>
      </c>
      <c r="K87" s="278">
        <f>SUM(K77:K86)</f>
        <v>0</v>
      </c>
      <c r="L87" s="199">
        <f>SUM(L77:L86)</f>
        <v>0</v>
      </c>
      <c r="M87" s="198" t="s">
        <v>30</v>
      </c>
      <c r="N87" s="279">
        <f>SUM(N77:N86)</f>
        <v>6310</v>
      </c>
      <c r="O87" s="199">
        <f>SUM(O77:O86)</f>
        <v>0</v>
      </c>
      <c r="P87" s="198"/>
      <c r="Q87" s="279"/>
      <c r="R87" s="199"/>
    </row>
    <row r="88" ht="12.75" customHeight="1"/>
  </sheetData>
  <sheetProtection/>
  <mergeCells count="8">
    <mergeCell ref="P52:R52"/>
    <mergeCell ref="P61:R61"/>
    <mergeCell ref="P75:R75"/>
    <mergeCell ref="A1:E1"/>
    <mergeCell ref="F2:H2"/>
    <mergeCell ref="P17:R17"/>
    <mergeCell ref="P32:R32"/>
    <mergeCell ref="P6:R6"/>
  </mergeCells>
  <conditionalFormatting sqref="R77:R78 R64:R71 C77:C78 F77:F78 I77:I78 O77:O78 L77:L78 C34:C36 I45:I48 B68:B69 C68:C71 N8:O11 O12:O13 R8:R13 F8:F13 C8:C13 I8:I13 L8:L13 C19:C28 R19:R28 I19:I28 L19:L28 N26 O26:O28 C54:C57 F54:F57 I54:I57 L54:L57 O54:O57 R54:R57 N54:N56 L81:L87 O81:O87 I81:I87 F81:F87 C81:C87 R81:R87 F19:F28 L40:L48 L34:L37 N43:N47 N37 O34:O48 C43:C48 B37:C42 R34:R48 F34:F48 B43:B47 L63:L71 H64 H66:H69 I63:I71 O70:O71 N68:O69 B66:C67 F63:F71 N19:O25 C63:C65 O63:O67 I34:I42">
    <cfRule type="cellIs" priority="46" dxfId="181" operator="greaterThan" stopIfTrue="1">
      <formula>A8</formula>
    </cfRule>
  </conditionalFormatting>
  <conditionalFormatting sqref="H8:H10">
    <cfRule type="cellIs" priority="45" dxfId="181" operator="greaterThan" stopIfTrue="1">
      <formula>G8</formula>
    </cfRule>
  </conditionalFormatting>
  <conditionalFormatting sqref="H19:H23">
    <cfRule type="cellIs" priority="41" dxfId="181" operator="greaterThan" stopIfTrue="1">
      <formula>G19</formula>
    </cfRule>
  </conditionalFormatting>
  <conditionalFormatting sqref="H38:H40 H34:H36">
    <cfRule type="cellIs" priority="39" dxfId="181" operator="greaterThan" stopIfTrue="1">
      <formula>G34</formula>
    </cfRule>
  </conditionalFormatting>
  <conditionalFormatting sqref="H54">
    <cfRule type="cellIs" priority="37" dxfId="181" operator="greaterThan" stopIfTrue="1">
      <formula>G54</formula>
    </cfRule>
  </conditionalFormatting>
  <conditionalFormatting sqref="H77:H78 H81:H85">
    <cfRule type="cellIs" priority="33" dxfId="181" operator="greaterThan" stopIfTrue="1">
      <formula>G77</formula>
    </cfRule>
  </conditionalFormatting>
  <conditionalFormatting sqref="N34:N36 N38:N42">
    <cfRule type="cellIs" priority="30" dxfId="181" operator="greaterThan" stopIfTrue="1">
      <formula>M34</formula>
    </cfRule>
  </conditionalFormatting>
  <conditionalFormatting sqref="B19:B25">
    <cfRule type="cellIs" priority="29" dxfId="181" operator="greaterThan" stopIfTrue="1">
      <formula>A19</formula>
    </cfRule>
  </conditionalFormatting>
  <conditionalFormatting sqref="B8:B10">
    <cfRule type="cellIs" priority="28" dxfId="181" operator="greaterThan" stopIfTrue="1">
      <formula>A8</formula>
    </cfRule>
  </conditionalFormatting>
  <conditionalFormatting sqref="B34:B36">
    <cfRule type="cellIs" priority="27" dxfId="181" operator="greaterThan" stopIfTrue="1">
      <formula>A34</formula>
    </cfRule>
  </conditionalFormatting>
  <conditionalFormatting sqref="B54:B55">
    <cfRule type="cellIs" priority="24" dxfId="181" operator="greaterThan" stopIfTrue="1">
      <formula>A54</formula>
    </cfRule>
  </conditionalFormatting>
  <conditionalFormatting sqref="N77:N78 N81:N85">
    <cfRule type="cellIs" priority="21" dxfId="181" operator="greaterThan" stopIfTrue="1">
      <formula>M77</formula>
    </cfRule>
  </conditionalFormatting>
  <conditionalFormatting sqref="B77:B78 B81:B84">
    <cfRule type="cellIs" priority="20" dxfId="181" operator="greaterThan" stopIfTrue="1">
      <formula>A77</formula>
    </cfRule>
  </conditionalFormatting>
  <conditionalFormatting sqref="I43:I44">
    <cfRule type="cellIs" priority="15" dxfId="181" operator="greaterThan" stopIfTrue="1">
      <formula>H43</formula>
    </cfRule>
  </conditionalFormatting>
  <conditionalFormatting sqref="L38:L39">
    <cfRule type="cellIs" priority="14" dxfId="181" operator="greaterThan" stopIfTrue="1">
      <formula>K38</formula>
    </cfRule>
  </conditionalFormatting>
  <conditionalFormatting sqref="K38:K39">
    <cfRule type="cellIs" priority="13" dxfId="181" operator="greaterThan" stopIfTrue="1">
      <formula>J38</formula>
    </cfRule>
  </conditionalFormatting>
  <conditionalFormatting sqref="L80 O80 I80 F80 C80 R80">
    <cfRule type="cellIs" priority="10" dxfId="181" operator="greaterThan" stopIfTrue="1">
      <formula>B80</formula>
    </cfRule>
  </conditionalFormatting>
  <conditionalFormatting sqref="H80">
    <cfRule type="cellIs" priority="9" dxfId="181" operator="greaterThan" stopIfTrue="1">
      <formula>G80</formula>
    </cfRule>
  </conditionalFormatting>
  <conditionalFormatting sqref="N80">
    <cfRule type="cellIs" priority="8" dxfId="181" operator="greaterThan" stopIfTrue="1">
      <formula>M80</formula>
    </cfRule>
  </conditionalFormatting>
  <conditionalFormatting sqref="B80">
    <cfRule type="cellIs" priority="7" dxfId="181" operator="greaterThan" stopIfTrue="1">
      <formula>A80</formula>
    </cfRule>
  </conditionalFormatting>
  <conditionalFormatting sqref="L79 O79 I79 F79 C79 R79">
    <cfRule type="cellIs" priority="6" dxfId="181" operator="greaterThan" stopIfTrue="1">
      <formula>B79</formula>
    </cfRule>
  </conditionalFormatting>
  <conditionalFormatting sqref="H79">
    <cfRule type="cellIs" priority="5" dxfId="181" operator="greaterThan" stopIfTrue="1">
      <formula>G79</formula>
    </cfRule>
  </conditionalFormatting>
  <conditionalFormatting sqref="N79">
    <cfRule type="cellIs" priority="4" dxfId="181" operator="greaterThan" stopIfTrue="1">
      <formula>M79</formula>
    </cfRule>
  </conditionalFormatting>
  <conditionalFormatting sqref="B79">
    <cfRule type="cellIs" priority="3" dxfId="181" operator="greaterThan" stopIfTrue="1">
      <formula>A79</formula>
    </cfRule>
  </conditionalFormatting>
  <conditionalFormatting sqref="B64:B65">
    <cfRule type="cellIs" priority="2" dxfId="181" operator="greaterThan" stopIfTrue="1">
      <formula>A64</formula>
    </cfRule>
  </conditionalFormatting>
  <conditionalFormatting sqref="N63:N67">
    <cfRule type="cellIs" priority="1" dxfId="181" operator="greaterThan" stopIfTrue="1">
      <formula>M63</formula>
    </cfRule>
  </conditionalFormatting>
  <printOptions horizontalCentered="1"/>
  <pageMargins left="0.1968503937007874" right="0.1968503937007874" top="0.5511811023622047" bottom="0" header="0.2755905511811024" footer="0.1968503937007874"/>
  <pageSetup horizontalDpi="600" verticalDpi="600" orientation="portrait" paperSize="12" scale="85" r:id="rId3"/>
  <headerFooter alignWithMargins="0">
    <oddHeader>&amp;L&amp;16折込広告企画書　鹿児島地区　No.３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R74"/>
  <sheetViews>
    <sheetView showGridLines="0" zoomScale="115" zoomScaleNormal="115" zoomScalePageLayoutView="0" workbookViewId="0" topLeftCell="A1">
      <pane ySplit="2" topLeftCell="A3" activePane="bottomLeft" state="frozen"/>
      <selection pane="topLeft" activeCell="T11" sqref="T11"/>
      <selection pane="bottomLeft" activeCell="O75" sqref="O75"/>
    </sheetView>
  </sheetViews>
  <sheetFormatPr defaultColWidth="9.00390625" defaultRowHeight="13.5"/>
  <cols>
    <col min="1" max="1" width="9.375" style="5" customWidth="1"/>
    <col min="2" max="2" width="6.625" style="5" customWidth="1"/>
    <col min="3" max="3" width="7.375" style="5" customWidth="1"/>
    <col min="4" max="4" width="9.375" style="5" customWidth="1"/>
    <col min="5" max="5" width="6.625" style="5" customWidth="1"/>
    <col min="6" max="6" width="7.375" style="5" customWidth="1"/>
    <col min="7" max="7" width="9.375" style="5" customWidth="1"/>
    <col min="8" max="8" width="6.625" style="5" customWidth="1"/>
    <col min="9" max="9" width="7.375" style="5" customWidth="1"/>
    <col min="10" max="10" width="9.375" style="5" customWidth="1"/>
    <col min="11" max="11" width="6.625" style="5" customWidth="1"/>
    <col min="12" max="12" width="7.375" style="5" customWidth="1"/>
    <col min="13" max="13" width="9.375" style="5" customWidth="1"/>
    <col min="14" max="14" width="6.625" style="5" customWidth="1"/>
    <col min="15" max="15" width="7.375" style="5" customWidth="1"/>
    <col min="16" max="16" width="9.375" style="5" customWidth="1"/>
    <col min="17" max="17" width="6.625" style="5" customWidth="1"/>
    <col min="18" max="18" width="7.375" style="5" customWidth="1"/>
    <col min="19" max="16384" width="9.00390625" style="5" customWidth="1"/>
  </cols>
  <sheetData>
    <row r="1" spans="1:15" ht="12.75" customHeight="1">
      <c r="A1" s="497" t="s">
        <v>221</v>
      </c>
      <c r="B1" s="498"/>
      <c r="C1" s="498"/>
      <c r="D1" s="498"/>
      <c r="E1" s="499"/>
      <c r="F1" s="56" t="s">
        <v>0</v>
      </c>
      <c r="G1" s="57"/>
      <c r="H1" s="259"/>
      <c r="I1" s="55" t="s">
        <v>1</v>
      </c>
      <c r="J1" s="57" t="s">
        <v>231</v>
      </c>
      <c r="K1" s="182"/>
      <c r="L1" s="58"/>
      <c r="M1" s="59" t="s">
        <v>233</v>
      </c>
      <c r="N1" s="60"/>
      <c r="O1" s="260"/>
    </row>
    <row r="2" spans="1:18" ht="27" customHeight="1" thickBot="1">
      <c r="A2" s="61">
        <f>'鹿児島市'!A2</f>
        <v>0</v>
      </c>
      <c r="B2" s="62"/>
      <c r="C2" s="62"/>
      <c r="D2" s="62"/>
      <c r="E2" s="62"/>
      <c r="F2" s="500" t="str">
        <f>'鹿児島市'!$F$2</f>
        <v>令和　　年　　月　　日</v>
      </c>
      <c r="G2" s="501"/>
      <c r="H2" s="502"/>
      <c r="I2" s="63">
        <f>'鹿児島市'!I2</f>
        <v>0</v>
      </c>
      <c r="J2" s="64">
        <f>'鹿児島市'!J2</f>
        <v>0</v>
      </c>
      <c r="K2" s="65"/>
      <c r="L2" s="267"/>
      <c r="M2" s="268"/>
      <c r="N2" s="263"/>
      <c r="O2" s="66"/>
      <c r="R2" s="264" t="s">
        <v>494</v>
      </c>
    </row>
    <row r="3" ht="15" customHeight="1" thickBot="1">
      <c r="R3" s="269" t="s">
        <v>493</v>
      </c>
    </row>
    <row r="4" spans="1:18" ht="15" customHeight="1" thickBot="1">
      <c r="A4" s="407" t="s">
        <v>625</v>
      </c>
      <c r="B4" s="174"/>
      <c r="C4" s="175" t="s">
        <v>445</v>
      </c>
      <c r="D4" s="200" t="s">
        <v>440</v>
      </c>
      <c r="E4" s="270"/>
      <c r="F4" s="176" t="s">
        <v>2</v>
      </c>
      <c r="G4" s="271">
        <f>B15+E15+H15+K15+N15+Q15</f>
        <v>5540</v>
      </c>
      <c r="H4" s="177" t="s">
        <v>3</v>
      </c>
      <c r="I4" s="178">
        <f>C15+F15+I15+L15+O15+R15</f>
        <v>0</v>
      </c>
      <c r="J4" s="179"/>
      <c r="L4" s="180" t="s">
        <v>222</v>
      </c>
      <c r="M4" s="272">
        <f>I4+I17+I43+I66</f>
        <v>0</v>
      </c>
      <c r="R4" s="269" t="s">
        <v>492</v>
      </c>
    </row>
    <row r="5" ht="4.5" customHeight="1" thickBot="1"/>
    <row r="6" spans="1:18" ht="15" customHeight="1">
      <c r="A6" s="181" t="s">
        <v>4</v>
      </c>
      <c r="B6" s="182"/>
      <c r="C6" s="183"/>
      <c r="D6" s="182" t="s">
        <v>5</v>
      </c>
      <c r="E6" s="182"/>
      <c r="F6" s="183"/>
      <c r="G6" s="182" t="s">
        <v>6</v>
      </c>
      <c r="H6" s="182"/>
      <c r="I6" s="183"/>
      <c r="J6" s="182" t="s">
        <v>7</v>
      </c>
      <c r="K6" s="182"/>
      <c r="L6" s="183"/>
      <c r="M6" s="181" t="s">
        <v>8</v>
      </c>
      <c r="N6" s="184"/>
      <c r="O6" s="183"/>
      <c r="P6" s="488"/>
      <c r="Q6" s="489"/>
      <c r="R6" s="490"/>
    </row>
    <row r="7" spans="1:18" s="67" customFormat="1" ht="15" customHeight="1">
      <c r="A7" s="185" t="s">
        <v>9</v>
      </c>
      <c r="B7" s="186" t="s">
        <v>10</v>
      </c>
      <c r="C7" s="187" t="s">
        <v>308</v>
      </c>
      <c r="D7" s="185" t="s">
        <v>9</v>
      </c>
      <c r="E7" s="186" t="s">
        <v>10</v>
      </c>
      <c r="F7" s="187" t="s">
        <v>308</v>
      </c>
      <c r="G7" s="185" t="s">
        <v>9</v>
      </c>
      <c r="H7" s="186" t="s">
        <v>10</v>
      </c>
      <c r="I7" s="187" t="s">
        <v>308</v>
      </c>
      <c r="J7" s="185" t="s">
        <v>9</v>
      </c>
      <c r="K7" s="186" t="s">
        <v>10</v>
      </c>
      <c r="L7" s="187" t="s">
        <v>308</v>
      </c>
      <c r="M7" s="185" t="s">
        <v>9</v>
      </c>
      <c r="N7" s="188" t="s">
        <v>10</v>
      </c>
      <c r="O7" s="187" t="s">
        <v>308</v>
      </c>
      <c r="P7" s="185"/>
      <c r="Q7" s="188"/>
      <c r="R7" s="187"/>
    </row>
    <row r="8" spans="1:18" ht="15" customHeight="1">
      <c r="A8" s="122" t="s">
        <v>505</v>
      </c>
      <c r="B8" s="130">
        <v>10</v>
      </c>
      <c r="C8" s="163"/>
      <c r="D8" s="189" t="s">
        <v>83</v>
      </c>
      <c r="E8" s="273">
        <v>100</v>
      </c>
      <c r="F8" s="190"/>
      <c r="G8" s="189" t="s">
        <v>83</v>
      </c>
      <c r="H8" s="274">
        <v>160</v>
      </c>
      <c r="I8" s="190"/>
      <c r="J8" s="189"/>
      <c r="K8" s="273"/>
      <c r="L8" s="190"/>
      <c r="M8" s="189" t="s">
        <v>84</v>
      </c>
      <c r="N8" s="476">
        <v>1170</v>
      </c>
      <c r="O8" s="163"/>
      <c r="P8" s="346"/>
      <c r="Q8" s="349"/>
      <c r="R8" s="214"/>
    </row>
    <row r="9" spans="1:18" ht="15" customHeight="1">
      <c r="A9" s="131" t="s">
        <v>553</v>
      </c>
      <c r="B9" s="130">
        <v>10</v>
      </c>
      <c r="C9" s="124"/>
      <c r="D9" s="131" t="s">
        <v>466</v>
      </c>
      <c r="E9" s="132">
        <v>30</v>
      </c>
      <c r="F9" s="191"/>
      <c r="G9" s="131" t="s">
        <v>466</v>
      </c>
      <c r="H9" s="132">
        <v>10</v>
      </c>
      <c r="I9" s="191"/>
      <c r="J9" s="131"/>
      <c r="K9" s="132"/>
      <c r="L9" s="191"/>
      <c r="M9" s="131" t="s">
        <v>83</v>
      </c>
      <c r="N9" s="192">
        <v>1720</v>
      </c>
      <c r="O9" s="167"/>
      <c r="P9" s="347"/>
      <c r="Q9" s="68"/>
      <c r="R9" s="166"/>
    </row>
    <row r="10" spans="1:18" ht="15" customHeight="1">
      <c r="A10" s="173" t="s">
        <v>506</v>
      </c>
      <c r="B10" s="68">
        <v>10</v>
      </c>
      <c r="C10" s="137"/>
      <c r="D10" s="131" t="s">
        <v>553</v>
      </c>
      <c r="E10" s="132">
        <v>20</v>
      </c>
      <c r="F10" s="191"/>
      <c r="G10" s="131" t="s">
        <v>85</v>
      </c>
      <c r="H10" s="126">
        <v>10</v>
      </c>
      <c r="I10" s="191"/>
      <c r="J10" s="131"/>
      <c r="K10" s="132"/>
      <c r="L10" s="191"/>
      <c r="M10" s="131" t="s">
        <v>556</v>
      </c>
      <c r="N10" s="192">
        <v>740</v>
      </c>
      <c r="O10" s="167"/>
      <c r="P10" s="347"/>
      <c r="Q10" s="68"/>
      <c r="R10" s="166"/>
    </row>
    <row r="11" spans="1:18" ht="15" customHeight="1">
      <c r="A11" s="131" t="s">
        <v>392</v>
      </c>
      <c r="B11" s="192">
        <v>20</v>
      </c>
      <c r="C11" s="167"/>
      <c r="D11" s="131" t="s">
        <v>85</v>
      </c>
      <c r="E11" s="132">
        <v>40</v>
      </c>
      <c r="F11" s="191"/>
      <c r="G11" s="131"/>
      <c r="H11" s="132"/>
      <c r="I11" s="191"/>
      <c r="J11" s="131"/>
      <c r="K11" s="132"/>
      <c r="L11" s="191"/>
      <c r="M11" s="131" t="s">
        <v>85</v>
      </c>
      <c r="N11" s="192">
        <v>1490</v>
      </c>
      <c r="O11" s="167"/>
      <c r="P11" s="347"/>
      <c r="Q11" s="68"/>
      <c r="R11" s="166"/>
    </row>
    <row r="12" spans="1:18" ht="15" customHeight="1">
      <c r="A12" s="122"/>
      <c r="B12" s="130"/>
      <c r="C12" s="124"/>
      <c r="D12" s="131"/>
      <c r="E12" s="132"/>
      <c r="F12" s="191"/>
      <c r="G12" s="131"/>
      <c r="H12" s="132"/>
      <c r="I12" s="191"/>
      <c r="J12" s="131"/>
      <c r="K12" s="132"/>
      <c r="L12" s="191"/>
      <c r="M12" s="131"/>
      <c r="N12" s="192"/>
      <c r="O12" s="167"/>
      <c r="P12" s="347"/>
      <c r="Q12" s="68"/>
      <c r="R12" s="166"/>
    </row>
    <row r="13" spans="1:18" ht="15" customHeight="1">
      <c r="A13" s="122"/>
      <c r="B13" s="130"/>
      <c r="C13" s="124"/>
      <c r="D13" s="131"/>
      <c r="E13" s="132"/>
      <c r="F13" s="191"/>
      <c r="G13" s="193"/>
      <c r="H13" s="126"/>
      <c r="I13" s="191"/>
      <c r="J13" s="131"/>
      <c r="K13" s="132"/>
      <c r="L13" s="191"/>
      <c r="M13" s="131"/>
      <c r="N13" s="192"/>
      <c r="O13" s="167"/>
      <c r="P13" s="347"/>
      <c r="Q13" s="68"/>
      <c r="R13" s="166"/>
    </row>
    <row r="14" spans="1:18" ht="15" customHeight="1">
      <c r="A14" s="173"/>
      <c r="B14" s="275"/>
      <c r="C14" s="137"/>
      <c r="D14" s="194"/>
      <c r="E14" s="276"/>
      <c r="F14" s="195"/>
      <c r="G14" s="194"/>
      <c r="H14" s="276"/>
      <c r="I14" s="195"/>
      <c r="J14" s="194"/>
      <c r="K14" s="276"/>
      <c r="L14" s="195"/>
      <c r="M14" s="194"/>
      <c r="N14" s="277"/>
      <c r="O14" s="196"/>
      <c r="P14" s="215"/>
      <c r="Q14" s="350"/>
      <c r="R14" s="216"/>
    </row>
    <row r="15" spans="1:18" s="67" customFormat="1" ht="15" customHeight="1" thickBot="1">
      <c r="A15" s="198" t="s">
        <v>30</v>
      </c>
      <c r="B15" s="278">
        <f>SUM(B8:B14)</f>
        <v>50</v>
      </c>
      <c r="C15" s="199">
        <f>SUM(C8:C14)</f>
        <v>0</v>
      </c>
      <c r="D15" s="198" t="s">
        <v>30</v>
      </c>
      <c r="E15" s="278">
        <f>SUM(E8:E14)</f>
        <v>190</v>
      </c>
      <c r="F15" s="199">
        <f>SUM(F8:F14)</f>
        <v>0</v>
      </c>
      <c r="G15" s="198" t="s">
        <v>30</v>
      </c>
      <c r="H15" s="278">
        <f>SUM(H8:H14)</f>
        <v>180</v>
      </c>
      <c r="I15" s="199">
        <f>SUM(I8:I14)</f>
        <v>0</v>
      </c>
      <c r="J15" s="198" t="s">
        <v>30</v>
      </c>
      <c r="K15" s="278">
        <f>SUM(K8:K14)</f>
        <v>0</v>
      </c>
      <c r="L15" s="199">
        <f>SUM(L8:L14)</f>
        <v>0</v>
      </c>
      <c r="M15" s="198" t="s">
        <v>30</v>
      </c>
      <c r="N15" s="279">
        <f>SUM(N8:N14)</f>
        <v>5120</v>
      </c>
      <c r="O15" s="199">
        <f>SUM(O8:O14)</f>
        <v>0</v>
      </c>
      <c r="P15" s="198"/>
      <c r="Q15" s="279">
        <f>SUM(Q8:Q14)</f>
        <v>0</v>
      </c>
      <c r="R15" s="199">
        <f>SUM(R8:R14)</f>
        <v>0</v>
      </c>
    </row>
    <row r="16" ht="12" customHeight="1" thickBot="1"/>
    <row r="17" spans="1:17" ht="15" customHeight="1" thickBot="1">
      <c r="A17" s="407" t="s">
        <v>625</v>
      </c>
      <c r="B17" s="174"/>
      <c r="C17" s="175" t="s">
        <v>443</v>
      </c>
      <c r="D17" s="200" t="s">
        <v>534</v>
      </c>
      <c r="E17" s="270"/>
      <c r="F17" s="176" t="s">
        <v>2</v>
      </c>
      <c r="G17" s="271">
        <f>B41+E41+H41+K41+N41+Q41</f>
        <v>16360</v>
      </c>
      <c r="H17" s="177" t="s">
        <v>3</v>
      </c>
      <c r="I17" s="178">
        <f>C41+F41+I41+L41+O41+R41</f>
        <v>0</v>
      </c>
      <c r="J17" s="10"/>
      <c r="K17" s="201"/>
      <c r="L17" s="202"/>
      <c r="M17" s="280"/>
      <c r="N17" s="203"/>
      <c r="Q17" s="204"/>
    </row>
    <row r="18" ht="3.75" customHeight="1" thickBot="1"/>
    <row r="19" spans="1:18" ht="15" customHeight="1">
      <c r="A19" s="181" t="s">
        <v>4</v>
      </c>
      <c r="B19" s="182"/>
      <c r="C19" s="183"/>
      <c r="D19" s="182" t="s">
        <v>5</v>
      </c>
      <c r="E19" s="182"/>
      <c r="F19" s="183"/>
      <c r="G19" s="182" t="s">
        <v>6</v>
      </c>
      <c r="H19" s="182"/>
      <c r="I19" s="183"/>
      <c r="J19" s="182" t="s">
        <v>7</v>
      </c>
      <c r="K19" s="182"/>
      <c r="L19" s="183"/>
      <c r="M19" s="181" t="s">
        <v>8</v>
      </c>
      <c r="N19" s="184"/>
      <c r="O19" s="183"/>
      <c r="P19" s="488"/>
      <c r="Q19" s="489"/>
      <c r="R19" s="490"/>
    </row>
    <row r="20" spans="1:18" s="67" customFormat="1" ht="15" customHeight="1">
      <c r="A20" s="185" t="s">
        <v>9</v>
      </c>
      <c r="B20" s="186" t="s">
        <v>10</v>
      </c>
      <c r="C20" s="187" t="s">
        <v>308</v>
      </c>
      <c r="D20" s="185" t="s">
        <v>9</v>
      </c>
      <c r="E20" s="186" t="s">
        <v>10</v>
      </c>
      <c r="F20" s="187" t="s">
        <v>308</v>
      </c>
      <c r="G20" s="185" t="s">
        <v>9</v>
      </c>
      <c r="H20" s="186" t="s">
        <v>10</v>
      </c>
      <c r="I20" s="187" t="s">
        <v>308</v>
      </c>
      <c r="J20" s="185" t="s">
        <v>9</v>
      </c>
      <c r="K20" s="186" t="s">
        <v>10</v>
      </c>
      <c r="L20" s="187" t="s">
        <v>308</v>
      </c>
      <c r="M20" s="185" t="s">
        <v>9</v>
      </c>
      <c r="N20" s="188" t="s">
        <v>10</v>
      </c>
      <c r="O20" s="187" t="s">
        <v>308</v>
      </c>
      <c r="P20" s="185"/>
      <c r="Q20" s="188"/>
      <c r="R20" s="187"/>
    </row>
    <row r="21" spans="1:18" ht="15" customHeight="1">
      <c r="A21" s="159" t="s">
        <v>434</v>
      </c>
      <c r="B21" s="205">
        <v>10</v>
      </c>
      <c r="C21" s="124"/>
      <c r="D21" s="122" t="s">
        <v>252</v>
      </c>
      <c r="E21" s="247">
        <v>100</v>
      </c>
      <c r="F21" s="127"/>
      <c r="G21" s="122" t="s">
        <v>253</v>
      </c>
      <c r="H21" s="126">
        <v>710</v>
      </c>
      <c r="I21" s="127"/>
      <c r="J21" s="122"/>
      <c r="K21" s="247"/>
      <c r="L21" s="127"/>
      <c r="M21" s="122" t="s">
        <v>252</v>
      </c>
      <c r="N21" s="130">
        <v>2150</v>
      </c>
      <c r="O21" s="163"/>
      <c r="P21" s="346"/>
      <c r="Q21" s="349"/>
      <c r="R21" s="214"/>
    </row>
    <row r="22" spans="1:18" ht="15" customHeight="1">
      <c r="A22" s="122" t="s">
        <v>507</v>
      </c>
      <c r="B22" s="206">
        <v>20</v>
      </c>
      <c r="C22" s="124"/>
      <c r="D22" s="122" t="s">
        <v>92</v>
      </c>
      <c r="E22" s="247">
        <v>160</v>
      </c>
      <c r="F22" s="127"/>
      <c r="G22" s="479" t="s">
        <v>565</v>
      </c>
      <c r="H22" s="126">
        <v>30</v>
      </c>
      <c r="I22" s="127"/>
      <c r="J22" s="122"/>
      <c r="K22" s="247"/>
      <c r="L22" s="127"/>
      <c r="M22" s="122" t="s">
        <v>92</v>
      </c>
      <c r="N22" s="130">
        <v>3430</v>
      </c>
      <c r="O22" s="124"/>
      <c r="P22" s="347"/>
      <c r="Q22" s="68"/>
      <c r="R22" s="166"/>
    </row>
    <row r="23" spans="1:18" ht="15" customHeight="1">
      <c r="A23" s="159" t="s">
        <v>435</v>
      </c>
      <c r="B23" s="206">
        <v>10</v>
      </c>
      <c r="C23" s="124"/>
      <c r="D23" s="122" t="s">
        <v>95</v>
      </c>
      <c r="E23" s="247">
        <v>120</v>
      </c>
      <c r="F23" s="127"/>
      <c r="G23" s="122" t="s">
        <v>91</v>
      </c>
      <c r="H23" s="126">
        <v>360</v>
      </c>
      <c r="I23" s="127"/>
      <c r="J23" s="122"/>
      <c r="K23" s="247"/>
      <c r="L23" s="127"/>
      <c r="M23" s="122" t="s">
        <v>95</v>
      </c>
      <c r="N23" s="130">
        <v>2300</v>
      </c>
      <c r="O23" s="124"/>
      <c r="P23" s="347"/>
      <c r="Q23" s="68"/>
      <c r="R23" s="166"/>
    </row>
    <row r="24" spans="1:18" ht="15" customHeight="1">
      <c r="A24" s="159" t="s">
        <v>394</v>
      </c>
      <c r="B24" s="130">
        <v>30</v>
      </c>
      <c r="C24" s="124"/>
      <c r="D24" s="122"/>
      <c r="E24" s="294"/>
      <c r="F24" s="165"/>
      <c r="G24" s="122"/>
      <c r="H24" s="247"/>
      <c r="I24" s="127"/>
      <c r="J24" s="122"/>
      <c r="K24" s="247"/>
      <c r="L24" s="127"/>
      <c r="M24" s="122"/>
      <c r="N24" s="130"/>
      <c r="O24" s="124"/>
      <c r="P24" s="347"/>
      <c r="Q24" s="68"/>
      <c r="R24" s="166"/>
    </row>
    <row r="25" spans="1:18" ht="15" customHeight="1">
      <c r="A25" s="159" t="s">
        <v>395</v>
      </c>
      <c r="B25" s="130">
        <v>10</v>
      </c>
      <c r="C25" s="124"/>
      <c r="D25" s="122" t="s">
        <v>101</v>
      </c>
      <c r="E25" s="247">
        <v>60</v>
      </c>
      <c r="F25" s="127"/>
      <c r="G25" s="122"/>
      <c r="H25" s="247"/>
      <c r="I25" s="127"/>
      <c r="J25" s="122"/>
      <c r="K25" s="247"/>
      <c r="L25" s="127"/>
      <c r="M25" s="122" t="s">
        <v>473</v>
      </c>
      <c r="N25" s="130">
        <v>1180</v>
      </c>
      <c r="O25" s="124"/>
      <c r="P25" s="347"/>
      <c r="Q25" s="68"/>
      <c r="R25" s="166"/>
    </row>
    <row r="26" spans="1:18" ht="15" customHeight="1">
      <c r="A26" s="159" t="s">
        <v>396</v>
      </c>
      <c r="B26" s="130">
        <v>20</v>
      </c>
      <c r="C26" s="124"/>
      <c r="D26" s="122" t="s">
        <v>102</v>
      </c>
      <c r="E26" s="247">
        <v>60</v>
      </c>
      <c r="F26" s="127"/>
      <c r="G26" s="207"/>
      <c r="H26" s="281"/>
      <c r="I26" s="127"/>
      <c r="J26" s="122"/>
      <c r="K26" s="247"/>
      <c r="L26" s="127"/>
      <c r="M26" s="122" t="s">
        <v>101</v>
      </c>
      <c r="N26" s="130">
        <v>1070</v>
      </c>
      <c r="O26" s="124"/>
      <c r="P26" s="347"/>
      <c r="Q26" s="68"/>
      <c r="R26" s="166"/>
    </row>
    <row r="27" spans="1:18" ht="15" customHeight="1">
      <c r="A27" s="122" t="s">
        <v>508</v>
      </c>
      <c r="B27" s="130">
        <v>10</v>
      </c>
      <c r="C27" s="124"/>
      <c r="D27" s="122" t="s">
        <v>104</v>
      </c>
      <c r="E27" s="247">
        <v>80</v>
      </c>
      <c r="F27" s="127"/>
      <c r="G27" s="122"/>
      <c r="H27" s="126"/>
      <c r="I27" s="127"/>
      <c r="J27" s="208"/>
      <c r="K27" s="247"/>
      <c r="L27" s="127"/>
      <c r="M27" s="122" t="s">
        <v>102</v>
      </c>
      <c r="N27" s="130">
        <v>1110</v>
      </c>
      <c r="O27" s="124"/>
      <c r="P27" s="347"/>
      <c r="Q27" s="68"/>
      <c r="R27" s="166"/>
    </row>
    <row r="28" spans="1:18" ht="15" customHeight="1">
      <c r="A28" s="122"/>
      <c r="B28" s="130"/>
      <c r="C28" s="124"/>
      <c r="D28" s="122"/>
      <c r="E28" s="247"/>
      <c r="F28" s="127"/>
      <c r="G28" s="122"/>
      <c r="H28" s="126"/>
      <c r="I28" s="127"/>
      <c r="J28" s="122"/>
      <c r="K28" s="247"/>
      <c r="L28" s="127"/>
      <c r="M28" s="122" t="s">
        <v>104</v>
      </c>
      <c r="N28" s="130">
        <v>1410</v>
      </c>
      <c r="O28" s="124"/>
      <c r="P28" s="347"/>
      <c r="Q28" s="68"/>
      <c r="R28" s="166"/>
    </row>
    <row r="29" spans="1:18" ht="15" customHeight="1">
      <c r="A29" s="122"/>
      <c r="B29" s="282"/>
      <c r="C29" s="124"/>
      <c r="D29" s="122" t="s">
        <v>93</v>
      </c>
      <c r="E29" s="247">
        <v>50</v>
      </c>
      <c r="F29" s="127"/>
      <c r="G29" s="122"/>
      <c r="H29" s="126"/>
      <c r="I29" s="127"/>
      <c r="J29" s="122"/>
      <c r="K29" s="247"/>
      <c r="L29" s="127"/>
      <c r="M29" s="122"/>
      <c r="N29" s="130"/>
      <c r="O29" s="124"/>
      <c r="P29" s="347"/>
      <c r="Q29" s="68"/>
      <c r="R29" s="166"/>
    </row>
    <row r="30" spans="1:18" ht="15" customHeight="1">
      <c r="A30" s="193" t="s">
        <v>436</v>
      </c>
      <c r="B30" s="206"/>
      <c r="C30" s="124"/>
      <c r="D30" s="122" t="s">
        <v>253</v>
      </c>
      <c r="E30" s="247"/>
      <c r="F30" s="127"/>
      <c r="G30" s="122"/>
      <c r="H30" s="126"/>
      <c r="I30" s="127"/>
      <c r="J30" s="122"/>
      <c r="K30" s="247"/>
      <c r="L30" s="127"/>
      <c r="M30" s="122" t="s">
        <v>97</v>
      </c>
      <c r="N30" s="130"/>
      <c r="O30" s="124"/>
      <c r="P30" s="347"/>
      <c r="Q30" s="68"/>
      <c r="R30" s="166"/>
    </row>
    <row r="31" spans="1:18" ht="15" customHeight="1">
      <c r="A31" s="122"/>
      <c r="B31" s="282"/>
      <c r="C31" s="124"/>
      <c r="D31" s="122" t="s">
        <v>91</v>
      </c>
      <c r="E31" s="247"/>
      <c r="F31" s="127"/>
      <c r="G31" s="122"/>
      <c r="H31" s="126"/>
      <c r="I31" s="127"/>
      <c r="J31" s="122"/>
      <c r="K31" s="247"/>
      <c r="L31" s="127"/>
      <c r="M31" s="122"/>
      <c r="N31" s="130"/>
      <c r="O31" s="124"/>
      <c r="P31" s="347"/>
      <c r="Q31" s="68"/>
      <c r="R31" s="166"/>
    </row>
    <row r="32" spans="1:18" ht="15" customHeight="1">
      <c r="A32" s="209" t="s">
        <v>491</v>
      </c>
      <c r="B32" s="210">
        <f>SUBTOTAL(9,B21:B31)</f>
        <v>110</v>
      </c>
      <c r="C32" s="211">
        <f>SUBTOTAL(9,C21:C31)</f>
        <v>0</v>
      </c>
      <c r="D32" s="209" t="s">
        <v>491</v>
      </c>
      <c r="E32" s="210">
        <f>SUBTOTAL(9,E21:E31)</f>
        <v>630</v>
      </c>
      <c r="F32" s="211">
        <f>SUBTOTAL(9,F21:F31)</f>
        <v>0</v>
      </c>
      <c r="G32" s="209" t="s">
        <v>491</v>
      </c>
      <c r="H32" s="210">
        <f>SUBTOTAL(9,H21:H31)</f>
        <v>1100</v>
      </c>
      <c r="I32" s="211">
        <f>SUBTOTAL(9,I21:I31)</f>
        <v>0</v>
      </c>
      <c r="J32" s="209"/>
      <c r="K32" s="210">
        <f>SUBTOTAL(9,K21:K31)</f>
        <v>0</v>
      </c>
      <c r="L32" s="211">
        <f>SUBTOTAL(9,L21:L31)</f>
        <v>0</v>
      </c>
      <c r="M32" s="209" t="s">
        <v>491</v>
      </c>
      <c r="N32" s="210">
        <f>SUBTOTAL(9,N21:N31)</f>
        <v>12650</v>
      </c>
      <c r="O32" s="211">
        <f>SUBTOTAL(9,O21:O31)</f>
        <v>0</v>
      </c>
      <c r="P32" s="347"/>
      <c r="Q32" s="68"/>
      <c r="R32" s="166"/>
    </row>
    <row r="33" spans="1:18" ht="15" customHeight="1">
      <c r="A33" s="168"/>
      <c r="B33" s="283"/>
      <c r="C33" s="164"/>
      <c r="D33" s="168"/>
      <c r="E33" s="283"/>
      <c r="F33" s="164"/>
      <c r="G33" s="168"/>
      <c r="H33" s="283"/>
      <c r="I33" s="164"/>
      <c r="J33" s="168"/>
      <c r="K33" s="283"/>
      <c r="L33" s="164"/>
      <c r="M33" s="168"/>
      <c r="N33" s="283"/>
      <c r="O33" s="164"/>
      <c r="P33" s="347"/>
      <c r="Q33" s="68"/>
      <c r="R33" s="166"/>
    </row>
    <row r="34" spans="1:18" ht="15" customHeight="1">
      <c r="A34" s="212" t="s">
        <v>533</v>
      </c>
      <c r="B34" s="282"/>
      <c r="C34" s="127"/>
      <c r="D34" s="212" t="s">
        <v>533</v>
      </c>
      <c r="E34" s="282"/>
      <c r="F34" s="127"/>
      <c r="G34" s="212" t="s">
        <v>533</v>
      </c>
      <c r="H34" s="282"/>
      <c r="I34" s="127"/>
      <c r="J34" s="212"/>
      <c r="K34" s="282"/>
      <c r="L34" s="127"/>
      <c r="M34" s="212" t="s">
        <v>533</v>
      </c>
      <c r="N34" s="282"/>
      <c r="O34" s="127"/>
      <c r="P34" s="347"/>
      <c r="Q34" s="68"/>
      <c r="R34" s="166"/>
    </row>
    <row r="35" spans="1:18" ht="15" customHeight="1">
      <c r="A35" s="122" t="s">
        <v>509</v>
      </c>
      <c r="B35" s="130">
        <v>10</v>
      </c>
      <c r="C35" s="124"/>
      <c r="D35" s="122" t="s">
        <v>427</v>
      </c>
      <c r="E35" s="247">
        <v>50</v>
      </c>
      <c r="F35" s="127"/>
      <c r="G35" s="122" t="s">
        <v>427</v>
      </c>
      <c r="H35" s="126">
        <v>80</v>
      </c>
      <c r="I35" s="127"/>
      <c r="J35" s="122"/>
      <c r="K35" s="247"/>
      <c r="L35" s="127"/>
      <c r="M35" s="122" t="s">
        <v>427</v>
      </c>
      <c r="N35" s="130">
        <v>1730</v>
      </c>
      <c r="O35" s="124"/>
      <c r="P35" s="347"/>
      <c r="Q35" s="68"/>
      <c r="R35" s="166"/>
    </row>
    <row r="36" spans="1:18" ht="15" customHeight="1">
      <c r="A36" s="122"/>
      <c r="B36" s="282"/>
      <c r="C36" s="124"/>
      <c r="D36" s="122"/>
      <c r="E36" s="247"/>
      <c r="F36" s="127"/>
      <c r="G36" s="122"/>
      <c r="H36" s="126"/>
      <c r="I36" s="127"/>
      <c r="J36" s="122"/>
      <c r="K36" s="247"/>
      <c r="L36" s="127"/>
      <c r="M36" s="122"/>
      <c r="N36" s="130"/>
      <c r="O36" s="124"/>
      <c r="P36" s="347"/>
      <c r="Q36" s="68"/>
      <c r="R36" s="166"/>
    </row>
    <row r="37" spans="1:18" ht="15" customHeight="1">
      <c r="A37" s="122"/>
      <c r="B37" s="282"/>
      <c r="C37" s="124"/>
      <c r="D37" s="122"/>
      <c r="E37" s="247"/>
      <c r="F37" s="127"/>
      <c r="G37" s="122"/>
      <c r="H37" s="126"/>
      <c r="I37" s="127"/>
      <c r="J37" s="122"/>
      <c r="K37" s="247"/>
      <c r="L37" s="127"/>
      <c r="M37" s="122"/>
      <c r="N37" s="130"/>
      <c r="O37" s="124"/>
      <c r="P37" s="347"/>
      <c r="Q37" s="68"/>
      <c r="R37" s="166"/>
    </row>
    <row r="38" spans="1:18" ht="15" customHeight="1">
      <c r="A38" s="209" t="s">
        <v>491</v>
      </c>
      <c r="B38" s="210">
        <f>SUBTOTAL(9,B35:B37)</f>
        <v>10</v>
      </c>
      <c r="C38" s="211">
        <f>SUBTOTAL(9,C35:C37)</f>
        <v>0</v>
      </c>
      <c r="D38" s="209" t="s">
        <v>491</v>
      </c>
      <c r="E38" s="210">
        <f>SUBTOTAL(9,E35:E37)</f>
        <v>50</v>
      </c>
      <c r="F38" s="211">
        <f>SUBTOTAL(9,F35:F37)</f>
        <v>0</v>
      </c>
      <c r="G38" s="209" t="s">
        <v>491</v>
      </c>
      <c r="H38" s="210">
        <f>SUBTOTAL(9,H35:H37)</f>
        <v>80</v>
      </c>
      <c r="I38" s="211">
        <f>SUBTOTAL(9,I35:I37)</f>
        <v>0</v>
      </c>
      <c r="J38" s="209"/>
      <c r="K38" s="210">
        <f>SUBTOTAL(9,K35:K37)</f>
        <v>0</v>
      </c>
      <c r="L38" s="211">
        <f>SUBTOTAL(9,L35:L37)</f>
        <v>0</v>
      </c>
      <c r="M38" s="209" t="s">
        <v>491</v>
      </c>
      <c r="N38" s="210">
        <f>SUBTOTAL(9,N35:N37)</f>
        <v>1730</v>
      </c>
      <c r="O38" s="211">
        <f>SUBTOTAL(9,O35:O37)</f>
        <v>0</v>
      </c>
      <c r="P38" s="347"/>
      <c r="Q38" s="68"/>
      <c r="R38" s="166"/>
    </row>
    <row r="39" spans="1:18" ht="15" customHeight="1">
      <c r="A39" s="213"/>
      <c r="B39" s="284"/>
      <c r="C39" s="214"/>
      <c r="D39" s="213"/>
      <c r="E39" s="284"/>
      <c r="F39" s="214"/>
      <c r="G39" s="213"/>
      <c r="H39" s="284"/>
      <c r="I39" s="214"/>
      <c r="J39" s="213"/>
      <c r="K39" s="284"/>
      <c r="L39" s="214"/>
      <c r="M39" s="213"/>
      <c r="N39" s="284"/>
      <c r="O39" s="214"/>
      <c r="P39" s="347"/>
      <c r="Q39" s="68"/>
      <c r="R39" s="166"/>
    </row>
    <row r="40" spans="1:18" ht="15" customHeight="1">
      <c r="A40" s="215"/>
      <c r="B40" s="285"/>
      <c r="C40" s="216"/>
      <c r="D40" s="215"/>
      <c r="E40" s="285"/>
      <c r="F40" s="216"/>
      <c r="G40" s="215"/>
      <c r="H40" s="285"/>
      <c r="I40" s="216"/>
      <c r="J40" s="215"/>
      <c r="K40" s="285"/>
      <c r="L40" s="216"/>
      <c r="M40" s="215"/>
      <c r="N40" s="285"/>
      <c r="O40" s="216"/>
      <c r="P40" s="215"/>
      <c r="Q40" s="350"/>
      <c r="R40" s="216"/>
    </row>
    <row r="41" spans="1:18" s="67" customFormat="1" ht="15" customHeight="1" thickBot="1">
      <c r="A41" s="198" t="s">
        <v>30</v>
      </c>
      <c r="B41" s="278">
        <f>SUBTOTAL(9,B21:B40)</f>
        <v>120</v>
      </c>
      <c r="C41" s="199">
        <f>SUBTOTAL(9,C21:C40)</f>
        <v>0</v>
      </c>
      <c r="D41" s="198" t="s">
        <v>30</v>
      </c>
      <c r="E41" s="278">
        <f>SUBTOTAL(9,E21:E40)</f>
        <v>680</v>
      </c>
      <c r="F41" s="199">
        <f>SUBTOTAL(9,F21:F40)</f>
        <v>0</v>
      </c>
      <c r="G41" s="198" t="s">
        <v>30</v>
      </c>
      <c r="H41" s="278">
        <f>SUBTOTAL(9,H21:H40)</f>
        <v>1180</v>
      </c>
      <c r="I41" s="199">
        <f>SUBTOTAL(9,I21:I40)</f>
        <v>0</v>
      </c>
      <c r="J41" s="198" t="s">
        <v>30</v>
      </c>
      <c r="K41" s="278">
        <f>SUBTOTAL(9,K21:K40)</f>
        <v>0</v>
      </c>
      <c r="L41" s="199">
        <f>SUBTOTAL(9,L21:L40)</f>
        <v>0</v>
      </c>
      <c r="M41" s="198" t="s">
        <v>30</v>
      </c>
      <c r="N41" s="278">
        <f>SUBTOTAL(9,N21:N40)</f>
        <v>14380</v>
      </c>
      <c r="O41" s="199">
        <f>SUBTOTAL(9,O21:O40)</f>
        <v>0</v>
      </c>
      <c r="P41" s="198"/>
      <c r="Q41" s="278">
        <f>SUBTOTAL(9,Q21:Q40)</f>
        <v>0</v>
      </c>
      <c r="R41" s="199">
        <f>SUBTOTAL(9,R21:R40)</f>
        <v>0</v>
      </c>
    </row>
    <row r="42" ht="12" customHeight="1" thickBot="1"/>
    <row r="43" spans="1:13" ht="15" customHeight="1" thickBot="1">
      <c r="A43" s="407" t="s">
        <v>625</v>
      </c>
      <c r="B43" s="174"/>
      <c r="C43" s="175" t="s">
        <v>339</v>
      </c>
      <c r="D43" s="200" t="s">
        <v>327</v>
      </c>
      <c r="E43" s="270"/>
      <c r="F43" s="176" t="s">
        <v>2</v>
      </c>
      <c r="G43" s="271">
        <f>B64+E64+H64+K64+N64+Q64</f>
        <v>21110</v>
      </c>
      <c r="H43" s="177" t="s">
        <v>3</v>
      </c>
      <c r="I43" s="178">
        <f>C64+F64+I64+L64+O64+R64</f>
        <v>0</v>
      </c>
      <c r="J43" s="10"/>
      <c r="K43" s="179"/>
      <c r="M43" s="217"/>
    </row>
    <row r="44" ht="3.75" customHeight="1" thickBot="1"/>
    <row r="45" spans="1:18" ht="15" customHeight="1">
      <c r="A45" s="181" t="s">
        <v>4</v>
      </c>
      <c r="B45" s="182"/>
      <c r="C45" s="183"/>
      <c r="D45" s="182" t="s">
        <v>5</v>
      </c>
      <c r="E45" s="182"/>
      <c r="F45" s="183"/>
      <c r="G45" s="182" t="s">
        <v>6</v>
      </c>
      <c r="H45" s="182"/>
      <c r="I45" s="183"/>
      <c r="J45" s="182" t="s">
        <v>7</v>
      </c>
      <c r="K45" s="182"/>
      <c r="L45" s="183"/>
      <c r="M45" s="181" t="s">
        <v>8</v>
      </c>
      <c r="N45" s="184"/>
      <c r="O45" s="183"/>
      <c r="P45" s="488"/>
      <c r="Q45" s="489"/>
      <c r="R45" s="490"/>
    </row>
    <row r="46" spans="1:18" s="67" customFormat="1" ht="15" customHeight="1">
      <c r="A46" s="185" t="s">
        <v>9</v>
      </c>
      <c r="B46" s="186" t="s">
        <v>10</v>
      </c>
      <c r="C46" s="187" t="s">
        <v>308</v>
      </c>
      <c r="D46" s="185" t="s">
        <v>9</v>
      </c>
      <c r="E46" s="186" t="s">
        <v>10</v>
      </c>
      <c r="F46" s="187" t="s">
        <v>308</v>
      </c>
      <c r="G46" s="185" t="s">
        <v>9</v>
      </c>
      <c r="H46" s="186" t="s">
        <v>10</v>
      </c>
      <c r="I46" s="187" t="s">
        <v>308</v>
      </c>
      <c r="J46" s="185" t="s">
        <v>9</v>
      </c>
      <c r="K46" s="186" t="s">
        <v>10</v>
      </c>
      <c r="L46" s="187" t="s">
        <v>308</v>
      </c>
      <c r="M46" s="185" t="s">
        <v>9</v>
      </c>
      <c r="N46" s="188" t="s">
        <v>10</v>
      </c>
      <c r="O46" s="187" t="s">
        <v>308</v>
      </c>
      <c r="P46" s="185"/>
      <c r="Q46" s="188"/>
      <c r="R46" s="187"/>
    </row>
    <row r="47" spans="1:18" ht="15" customHeight="1">
      <c r="A47" s="159" t="s">
        <v>383</v>
      </c>
      <c r="B47" s="130">
        <v>20</v>
      </c>
      <c r="C47" s="163"/>
      <c r="D47" s="122" t="s">
        <v>86</v>
      </c>
      <c r="E47" s="460">
        <v>130</v>
      </c>
      <c r="F47" s="127"/>
      <c r="G47" s="122" t="s">
        <v>87</v>
      </c>
      <c r="H47" s="274">
        <v>800</v>
      </c>
      <c r="I47" s="127"/>
      <c r="J47" s="122"/>
      <c r="K47" s="247"/>
      <c r="L47" s="127"/>
      <c r="M47" s="122" t="s">
        <v>86</v>
      </c>
      <c r="N47" s="363">
        <v>2360</v>
      </c>
      <c r="O47" s="190"/>
      <c r="P47" s="346"/>
      <c r="Q47" s="349"/>
      <c r="R47" s="214"/>
    </row>
    <row r="48" spans="1:18" ht="15" customHeight="1">
      <c r="A48" s="122" t="s">
        <v>510</v>
      </c>
      <c r="B48" s="130">
        <v>20</v>
      </c>
      <c r="C48" s="124"/>
      <c r="D48" s="122" t="s">
        <v>88</v>
      </c>
      <c r="E48" s="365">
        <v>120</v>
      </c>
      <c r="F48" s="127"/>
      <c r="G48" s="122" t="s">
        <v>378</v>
      </c>
      <c r="H48" s="126">
        <v>380</v>
      </c>
      <c r="I48" s="127"/>
      <c r="J48" s="122"/>
      <c r="K48" s="247"/>
      <c r="L48" s="127"/>
      <c r="M48" s="122" t="s">
        <v>90</v>
      </c>
      <c r="N48" s="362">
        <v>2500</v>
      </c>
      <c r="O48" s="127"/>
      <c r="P48" s="347"/>
      <c r="Q48" s="68"/>
      <c r="R48" s="166"/>
    </row>
    <row r="49" spans="1:18" ht="15" customHeight="1">
      <c r="A49" s="122" t="s">
        <v>511</v>
      </c>
      <c r="B49" s="130">
        <v>10</v>
      </c>
      <c r="C49" s="124"/>
      <c r="D49" s="122" t="s">
        <v>90</v>
      </c>
      <c r="E49" s="365">
        <v>120</v>
      </c>
      <c r="F49" s="165"/>
      <c r="G49" s="122" t="s">
        <v>89</v>
      </c>
      <c r="H49" s="126">
        <v>180</v>
      </c>
      <c r="I49" s="127"/>
      <c r="J49" s="122"/>
      <c r="K49" s="247"/>
      <c r="L49" s="127"/>
      <c r="M49" s="122" t="s">
        <v>88</v>
      </c>
      <c r="N49" s="362">
        <v>2190</v>
      </c>
      <c r="O49" s="127"/>
      <c r="P49" s="347"/>
      <c r="Q49" s="68"/>
      <c r="R49" s="166"/>
    </row>
    <row r="50" spans="1:18" ht="15" customHeight="1">
      <c r="A50" s="218"/>
      <c r="B50" s="130"/>
      <c r="C50" s="124"/>
      <c r="D50" s="122"/>
      <c r="E50" s="365"/>
      <c r="F50" s="127"/>
      <c r="G50" s="125"/>
      <c r="H50" s="126"/>
      <c r="I50" s="127"/>
      <c r="J50" s="122"/>
      <c r="K50" s="247"/>
      <c r="L50" s="127"/>
      <c r="M50" s="122"/>
      <c r="N50" s="362"/>
      <c r="O50" s="127"/>
      <c r="P50" s="347"/>
      <c r="Q50" s="68"/>
      <c r="R50" s="166"/>
    </row>
    <row r="51" spans="1:18" ht="15" customHeight="1">
      <c r="A51" s="122"/>
      <c r="B51" s="130"/>
      <c r="C51" s="124"/>
      <c r="D51" s="122"/>
      <c r="E51" s="365"/>
      <c r="F51" s="127"/>
      <c r="G51" s="125"/>
      <c r="H51" s="126"/>
      <c r="I51" s="127"/>
      <c r="J51" s="122"/>
      <c r="K51" s="247"/>
      <c r="L51" s="127"/>
      <c r="M51" s="122"/>
      <c r="N51" s="362"/>
      <c r="O51" s="127"/>
      <c r="P51" s="347"/>
      <c r="Q51" s="68"/>
      <c r="R51" s="166"/>
    </row>
    <row r="52" spans="1:18" ht="15" customHeight="1">
      <c r="A52" s="168"/>
      <c r="B52" s="283"/>
      <c r="C52" s="164"/>
      <c r="D52" s="357"/>
      <c r="E52" s="364"/>
      <c r="F52" s="164"/>
      <c r="G52" s="168"/>
      <c r="H52" s="169"/>
      <c r="I52" s="164"/>
      <c r="J52" s="168"/>
      <c r="K52" s="169"/>
      <c r="L52" s="164"/>
      <c r="M52" s="168"/>
      <c r="N52" s="364"/>
      <c r="O52" s="164"/>
      <c r="P52" s="347"/>
      <c r="Q52" s="68"/>
      <c r="R52" s="166"/>
    </row>
    <row r="53" spans="1:18" ht="15" customHeight="1">
      <c r="A53" s="212" t="s">
        <v>320</v>
      </c>
      <c r="B53" s="130"/>
      <c r="C53" s="127"/>
      <c r="D53" s="212" t="s">
        <v>320</v>
      </c>
      <c r="E53" s="365"/>
      <c r="F53" s="127"/>
      <c r="G53" s="212" t="s">
        <v>320</v>
      </c>
      <c r="H53" s="130"/>
      <c r="I53" s="127"/>
      <c r="J53" s="212"/>
      <c r="K53" s="286"/>
      <c r="L53" s="127"/>
      <c r="M53" s="212" t="s">
        <v>320</v>
      </c>
      <c r="N53" s="365"/>
      <c r="O53" s="127"/>
      <c r="P53" s="347"/>
      <c r="Q53" s="68"/>
      <c r="R53" s="166"/>
    </row>
    <row r="54" spans="1:18" ht="15" customHeight="1">
      <c r="A54" s="122" t="s">
        <v>512</v>
      </c>
      <c r="B54" s="130">
        <v>20</v>
      </c>
      <c r="C54" s="124"/>
      <c r="D54" s="122" t="s">
        <v>96</v>
      </c>
      <c r="E54" s="365">
        <v>170</v>
      </c>
      <c r="F54" s="127"/>
      <c r="G54" s="122" t="s">
        <v>223</v>
      </c>
      <c r="H54" s="126">
        <v>160</v>
      </c>
      <c r="I54" s="127"/>
      <c r="J54" s="122"/>
      <c r="K54" s="247"/>
      <c r="L54" s="127"/>
      <c r="M54" s="122" t="s">
        <v>96</v>
      </c>
      <c r="N54" s="362">
        <v>3340</v>
      </c>
      <c r="O54" s="127"/>
      <c r="P54" s="347"/>
      <c r="Q54" s="68"/>
      <c r="R54" s="166"/>
    </row>
    <row r="55" spans="1:18" ht="15" customHeight="1">
      <c r="A55" s="122" t="s">
        <v>384</v>
      </c>
      <c r="B55" s="130">
        <v>10</v>
      </c>
      <c r="C55" s="124"/>
      <c r="D55" s="122" t="s">
        <v>98</v>
      </c>
      <c r="E55" s="365">
        <v>70</v>
      </c>
      <c r="F55" s="127"/>
      <c r="G55" s="122" t="s">
        <v>96</v>
      </c>
      <c r="H55" s="126">
        <v>530</v>
      </c>
      <c r="I55" s="127"/>
      <c r="J55" s="122"/>
      <c r="K55" s="247"/>
      <c r="L55" s="127"/>
      <c r="M55" s="122" t="s">
        <v>98</v>
      </c>
      <c r="N55" s="362">
        <v>1860</v>
      </c>
      <c r="O55" s="127"/>
      <c r="P55" s="347"/>
      <c r="Q55" s="68"/>
      <c r="R55" s="166"/>
    </row>
    <row r="56" spans="1:18" ht="15" customHeight="1">
      <c r="A56" s="122" t="s">
        <v>513</v>
      </c>
      <c r="B56" s="130">
        <v>10</v>
      </c>
      <c r="C56" s="124"/>
      <c r="D56" s="122" t="s">
        <v>99</v>
      </c>
      <c r="E56" s="365">
        <v>20</v>
      </c>
      <c r="F56" s="127"/>
      <c r="G56" s="122" t="s">
        <v>98</v>
      </c>
      <c r="H56" s="126">
        <v>610</v>
      </c>
      <c r="I56" s="127"/>
      <c r="J56" s="122"/>
      <c r="K56" s="247"/>
      <c r="L56" s="127"/>
      <c r="M56" s="122" t="s">
        <v>99</v>
      </c>
      <c r="N56" s="362">
        <v>800</v>
      </c>
      <c r="O56" s="127"/>
      <c r="P56" s="347"/>
      <c r="Q56" s="68"/>
      <c r="R56" s="166"/>
    </row>
    <row r="57" spans="1:18" ht="15" customHeight="1">
      <c r="A57" s="122" t="s">
        <v>514</v>
      </c>
      <c r="B57" s="130">
        <v>10</v>
      </c>
      <c r="C57" s="124"/>
      <c r="D57" s="122" t="s">
        <v>100</v>
      </c>
      <c r="E57" s="365">
        <v>50</v>
      </c>
      <c r="F57" s="127"/>
      <c r="G57" s="122" t="s">
        <v>225</v>
      </c>
      <c r="H57" s="126">
        <v>100</v>
      </c>
      <c r="I57" s="127"/>
      <c r="J57" s="122"/>
      <c r="K57" s="247"/>
      <c r="L57" s="127"/>
      <c r="M57" s="122" t="s">
        <v>566</v>
      </c>
      <c r="N57" s="362">
        <v>1370</v>
      </c>
      <c r="O57" s="127"/>
      <c r="P57" s="347"/>
      <c r="Q57" s="68"/>
      <c r="R57" s="166"/>
    </row>
    <row r="58" spans="1:18" ht="15" customHeight="1">
      <c r="A58" s="158" t="s">
        <v>573</v>
      </c>
      <c r="B58" s="301">
        <v>10</v>
      </c>
      <c r="C58" s="124"/>
      <c r="D58" s="122" t="s">
        <v>103</v>
      </c>
      <c r="E58" s="365">
        <v>60</v>
      </c>
      <c r="F58" s="127"/>
      <c r="G58" s="122" t="s">
        <v>224</v>
      </c>
      <c r="H58" s="126">
        <v>80</v>
      </c>
      <c r="I58" s="127"/>
      <c r="J58" s="122"/>
      <c r="K58" s="247"/>
      <c r="L58" s="127"/>
      <c r="M58" s="122" t="s">
        <v>100</v>
      </c>
      <c r="N58" s="362">
        <v>880</v>
      </c>
      <c r="O58" s="127"/>
      <c r="P58" s="347"/>
      <c r="Q58" s="68"/>
      <c r="R58" s="166"/>
    </row>
    <row r="59" spans="1:18" ht="15" customHeight="1">
      <c r="A59" s="159"/>
      <c r="B59" s="130"/>
      <c r="C59" s="124"/>
      <c r="D59" s="122" t="s">
        <v>94</v>
      </c>
      <c r="E59" s="369">
        <v>20</v>
      </c>
      <c r="F59" s="165"/>
      <c r="G59" s="122" t="s">
        <v>94</v>
      </c>
      <c r="H59" s="126"/>
      <c r="I59" s="165"/>
      <c r="J59" s="122"/>
      <c r="K59" s="247"/>
      <c r="L59" s="127"/>
      <c r="M59" s="122" t="s">
        <v>103</v>
      </c>
      <c r="N59" s="362">
        <v>1360</v>
      </c>
      <c r="O59" s="127"/>
      <c r="P59" s="347"/>
      <c r="Q59" s="68"/>
      <c r="R59" s="166"/>
    </row>
    <row r="60" spans="1:18" ht="15" customHeight="1">
      <c r="A60" s="158"/>
      <c r="B60" s="301"/>
      <c r="C60" s="124"/>
      <c r="D60" s="122" t="s">
        <v>223</v>
      </c>
      <c r="E60" s="365">
        <v>40</v>
      </c>
      <c r="F60" s="127"/>
      <c r="G60" s="125"/>
      <c r="H60" s="247"/>
      <c r="I60" s="127"/>
      <c r="J60" s="122"/>
      <c r="K60" s="247"/>
      <c r="L60" s="127"/>
      <c r="M60" s="122" t="s">
        <v>94</v>
      </c>
      <c r="N60" s="370">
        <v>700</v>
      </c>
      <c r="O60" s="165"/>
      <c r="P60" s="347"/>
      <c r="Q60" s="68"/>
      <c r="R60" s="166"/>
    </row>
    <row r="61" spans="1:18" ht="15" customHeight="1">
      <c r="A61" s="131"/>
      <c r="B61" s="287"/>
      <c r="C61" s="167"/>
      <c r="D61" s="122"/>
      <c r="E61" s="365"/>
      <c r="F61" s="127"/>
      <c r="G61" s="125"/>
      <c r="H61" s="247"/>
      <c r="I61" s="127"/>
      <c r="J61" s="122"/>
      <c r="K61" s="247"/>
      <c r="L61" s="127"/>
      <c r="M61" s="122"/>
      <c r="N61" s="370"/>
      <c r="O61" s="165"/>
      <c r="P61" s="347"/>
      <c r="Q61" s="68"/>
      <c r="R61" s="166"/>
    </row>
    <row r="62" spans="1:18" ht="15" customHeight="1">
      <c r="A62" s="219"/>
      <c r="B62" s="275"/>
      <c r="C62" s="137"/>
      <c r="D62" s="173"/>
      <c r="E62" s="281"/>
      <c r="F62" s="166"/>
      <c r="G62" s="197"/>
      <c r="H62" s="281"/>
      <c r="I62" s="166"/>
      <c r="J62" s="173"/>
      <c r="K62" s="281"/>
      <c r="L62" s="166"/>
      <c r="M62" s="219"/>
      <c r="N62" s="288"/>
      <c r="O62" s="137"/>
      <c r="P62" s="347"/>
      <c r="Q62" s="68"/>
      <c r="R62" s="166"/>
    </row>
    <row r="63" spans="1:18" ht="15" customHeight="1">
      <c r="A63" s="194"/>
      <c r="B63" s="289"/>
      <c r="C63" s="196"/>
      <c r="D63" s="194"/>
      <c r="E63" s="276"/>
      <c r="F63" s="195"/>
      <c r="G63" s="220"/>
      <c r="H63" s="276"/>
      <c r="I63" s="195"/>
      <c r="J63" s="194"/>
      <c r="K63" s="276"/>
      <c r="L63" s="195"/>
      <c r="M63" s="194"/>
      <c r="N63" s="277"/>
      <c r="O63" s="196"/>
      <c r="P63" s="215"/>
      <c r="Q63" s="350"/>
      <c r="R63" s="216"/>
    </row>
    <row r="64" spans="1:18" s="67" customFormat="1" ht="15" customHeight="1" thickBot="1">
      <c r="A64" s="198" t="s">
        <v>30</v>
      </c>
      <c r="B64" s="278">
        <f>SUM(B47:B63)</f>
        <v>110</v>
      </c>
      <c r="C64" s="199">
        <f>SUM(C47:C63)</f>
        <v>0</v>
      </c>
      <c r="D64" s="198" t="s">
        <v>30</v>
      </c>
      <c r="E64" s="278">
        <f>SUM(E47:E62)</f>
        <v>800</v>
      </c>
      <c r="F64" s="199">
        <f>SUM(F47:F62)</f>
        <v>0</v>
      </c>
      <c r="G64" s="198" t="s">
        <v>30</v>
      </c>
      <c r="H64" s="278">
        <f>SUM(H47:H62)</f>
        <v>2840</v>
      </c>
      <c r="I64" s="199">
        <f>SUM(I47:I62)</f>
        <v>0</v>
      </c>
      <c r="J64" s="198" t="s">
        <v>30</v>
      </c>
      <c r="K64" s="278">
        <f>SUM(K47:K62)</f>
        <v>0</v>
      </c>
      <c r="L64" s="199">
        <f>SUM(L47:L62)</f>
        <v>0</v>
      </c>
      <c r="M64" s="198" t="s">
        <v>30</v>
      </c>
      <c r="N64" s="279">
        <f>SUM(N47:N62)</f>
        <v>17360</v>
      </c>
      <c r="O64" s="199">
        <f>SUM(O47:O62)</f>
        <v>0</v>
      </c>
      <c r="P64" s="198"/>
      <c r="Q64" s="279">
        <f>SUM(Q47:Q62)</f>
        <v>0</v>
      </c>
      <c r="R64" s="199">
        <f>SUM(R47:R62)</f>
        <v>0</v>
      </c>
    </row>
    <row r="65" spans="1:16" ht="12" customHeight="1" thickBot="1">
      <c r="A65" s="221"/>
      <c r="B65" s="221"/>
      <c r="C65" s="221"/>
      <c r="D65" s="221"/>
      <c r="E65" s="221"/>
      <c r="F65" s="222"/>
      <c r="G65" s="221"/>
      <c r="H65" s="290"/>
      <c r="I65" s="291"/>
      <c r="J65" s="223"/>
      <c r="K65" s="223"/>
      <c r="L65" s="224"/>
      <c r="M65" s="253"/>
      <c r="N65" s="253"/>
      <c r="O65" s="225"/>
      <c r="P65" s="292"/>
    </row>
    <row r="66" spans="1:16" ht="15" customHeight="1" thickBot="1">
      <c r="A66" s="407" t="s">
        <v>625</v>
      </c>
      <c r="B66" s="174"/>
      <c r="C66" s="175" t="s">
        <v>242</v>
      </c>
      <c r="D66" s="200" t="s">
        <v>105</v>
      </c>
      <c r="E66" s="270"/>
      <c r="F66" s="176" t="s">
        <v>2</v>
      </c>
      <c r="G66" s="271">
        <f>B74+E74+H74+K74+N74+Q74</f>
        <v>2830</v>
      </c>
      <c r="H66" s="177" t="s">
        <v>3</v>
      </c>
      <c r="I66" s="178">
        <f>C74+F74+I74+L74+O74+R74</f>
        <v>0</v>
      </c>
      <c r="J66" s="10"/>
      <c r="O66" s="226"/>
      <c r="P66" s="15"/>
    </row>
    <row r="67" ht="4.5" customHeight="1" thickBot="1"/>
    <row r="68" spans="1:18" ht="15" customHeight="1">
      <c r="A68" s="181" t="s">
        <v>4</v>
      </c>
      <c r="B68" s="182"/>
      <c r="C68" s="183"/>
      <c r="D68" s="182" t="s">
        <v>5</v>
      </c>
      <c r="E68" s="182"/>
      <c r="F68" s="183"/>
      <c r="G68" s="182" t="s">
        <v>6</v>
      </c>
      <c r="H68" s="182"/>
      <c r="I68" s="183"/>
      <c r="J68" s="182" t="s">
        <v>7</v>
      </c>
      <c r="K68" s="182"/>
      <c r="L68" s="183"/>
      <c r="M68" s="181" t="s">
        <v>8</v>
      </c>
      <c r="N68" s="184"/>
      <c r="O68" s="183"/>
      <c r="P68" s="488"/>
      <c r="Q68" s="489"/>
      <c r="R68" s="490"/>
    </row>
    <row r="69" spans="1:18" s="67" customFormat="1" ht="15" customHeight="1">
      <c r="A69" s="185" t="s">
        <v>9</v>
      </c>
      <c r="B69" s="186" t="s">
        <v>10</v>
      </c>
      <c r="C69" s="187" t="s">
        <v>308</v>
      </c>
      <c r="D69" s="185" t="s">
        <v>9</v>
      </c>
      <c r="E69" s="186" t="s">
        <v>10</v>
      </c>
      <c r="F69" s="187" t="s">
        <v>308</v>
      </c>
      <c r="G69" s="185" t="s">
        <v>9</v>
      </c>
      <c r="H69" s="186" t="s">
        <v>10</v>
      </c>
      <c r="I69" s="187" t="s">
        <v>308</v>
      </c>
      <c r="J69" s="185" t="s">
        <v>9</v>
      </c>
      <c r="K69" s="186" t="s">
        <v>10</v>
      </c>
      <c r="L69" s="187" t="s">
        <v>308</v>
      </c>
      <c r="M69" s="185" t="s">
        <v>9</v>
      </c>
      <c r="N69" s="188" t="s">
        <v>10</v>
      </c>
      <c r="O69" s="187" t="s">
        <v>308</v>
      </c>
      <c r="P69" s="185"/>
      <c r="Q69" s="188"/>
      <c r="R69" s="187"/>
    </row>
    <row r="70" spans="1:18" ht="15" customHeight="1">
      <c r="A70" s="122" t="s">
        <v>106</v>
      </c>
      <c r="B70" s="130">
        <v>10</v>
      </c>
      <c r="C70" s="163"/>
      <c r="D70" s="122" t="s">
        <v>107</v>
      </c>
      <c r="E70" s="247">
        <v>10</v>
      </c>
      <c r="F70" s="127"/>
      <c r="G70" s="122" t="s">
        <v>591</v>
      </c>
      <c r="H70" s="371">
        <v>100</v>
      </c>
      <c r="I70" s="163"/>
      <c r="J70" s="122"/>
      <c r="K70" s="293"/>
      <c r="L70" s="127"/>
      <c r="M70" s="122" t="s">
        <v>108</v>
      </c>
      <c r="N70" s="227">
        <v>200</v>
      </c>
      <c r="O70" s="163"/>
      <c r="P70" s="346"/>
      <c r="Q70" s="349"/>
      <c r="R70" s="214"/>
    </row>
    <row r="71" spans="1:18" ht="15" customHeight="1">
      <c r="A71" s="122"/>
      <c r="B71" s="282"/>
      <c r="C71" s="124"/>
      <c r="D71" s="122" t="s">
        <v>106</v>
      </c>
      <c r="E71" s="247">
        <v>70</v>
      </c>
      <c r="F71" s="127"/>
      <c r="G71" s="122" t="s">
        <v>590</v>
      </c>
      <c r="H71" s="371">
        <v>20</v>
      </c>
      <c r="I71" s="167"/>
      <c r="J71" s="122"/>
      <c r="K71" s="247"/>
      <c r="L71" s="127"/>
      <c r="M71" s="122" t="s">
        <v>106</v>
      </c>
      <c r="N71" s="123">
        <v>2120</v>
      </c>
      <c r="O71" s="124"/>
      <c r="P71" s="347"/>
      <c r="Q71" s="68"/>
      <c r="R71" s="166"/>
    </row>
    <row r="72" spans="1:18" ht="15" customHeight="1">
      <c r="A72" s="122"/>
      <c r="B72" s="282"/>
      <c r="C72" s="124"/>
      <c r="D72" s="122" t="s">
        <v>108</v>
      </c>
      <c r="E72" s="247">
        <v>20</v>
      </c>
      <c r="F72" s="127"/>
      <c r="G72" s="122" t="s">
        <v>592</v>
      </c>
      <c r="H72" s="253">
        <v>10</v>
      </c>
      <c r="I72" s="124"/>
      <c r="J72" s="122"/>
      <c r="K72" s="247"/>
      <c r="L72" s="127"/>
      <c r="M72" s="122" t="s">
        <v>107</v>
      </c>
      <c r="N72" s="123">
        <v>270</v>
      </c>
      <c r="O72" s="124"/>
      <c r="P72" s="347"/>
      <c r="Q72" s="68"/>
      <c r="R72" s="166"/>
    </row>
    <row r="73" spans="1:18" ht="15" customHeight="1">
      <c r="A73" s="173"/>
      <c r="B73" s="275"/>
      <c r="C73" s="228"/>
      <c r="D73" s="173"/>
      <c r="E73" s="281"/>
      <c r="F73" s="166"/>
      <c r="G73" s="122"/>
      <c r="H73" s="375"/>
      <c r="I73" s="228"/>
      <c r="J73" s="173"/>
      <c r="K73" s="281"/>
      <c r="L73" s="166"/>
      <c r="M73" s="173"/>
      <c r="N73" s="288"/>
      <c r="O73" s="228"/>
      <c r="P73" s="215"/>
      <c r="Q73" s="350"/>
      <c r="R73" s="216"/>
    </row>
    <row r="74" spans="1:18" s="67" customFormat="1" ht="15" customHeight="1" thickBot="1">
      <c r="A74" s="198" t="s">
        <v>30</v>
      </c>
      <c r="B74" s="278">
        <f>SUM(B70:B73)</f>
        <v>10</v>
      </c>
      <c r="C74" s="199">
        <f>SUM(C70:C73)</f>
        <v>0</v>
      </c>
      <c r="D74" s="198" t="s">
        <v>30</v>
      </c>
      <c r="E74" s="278">
        <f>SUM(E70:E73)</f>
        <v>100</v>
      </c>
      <c r="F74" s="199">
        <f>SUM(F70:F73)</f>
        <v>0</v>
      </c>
      <c r="G74" s="198" t="s">
        <v>30</v>
      </c>
      <c r="H74" s="278">
        <f>SUM(H70:H73)</f>
        <v>130</v>
      </c>
      <c r="I74" s="199">
        <f>SUM(I70:I73)</f>
        <v>0</v>
      </c>
      <c r="J74" s="198" t="s">
        <v>30</v>
      </c>
      <c r="K74" s="278">
        <f>SUM(K70:K73)</f>
        <v>0</v>
      </c>
      <c r="L74" s="199">
        <f>SUM(L70:L73)</f>
        <v>0</v>
      </c>
      <c r="M74" s="198" t="s">
        <v>30</v>
      </c>
      <c r="N74" s="279">
        <f>SUM(N70:N73)</f>
        <v>2590</v>
      </c>
      <c r="O74" s="199">
        <f>SUM(O70:O73)</f>
        <v>0</v>
      </c>
      <c r="P74" s="198"/>
      <c r="Q74" s="279">
        <f>SUM(Q70:Q73)</f>
        <v>0</v>
      </c>
      <c r="R74" s="199">
        <f>SUM(R70:R73)</f>
        <v>0</v>
      </c>
    </row>
    <row r="110" ht="14.25" customHeight="1"/>
    <row r="111" ht="17.25" customHeight="1"/>
    <row r="112" ht="5.25" customHeight="1"/>
    <row r="113" ht="15" customHeight="1"/>
    <row r="121" ht="12.75" customHeight="1"/>
    <row r="122" ht="18.75" customHeight="1"/>
    <row r="123" ht="6.75" customHeight="1"/>
    <row r="126" ht="14.25" customHeight="1"/>
    <row r="127" ht="14.25" customHeight="1"/>
    <row r="128" ht="14.25" customHeight="1"/>
    <row r="129" ht="14.25" customHeight="1"/>
    <row r="130" ht="14.25" customHeight="1"/>
    <row r="132" ht="18" customHeight="1"/>
    <row r="133" ht="6.75" customHeight="1"/>
  </sheetData>
  <sheetProtection/>
  <mergeCells count="6">
    <mergeCell ref="P68:R68"/>
    <mergeCell ref="P19:R19"/>
    <mergeCell ref="P45:R45"/>
    <mergeCell ref="A1:E1"/>
    <mergeCell ref="F2:H2"/>
    <mergeCell ref="P6:R6"/>
  </mergeCells>
  <conditionalFormatting sqref="R8:R11 R14:R15 O14:O15 I14:I15 C14:C15 C47:C57 L47:L64 I47:I64 R47:R64 B13:C13 B8:C10 F8:F15 H10:I10 H13:I13 I8:I9 I11:I12 L8:L15 N8:O13 B35 I35 I21:I26 H36:I37 F35:F37 L35:L37 N35:O37 F21:F31 N21:O29 H27:I31 C33:C37 C29:C31 L21:L31 C21:C24 R21:R40 F47:F59 B24:C28 N31:O31 C59:C64 F61:F64 O47:O64">
    <cfRule type="cellIs" priority="91" dxfId="181" operator="greaterThan" stopIfTrue="1">
      <formula>A8</formula>
    </cfRule>
  </conditionalFormatting>
  <conditionalFormatting sqref="C39:C40">
    <cfRule type="cellIs" priority="92" dxfId="181" operator="greaterThan" stopIfTrue="1">
      <formula>B40</formula>
    </cfRule>
  </conditionalFormatting>
  <conditionalFormatting sqref="H8">
    <cfRule type="cellIs" priority="89" dxfId="181" operator="greaterThan" stopIfTrue="1">
      <formula>G8</formula>
    </cfRule>
  </conditionalFormatting>
  <conditionalFormatting sqref="H23">
    <cfRule type="cellIs" priority="84" dxfId="181" operator="greaterThan" stopIfTrue="1">
      <formula>G23</formula>
    </cfRule>
  </conditionalFormatting>
  <conditionalFormatting sqref="H47:H51 H53:H59">
    <cfRule type="cellIs" priority="81" dxfId="181" operator="greaterThan" stopIfTrue="1">
      <formula>G47</formula>
    </cfRule>
  </conditionalFormatting>
  <conditionalFormatting sqref="B47:B51 B53:B57 B59:B60">
    <cfRule type="cellIs" priority="72" dxfId="181" operator="greaterThan" stopIfTrue="1">
      <formula>A47</formula>
    </cfRule>
  </conditionalFormatting>
  <conditionalFormatting sqref="H21">
    <cfRule type="cellIs" priority="68" dxfId="181" operator="greaterThan" stopIfTrue="1">
      <formula>G21</formula>
    </cfRule>
  </conditionalFormatting>
  <conditionalFormatting sqref="H22">
    <cfRule type="cellIs" priority="67" dxfId="181" operator="greaterThan" stopIfTrue="1">
      <formula>G22</formula>
    </cfRule>
  </conditionalFormatting>
  <conditionalFormatting sqref="H35">
    <cfRule type="cellIs" priority="66" dxfId="181" operator="greaterThan" stopIfTrue="1">
      <formula>G35</formula>
    </cfRule>
  </conditionalFormatting>
  <conditionalFormatting sqref="C41">
    <cfRule type="cellIs" priority="65" dxfId="181" operator="greaterThan" stopIfTrue="1">
      <formula>B41</formula>
    </cfRule>
  </conditionalFormatting>
  <conditionalFormatting sqref="C11:C12">
    <cfRule type="cellIs" priority="64" dxfId="181" operator="greaterThan" stopIfTrue="1">
      <formula>B11</formula>
    </cfRule>
  </conditionalFormatting>
  <conditionalFormatting sqref="B11:B12">
    <cfRule type="cellIs" priority="62" dxfId="181" operator="greaterThan" stopIfTrue="1">
      <formula>A11</formula>
    </cfRule>
  </conditionalFormatting>
  <conditionalFormatting sqref="C71:C73">
    <cfRule type="cellIs" priority="56" dxfId="182" operator="greaterThan" stopIfTrue="1">
      <formula>B71</formula>
    </cfRule>
  </conditionalFormatting>
  <conditionalFormatting sqref="C70">
    <cfRule type="cellIs" priority="55" dxfId="182" operator="greaterThan" stopIfTrue="1">
      <formula>$B$70</formula>
    </cfRule>
  </conditionalFormatting>
  <conditionalFormatting sqref="C74">
    <cfRule type="cellIs" priority="54" dxfId="182" operator="greaterThan" stopIfTrue="1">
      <formula>$B$74</formula>
    </cfRule>
  </conditionalFormatting>
  <conditionalFormatting sqref="F70:F74">
    <cfRule type="cellIs" priority="53" dxfId="182" operator="greaterThan" stopIfTrue="1">
      <formula>E70</formula>
    </cfRule>
  </conditionalFormatting>
  <conditionalFormatting sqref="I70:I74">
    <cfRule type="cellIs" priority="52" dxfId="182" operator="greaterThan" stopIfTrue="1">
      <formula>H70</formula>
    </cfRule>
  </conditionalFormatting>
  <conditionalFormatting sqref="O70:O74">
    <cfRule type="cellIs" priority="51" dxfId="182" operator="greaterThan" stopIfTrue="1">
      <formula>N70</formula>
    </cfRule>
  </conditionalFormatting>
  <conditionalFormatting sqref="B32:C32">
    <cfRule type="cellIs" priority="50" dxfId="181" operator="greaterThan" stopIfTrue="1">
      <formula>A32</formula>
    </cfRule>
  </conditionalFormatting>
  <conditionalFormatting sqref="E32:F32">
    <cfRule type="cellIs" priority="44" dxfId="181" operator="greaterThan" stopIfTrue="1">
      <formula>D32</formula>
    </cfRule>
  </conditionalFormatting>
  <conditionalFormatting sqref="H32:I32">
    <cfRule type="cellIs" priority="43" dxfId="181" operator="greaterThan" stopIfTrue="1">
      <formula>G32</formula>
    </cfRule>
  </conditionalFormatting>
  <conditionalFormatting sqref="K32:L32">
    <cfRule type="cellIs" priority="42" dxfId="181" operator="greaterThan" stopIfTrue="1">
      <formula>J32</formula>
    </cfRule>
  </conditionalFormatting>
  <conditionalFormatting sqref="N32:O32">
    <cfRule type="cellIs" priority="41" dxfId="181" operator="greaterThan" stopIfTrue="1">
      <formula>M32</formula>
    </cfRule>
  </conditionalFormatting>
  <conditionalFormatting sqref="B38:C38">
    <cfRule type="cellIs" priority="39" dxfId="181" operator="greaterThan" stopIfTrue="1">
      <formula>A38</formula>
    </cfRule>
  </conditionalFormatting>
  <conditionalFormatting sqref="E38:F38">
    <cfRule type="cellIs" priority="33" dxfId="181" operator="greaterThan" stopIfTrue="1">
      <formula>D38</formula>
    </cfRule>
  </conditionalFormatting>
  <conditionalFormatting sqref="H38:I38">
    <cfRule type="cellIs" priority="32" dxfId="181" operator="greaterThan" stopIfTrue="1">
      <formula>G38</formula>
    </cfRule>
  </conditionalFormatting>
  <conditionalFormatting sqref="K38:L38">
    <cfRule type="cellIs" priority="31" dxfId="181" operator="greaterThan" stopIfTrue="1">
      <formula>J38</formula>
    </cfRule>
  </conditionalFormatting>
  <conditionalFormatting sqref="N38:O38">
    <cfRule type="cellIs" priority="30" dxfId="181" operator="greaterThan" stopIfTrue="1">
      <formula>M38</formula>
    </cfRule>
  </conditionalFormatting>
  <conditionalFormatting sqref="F33:F34">
    <cfRule type="cellIs" priority="28" dxfId="181" operator="greaterThan" stopIfTrue="1">
      <formula>E33</formula>
    </cfRule>
  </conditionalFormatting>
  <conditionalFormatting sqref="I33:I34">
    <cfRule type="cellIs" priority="27" dxfId="181" operator="greaterThan" stopIfTrue="1">
      <formula>H33</formula>
    </cfRule>
  </conditionalFormatting>
  <conditionalFormatting sqref="L33:L34">
    <cfRule type="cellIs" priority="26" dxfId="181" operator="greaterThan" stopIfTrue="1">
      <formula>K33</formula>
    </cfRule>
  </conditionalFormatting>
  <conditionalFormatting sqref="O33:O34">
    <cfRule type="cellIs" priority="25" dxfId="181" operator="greaterThan" stopIfTrue="1">
      <formula>N33</formula>
    </cfRule>
  </conditionalFormatting>
  <conditionalFormatting sqref="F41">
    <cfRule type="cellIs" priority="24" dxfId="181" operator="greaterThan" stopIfTrue="1">
      <formula>E41</formula>
    </cfRule>
  </conditionalFormatting>
  <conditionalFormatting sqref="I41">
    <cfRule type="cellIs" priority="23" dxfId="181" operator="greaterThan" stopIfTrue="1">
      <formula>H41</formula>
    </cfRule>
  </conditionalFormatting>
  <conditionalFormatting sqref="L41">
    <cfRule type="cellIs" priority="22" dxfId="181" operator="greaterThan" stopIfTrue="1">
      <formula>K41</formula>
    </cfRule>
  </conditionalFormatting>
  <conditionalFormatting sqref="O41">
    <cfRule type="cellIs" priority="21" dxfId="181" operator="greaterThan" stopIfTrue="1">
      <formula>N41</formula>
    </cfRule>
  </conditionalFormatting>
  <conditionalFormatting sqref="R41">
    <cfRule type="cellIs" priority="20" dxfId="181" operator="greaterThan" stopIfTrue="1">
      <formula>Q41</formula>
    </cfRule>
  </conditionalFormatting>
  <conditionalFormatting sqref="F39:F40">
    <cfRule type="cellIs" priority="19" dxfId="181" operator="greaterThan" stopIfTrue="1">
      <formula>E40</formula>
    </cfRule>
  </conditionalFormatting>
  <conditionalFormatting sqref="I39:I40">
    <cfRule type="cellIs" priority="18" dxfId="181" operator="greaterThan" stopIfTrue="1">
      <formula>H40</formula>
    </cfRule>
  </conditionalFormatting>
  <conditionalFormatting sqref="L39:L40">
    <cfRule type="cellIs" priority="17" dxfId="181" operator="greaterThan" stopIfTrue="1">
      <formula>K40</formula>
    </cfRule>
  </conditionalFormatting>
  <conditionalFormatting sqref="O39:O40">
    <cfRule type="cellIs" priority="16" dxfId="181" operator="greaterThan" stopIfTrue="1">
      <formula>N40</formula>
    </cfRule>
  </conditionalFormatting>
  <conditionalFormatting sqref="L70:L72">
    <cfRule type="cellIs" priority="14" dxfId="182" operator="greaterThan" stopIfTrue="1">
      <formula>K70</formula>
    </cfRule>
  </conditionalFormatting>
  <conditionalFormatting sqref="L74">
    <cfRule type="cellIs" priority="13" dxfId="182" operator="greaterThan" stopIfTrue="1">
      <formula>K74</formula>
    </cfRule>
  </conditionalFormatting>
  <conditionalFormatting sqref="N30:O30">
    <cfRule type="cellIs" priority="12" dxfId="181" operator="greaterThan" stopIfTrue="1">
      <formula>M30</formula>
    </cfRule>
  </conditionalFormatting>
  <conditionalFormatting sqref="E47:E48 E61 E50:E59">
    <cfRule type="cellIs" priority="11" dxfId="181" operator="greaterThan" stopIfTrue="1">
      <formula>D47</formula>
    </cfRule>
  </conditionalFormatting>
  <conditionalFormatting sqref="N47:N61">
    <cfRule type="cellIs" priority="9" dxfId="181" operator="greaterThan" stopIfTrue="1">
      <formula>M47</formula>
    </cfRule>
  </conditionalFormatting>
  <conditionalFormatting sqref="H71 H73">
    <cfRule type="cellIs" priority="8" dxfId="182" operator="greaterThan" stopIfTrue="1">
      <formula>G71</formula>
    </cfRule>
  </conditionalFormatting>
  <conditionalFormatting sqref="C58">
    <cfRule type="cellIs" priority="7" dxfId="181" operator="greaterThan" stopIfTrue="1">
      <formula>B58</formula>
    </cfRule>
  </conditionalFormatting>
  <conditionalFormatting sqref="B58">
    <cfRule type="cellIs" priority="6" dxfId="181" operator="greaterThan" stopIfTrue="1">
      <formula>A58</formula>
    </cfRule>
  </conditionalFormatting>
  <conditionalFormatting sqref="E49">
    <cfRule type="cellIs" priority="5" dxfId="181" operator="greaterThan" stopIfTrue="1">
      <formula>D49</formula>
    </cfRule>
  </conditionalFormatting>
  <conditionalFormatting sqref="F60">
    <cfRule type="cellIs" priority="4" dxfId="181" operator="greaterThan" stopIfTrue="1">
      <formula>E60</formula>
    </cfRule>
  </conditionalFormatting>
  <conditionalFormatting sqref="E60">
    <cfRule type="cellIs" priority="3" dxfId="181" operator="greaterThan" stopIfTrue="1">
      <formula>D60</formula>
    </cfRule>
  </conditionalFormatting>
  <conditionalFormatting sqref="H70">
    <cfRule type="cellIs" priority="2" dxfId="182" operator="greaterThan" stopIfTrue="1">
      <formula>G70</formula>
    </cfRule>
  </conditionalFormatting>
  <conditionalFormatting sqref="H72">
    <cfRule type="cellIs" priority="1" dxfId="182" operator="greaterThan" stopIfTrue="1">
      <formula>G72</formula>
    </cfRule>
  </conditionalFormatting>
  <printOptions horizontalCentered="1"/>
  <pageMargins left="0.1968503937007874" right="0.1968503937007874" top="0.5511811023622047" bottom="0" header="0.2755905511811024" footer="0.1968503937007874"/>
  <pageSetup horizontalDpi="600" verticalDpi="600" orientation="portrait" paperSize="12" scale="85" r:id="rId3"/>
  <headerFooter alignWithMargins="0">
    <oddHeader>&amp;L&amp;16折込広告企画書　鹿児島地区　No.４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R74"/>
  <sheetViews>
    <sheetView showGridLines="0" zoomScale="115" zoomScaleNormal="115" zoomScalePageLayoutView="0" workbookViewId="0" topLeftCell="A1">
      <pane ySplit="2" topLeftCell="A3" activePane="bottomLeft" state="frozen"/>
      <selection pane="topLeft" activeCell="T11" sqref="T11"/>
      <selection pane="bottomLeft" activeCell="C75" sqref="C75"/>
    </sheetView>
  </sheetViews>
  <sheetFormatPr defaultColWidth="9.00390625" defaultRowHeight="13.5"/>
  <cols>
    <col min="1" max="1" width="9.375" style="5" customWidth="1"/>
    <col min="2" max="2" width="6.625" style="5" customWidth="1"/>
    <col min="3" max="3" width="7.375" style="5" customWidth="1"/>
    <col min="4" max="4" width="9.375" style="5" customWidth="1"/>
    <col min="5" max="5" width="6.625" style="5" customWidth="1"/>
    <col min="6" max="6" width="7.375" style="5" customWidth="1"/>
    <col min="7" max="7" width="9.375" style="5" customWidth="1"/>
    <col min="8" max="8" width="6.625" style="5" customWidth="1"/>
    <col min="9" max="9" width="7.375" style="5" customWidth="1"/>
    <col min="10" max="10" width="9.375" style="5" customWidth="1"/>
    <col min="11" max="11" width="6.625" style="5" customWidth="1"/>
    <col min="12" max="12" width="7.375" style="5" customWidth="1"/>
    <col min="13" max="13" width="9.375" style="5" customWidth="1"/>
    <col min="14" max="14" width="6.625" style="5" customWidth="1"/>
    <col min="15" max="15" width="7.375" style="5" customWidth="1"/>
    <col min="16" max="16" width="9.375" style="5" customWidth="1"/>
    <col min="17" max="17" width="6.625" style="5" customWidth="1"/>
    <col min="18" max="18" width="7.375" style="5" customWidth="1"/>
    <col min="19" max="16384" width="9.00390625" style="5" customWidth="1"/>
  </cols>
  <sheetData>
    <row r="1" spans="1:15" ht="12.75" customHeight="1">
      <c r="A1" s="497" t="s">
        <v>221</v>
      </c>
      <c r="B1" s="498"/>
      <c r="C1" s="498"/>
      <c r="D1" s="498"/>
      <c r="E1" s="499"/>
      <c r="F1" s="56" t="s">
        <v>0</v>
      </c>
      <c r="G1" s="57"/>
      <c r="H1" s="259"/>
      <c r="I1" s="55" t="s">
        <v>1</v>
      </c>
      <c r="J1" s="57" t="s">
        <v>231</v>
      </c>
      <c r="K1" s="182"/>
      <c r="L1" s="58"/>
      <c r="M1" s="59" t="s">
        <v>233</v>
      </c>
      <c r="N1" s="60"/>
      <c r="O1" s="260"/>
    </row>
    <row r="2" spans="1:18" ht="27" customHeight="1" thickBot="1">
      <c r="A2" s="61">
        <f>'鹿児島市'!A2</f>
        <v>0</v>
      </c>
      <c r="B2" s="62"/>
      <c r="C2" s="62"/>
      <c r="D2" s="62"/>
      <c r="E2" s="62"/>
      <c r="F2" s="500" t="str">
        <f>'鹿児島市'!$F$2</f>
        <v>令和　　年　　月　　日</v>
      </c>
      <c r="G2" s="501"/>
      <c r="H2" s="502"/>
      <c r="I2" s="63">
        <f>'鹿児島市'!I2</f>
        <v>0</v>
      </c>
      <c r="J2" s="64">
        <f>'鹿児島市'!J2</f>
        <v>0</v>
      </c>
      <c r="K2" s="65"/>
      <c r="L2" s="267"/>
      <c r="M2" s="268"/>
      <c r="N2" s="263"/>
      <c r="O2" s="66"/>
      <c r="R2" s="264" t="s">
        <v>494</v>
      </c>
    </row>
    <row r="3" ht="15" customHeight="1" thickBot="1">
      <c r="R3" s="269" t="s">
        <v>493</v>
      </c>
    </row>
    <row r="4" spans="1:18" ht="15" customHeight="1" thickBot="1">
      <c r="A4" s="407" t="s">
        <v>625</v>
      </c>
      <c r="B4" s="174"/>
      <c r="C4" s="175" t="s">
        <v>243</v>
      </c>
      <c r="D4" s="200" t="s">
        <v>109</v>
      </c>
      <c r="E4" s="270"/>
      <c r="F4" s="176" t="s">
        <v>2</v>
      </c>
      <c r="G4" s="271">
        <f>B26+E26+H26+K26+N26+Q26</f>
        <v>17390</v>
      </c>
      <c r="H4" s="177" t="s">
        <v>3</v>
      </c>
      <c r="I4" s="178">
        <f>C26+F26+I26+L26+O26+R26</f>
        <v>0</v>
      </c>
      <c r="J4" s="10"/>
      <c r="L4" s="180" t="s">
        <v>222</v>
      </c>
      <c r="M4" s="272">
        <f>SUM(I4,I28,I41,I52,I62)</f>
        <v>0</v>
      </c>
      <c r="R4" s="269" t="s">
        <v>492</v>
      </c>
    </row>
    <row r="5" ht="4.5" customHeight="1" thickBot="1"/>
    <row r="6" spans="1:18" ht="15" customHeight="1">
      <c r="A6" s="181" t="s">
        <v>4</v>
      </c>
      <c r="B6" s="182"/>
      <c r="C6" s="183"/>
      <c r="D6" s="182" t="s">
        <v>5</v>
      </c>
      <c r="E6" s="182"/>
      <c r="F6" s="183"/>
      <c r="G6" s="182" t="s">
        <v>6</v>
      </c>
      <c r="H6" s="182"/>
      <c r="I6" s="183"/>
      <c r="J6" s="182" t="s">
        <v>7</v>
      </c>
      <c r="K6" s="182"/>
      <c r="L6" s="183"/>
      <c r="M6" s="181" t="s">
        <v>8</v>
      </c>
      <c r="N6" s="184"/>
      <c r="O6" s="183"/>
      <c r="P6" s="488"/>
      <c r="Q6" s="489"/>
      <c r="R6" s="490"/>
    </row>
    <row r="7" spans="1:18" s="67" customFormat="1" ht="15" customHeight="1">
      <c r="A7" s="185" t="s">
        <v>9</v>
      </c>
      <c r="B7" s="186" t="s">
        <v>10</v>
      </c>
      <c r="C7" s="187" t="s">
        <v>308</v>
      </c>
      <c r="D7" s="185" t="s">
        <v>9</v>
      </c>
      <c r="E7" s="186" t="s">
        <v>10</v>
      </c>
      <c r="F7" s="187" t="s">
        <v>308</v>
      </c>
      <c r="G7" s="185" t="s">
        <v>9</v>
      </c>
      <c r="H7" s="186" t="s">
        <v>10</v>
      </c>
      <c r="I7" s="187" t="s">
        <v>308</v>
      </c>
      <c r="J7" s="185" t="s">
        <v>9</v>
      </c>
      <c r="K7" s="186" t="s">
        <v>10</v>
      </c>
      <c r="L7" s="187" t="s">
        <v>308</v>
      </c>
      <c r="M7" s="185" t="s">
        <v>9</v>
      </c>
      <c r="N7" s="188" t="s">
        <v>10</v>
      </c>
      <c r="O7" s="187" t="s">
        <v>308</v>
      </c>
      <c r="P7" s="185"/>
      <c r="Q7" s="188"/>
      <c r="R7" s="187"/>
    </row>
    <row r="8" spans="1:18" ht="15" customHeight="1">
      <c r="A8" s="159" t="s">
        <v>374</v>
      </c>
      <c r="B8" s="130">
        <v>50</v>
      </c>
      <c r="C8" s="163"/>
      <c r="D8" s="159" t="s">
        <v>526</v>
      </c>
      <c r="E8" s="258">
        <v>140</v>
      </c>
      <c r="F8" s="127"/>
      <c r="G8" s="122" t="s">
        <v>112</v>
      </c>
      <c r="H8" s="266">
        <v>540</v>
      </c>
      <c r="I8" s="127"/>
      <c r="J8" s="122"/>
      <c r="K8" s="247"/>
      <c r="L8" s="127"/>
      <c r="M8" s="122" t="s">
        <v>113</v>
      </c>
      <c r="N8" s="362">
        <v>2940</v>
      </c>
      <c r="O8" s="190"/>
      <c r="P8" s="346"/>
      <c r="Q8" s="349"/>
      <c r="R8" s="214"/>
    </row>
    <row r="9" spans="1:18" ht="15" customHeight="1">
      <c r="A9" s="159" t="s">
        <v>375</v>
      </c>
      <c r="B9" s="130">
        <v>10</v>
      </c>
      <c r="C9" s="124"/>
      <c r="D9" s="158" t="s">
        <v>557</v>
      </c>
      <c r="E9" s="258">
        <v>50</v>
      </c>
      <c r="F9" s="127"/>
      <c r="G9" s="122" t="s">
        <v>111</v>
      </c>
      <c r="H9" s="126">
        <v>690</v>
      </c>
      <c r="I9" s="127"/>
      <c r="J9" s="122"/>
      <c r="K9" s="247"/>
      <c r="L9" s="127"/>
      <c r="M9" s="122" t="s">
        <v>115</v>
      </c>
      <c r="N9" s="362">
        <v>1450</v>
      </c>
      <c r="O9" s="127"/>
      <c r="P9" s="347"/>
      <c r="Q9" s="68"/>
      <c r="R9" s="166"/>
    </row>
    <row r="10" spans="1:18" ht="15" customHeight="1">
      <c r="A10" s="159" t="s">
        <v>376</v>
      </c>
      <c r="B10" s="130">
        <v>40</v>
      </c>
      <c r="C10" s="124"/>
      <c r="D10" s="159" t="s">
        <v>531</v>
      </c>
      <c r="E10" s="258">
        <v>90</v>
      </c>
      <c r="F10" s="127"/>
      <c r="G10" s="122" t="s">
        <v>114</v>
      </c>
      <c r="H10" s="126">
        <v>620</v>
      </c>
      <c r="I10" s="127"/>
      <c r="J10" s="122"/>
      <c r="K10" s="247"/>
      <c r="L10" s="127"/>
      <c r="M10" s="122" t="s">
        <v>111</v>
      </c>
      <c r="N10" s="362">
        <v>2340</v>
      </c>
      <c r="O10" s="127"/>
      <c r="P10" s="347"/>
      <c r="Q10" s="68"/>
      <c r="R10" s="166"/>
    </row>
    <row r="11" spans="1:18" ht="15" customHeight="1">
      <c r="A11" s="159" t="s">
        <v>377</v>
      </c>
      <c r="B11" s="130">
        <v>10</v>
      </c>
      <c r="C11" s="172"/>
      <c r="D11" s="159" t="s">
        <v>527</v>
      </c>
      <c r="E11" s="258">
        <v>50</v>
      </c>
      <c r="F11" s="127"/>
      <c r="G11" s="122"/>
      <c r="H11" s="126"/>
      <c r="I11" s="127"/>
      <c r="J11" s="122"/>
      <c r="K11" s="247"/>
      <c r="L11" s="127"/>
      <c r="M11" s="122" t="s">
        <v>114</v>
      </c>
      <c r="N11" s="362">
        <v>1630</v>
      </c>
      <c r="O11" s="127"/>
      <c r="P11" s="347"/>
      <c r="Q11" s="68"/>
      <c r="R11" s="166"/>
    </row>
    <row r="12" spans="1:18" ht="15" customHeight="1">
      <c r="A12" s="159" t="s">
        <v>426</v>
      </c>
      <c r="B12" s="130">
        <v>10</v>
      </c>
      <c r="C12" s="124"/>
      <c r="D12" s="158" t="s">
        <v>532</v>
      </c>
      <c r="E12" s="258">
        <v>20</v>
      </c>
      <c r="F12" s="127"/>
      <c r="G12" s="122"/>
      <c r="H12" s="126"/>
      <c r="I12" s="127"/>
      <c r="J12" s="122"/>
      <c r="K12" s="294"/>
      <c r="L12" s="165"/>
      <c r="M12" s="122" t="s">
        <v>116</v>
      </c>
      <c r="N12" s="362">
        <v>1070</v>
      </c>
      <c r="O12" s="127"/>
      <c r="P12" s="347"/>
      <c r="Q12" s="68"/>
      <c r="R12" s="166"/>
    </row>
    <row r="13" spans="1:18" ht="15" customHeight="1">
      <c r="A13" s="122" t="s">
        <v>419</v>
      </c>
      <c r="B13" s="130">
        <v>10</v>
      </c>
      <c r="C13" s="124"/>
      <c r="D13" s="461" t="s">
        <v>528</v>
      </c>
      <c r="E13" s="258">
        <v>40</v>
      </c>
      <c r="F13" s="127"/>
      <c r="G13" s="122"/>
      <c r="H13" s="126"/>
      <c r="I13" s="127"/>
      <c r="J13" s="122"/>
      <c r="K13" s="247"/>
      <c r="L13" s="127"/>
      <c r="M13" s="122" t="s">
        <v>117</v>
      </c>
      <c r="N13" s="362">
        <v>600</v>
      </c>
      <c r="O13" s="127"/>
      <c r="P13" s="347"/>
      <c r="Q13" s="68"/>
      <c r="R13" s="166"/>
    </row>
    <row r="14" spans="1:18" ht="15" customHeight="1">
      <c r="A14" s="159" t="s">
        <v>420</v>
      </c>
      <c r="B14" s="130">
        <v>10</v>
      </c>
      <c r="C14" s="124"/>
      <c r="D14" s="159" t="s">
        <v>529</v>
      </c>
      <c r="E14" s="258">
        <v>20</v>
      </c>
      <c r="F14" s="127"/>
      <c r="G14" s="122"/>
      <c r="H14" s="126"/>
      <c r="I14" s="127"/>
      <c r="J14" s="122"/>
      <c r="K14" s="247"/>
      <c r="L14" s="127"/>
      <c r="M14" s="122" t="s">
        <v>118</v>
      </c>
      <c r="N14" s="362">
        <v>1480</v>
      </c>
      <c r="O14" s="127"/>
      <c r="P14" s="347"/>
      <c r="Q14" s="68"/>
      <c r="R14" s="166"/>
    </row>
    <row r="15" spans="1:18" ht="15" customHeight="1">
      <c r="A15" s="159"/>
      <c r="B15" s="130"/>
      <c r="C15" s="124"/>
      <c r="D15" s="122" t="s">
        <v>126</v>
      </c>
      <c r="E15" s="247">
        <v>10</v>
      </c>
      <c r="F15" s="127"/>
      <c r="G15" s="122"/>
      <c r="H15" s="126"/>
      <c r="I15" s="127"/>
      <c r="J15" s="122"/>
      <c r="K15" s="247"/>
      <c r="L15" s="127"/>
      <c r="M15" s="125" t="s">
        <v>428</v>
      </c>
      <c r="N15" s="362">
        <v>580</v>
      </c>
      <c r="O15" s="127"/>
      <c r="P15" s="347"/>
      <c r="Q15" s="68"/>
      <c r="R15" s="166"/>
    </row>
    <row r="16" spans="1:18" ht="15" customHeight="1">
      <c r="A16" s="159"/>
      <c r="B16" s="130"/>
      <c r="C16" s="124"/>
      <c r="D16" s="125" t="s">
        <v>428</v>
      </c>
      <c r="E16" s="247">
        <v>10</v>
      </c>
      <c r="F16" s="127"/>
      <c r="G16" s="125"/>
      <c r="H16" s="126"/>
      <c r="I16" s="127"/>
      <c r="J16" s="122"/>
      <c r="K16" s="247"/>
      <c r="L16" s="127"/>
      <c r="M16" s="125"/>
      <c r="N16" s="362"/>
      <c r="O16" s="127"/>
      <c r="P16" s="347"/>
      <c r="Q16" s="68"/>
      <c r="R16" s="166"/>
    </row>
    <row r="17" spans="1:18" ht="15" customHeight="1">
      <c r="A17" s="122"/>
      <c r="B17" s="282"/>
      <c r="C17" s="124"/>
      <c r="D17" s="125"/>
      <c r="E17" s="247"/>
      <c r="F17" s="127"/>
      <c r="G17" s="122"/>
      <c r="H17" s="126"/>
      <c r="I17" s="127"/>
      <c r="J17" s="122"/>
      <c r="K17" s="247"/>
      <c r="L17" s="127"/>
      <c r="M17" s="122"/>
      <c r="N17" s="362"/>
      <c r="O17" s="127"/>
      <c r="P17" s="351"/>
      <c r="Q17" s="68"/>
      <c r="R17" s="166"/>
    </row>
    <row r="18" spans="1:18" ht="15" customHeight="1">
      <c r="A18" s="159" t="s">
        <v>363</v>
      </c>
      <c r="B18" s="282"/>
      <c r="C18" s="124"/>
      <c r="D18" s="159" t="s">
        <v>530</v>
      </c>
      <c r="E18" s="295"/>
      <c r="F18" s="127"/>
      <c r="G18" s="122"/>
      <c r="H18" s="126"/>
      <c r="I18" s="127"/>
      <c r="J18" s="122"/>
      <c r="K18" s="247"/>
      <c r="L18" s="127"/>
      <c r="M18" s="122" t="s">
        <v>110</v>
      </c>
      <c r="N18" s="362"/>
      <c r="O18" s="127"/>
      <c r="P18" s="351"/>
      <c r="Q18" s="68"/>
      <c r="R18" s="166"/>
    </row>
    <row r="19" spans="1:18" ht="15" customHeight="1">
      <c r="A19" s="207"/>
      <c r="B19" s="296"/>
      <c r="C19" s="231"/>
      <c r="D19" s="122"/>
      <c r="E19" s="247"/>
      <c r="F19" s="127"/>
      <c r="G19" s="122"/>
      <c r="H19" s="126"/>
      <c r="I19" s="127"/>
      <c r="J19" s="122"/>
      <c r="K19" s="247"/>
      <c r="L19" s="127"/>
      <c r="M19" s="230"/>
      <c r="N19" s="362"/>
      <c r="O19" s="127"/>
      <c r="P19" s="351"/>
      <c r="Q19" s="68"/>
      <c r="R19" s="166"/>
    </row>
    <row r="20" spans="1:18" ht="15" customHeight="1">
      <c r="A20" s="232"/>
      <c r="B20" s="297"/>
      <c r="C20" s="233"/>
      <c r="D20" s="232"/>
      <c r="E20" s="297"/>
      <c r="F20" s="233"/>
      <c r="G20" s="232"/>
      <c r="H20" s="297"/>
      <c r="I20" s="233"/>
      <c r="J20" s="232"/>
      <c r="K20" s="297"/>
      <c r="L20" s="233"/>
      <c r="M20" s="232"/>
      <c r="N20" s="372"/>
      <c r="O20" s="233"/>
      <c r="P20" s="351"/>
      <c r="Q20" s="68"/>
      <c r="R20" s="166"/>
    </row>
    <row r="21" spans="1:18" ht="15" customHeight="1">
      <c r="A21" s="212" t="s">
        <v>322</v>
      </c>
      <c r="B21" s="298"/>
      <c r="C21" s="127"/>
      <c r="D21" s="212" t="s">
        <v>322</v>
      </c>
      <c r="E21" s="298"/>
      <c r="F21" s="127"/>
      <c r="G21" s="212" t="s">
        <v>322</v>
      </c>
      <c r="H21" s="298"/>
      <c r="I21" s="127"/>
      <c r="J21" s="212"/>
      <c r="K21" s="298"/>
      <c r="L21" s="127"/>
      <c r="M21" s="212" t="s">
        <v>322</v>
      </c>
      <c r="N21" s="365"/>
      <c r="O21" s="127"/>
      <c r="P21" s="351"/>
      <c r="Q21" s="68"/>
      <c r="R21" s="166"/>
    </row>
    <row r="22" spans="1:18" ht="15" customHeight="1">
      <c r="A22" s="122" t="s">
        <v>515</v>
      </c>
      <c r="B22" s="282">
        <v>10</v>
      </c>
      <c r="C22" s="124"/>
      <c r="D22" s="122" t="s">
        <v>137</v>
      </c>
      <c r="E22" s="247">
        <v>40</v>
      </c>
      <c r="F22" s="127"/>
      <c r="G22" s="122" t="s">
        <v>582</v>
      </c>
      <c r="H22" s="126">
        <v>40</v>
      </c>
      <c r="I22" s="127"/>
      <c r="J22" s="122"/>
      <c r="K22" s="247"/>
      <c r="L22" s="127"/>
      <c r="M22" s="122" t="s">
        <v>137</v>
      </c>
      <c r="N22" s="362">
        <v>1830</v>
      </c>
      <c r="O22" s="127"/>
      <c r="P22" s="351"/>
      <c r="Q22" s="68"/>
      <c r="R22" s="166"/>
    </row>
    <row r="23" spans="1:18" ht="15" customHeight="1">
      <c r="A23" s="122"/>
      <c r="B23" s="282">
        <v>0</v>
      </c>
      <c r="C23" s="124"/>
      <c r="D23" s="122" t="s">
        <v>135</v>
      </c>
      <c r="E23" s="247">
        <v>30</v>
      </c>
      <c r="F23" s="127"/>
      <c r="G23" s="122"/>
      <c r="H23" s="247"/>
      <c r="I23" s="127"/>
      <c r="J23" s="122"/>
      <c r="K23" s="247"/>
      <c r="L23" s="127"/>
      <c r="M23" s="122" t="s">
        <v>219</v>
      </c>
      <c r="N23" s="362">
        <v>930</v>
      </c>
      <c r="O23" s="127"/>
      <c r="P23" s="351"/>
      <c r="Q23" s="68"/>
      <c r="R23" s="166"/>
    </row>
    <row r="24" spans="1:18" ht="15" customHeight="1">
      <c r="A24" s="122"/>
      <c r="B24" s="282"/>
      <c r="C24" s="124"/>
      <c r="D24" s="122"/>
      <c r="E24" s="247"/>
      <c r="F24" s="127"/>
      <c r="G24" s="122"/>
      <c r="H24" s="247"/>
      <c r="I24" s="127"/>
      <c r="J24" s="122"/>
      <c r="K24" s="247"/>
      <c r="L24" s="127"/>
      <c r="M24" s="125"/>
      <c r="N24" s="123"/>
      <c r="O24" s="124"/>
      <c r="P24" s="351"/>
      <c r="Q24" s="68"/>
      <c r="R24" s="166"/>
    </row>
    <row r="25" spans="1:18" ht="15" customHeight="1">
      <c r="A25" s="173"/>
      <c r="B25" s="275"/>
      <c r="C25" s="228"/>
      <c r="D25" s="173"/>
      <c r="E25" s="281"/>
      <c r="F25" s="166"/>
      <c r="G25" s="173"/>
      <c r="H25" s="281"/>
      <c r="I25" s="166"/>
      <c r="J25" s="173"/>
      <c r="K25" s="281"/>
      <c r="L25" s="166"/>
      <c r="M25" s="197"/>
      <c r="N25" s="288"/>
      <c r="O25" s="228"/>
      <c r="P25" s="352"/>
      <c r="Q25" s="350"/>
      <c r="R25" s="216"/>
    </row>
    <row r="26" spans="1:18" s="67" customFormat="1" ht="15" customHeight="1" thickBot="1">
      <c r="A26" s="198" t="s">
        <v>30</v>
      </c>
      <c r="B26" s="278">
        <f>SUM(B8:B25)</f>
        <v>150</v>
      </c>
      <c r="C26" s="199">
        <f>SUM(C8:C25)</f>
        <v>0</v>
      </c>
      <c r="D26" s="198" t="s">
        <v>30</v>
      </c>
      <c r="E26" s="278">
        <f>SUM(E8:E25)</f>
        <v>500</v>
      </c>
      <c r="F26" s="199">
        <f>SUM(F8:F25)</f>
        <v>0</v>
      </c>
      <c r="G26" s="198" t="s">
        <v>30</v>
      </c>
      <c r="H26" s="278">
        <f>SUM(H8:H25)</f>
        <v>1890</v>
      </c>
      <c r="I26" s="199">
        <f>SUM(I8:I25)</f>
        <v>0</v>
      </c>
      <c r="J26" s="198" t="s">
        <v>30</v>
      </c>
      <c r="K26" s="278">
        <f>SUM(K8:K25)</f>
        <v>0</v>
      </c>
      <c r="L26" s="199">
        <f>SUM(L8:L25)</f>
        <v>0</v>
      </c>
      <c r="M26" s="198" t="s">
        <v>30</v>
      </c>
      <c r="N26" s="279">
        <f>SUM(N8:N25)</f>
        <v>14850</v>
      </c>
      <c r="O26" s="199">
        <f>SUM(O8:O25)</f>
        <v>0</v>
      </c>
      <c r="P26" s="198"/>
      <c r="Q26" s="279">
        <f>SUM(Q8:Q25)</f>
        <v>0</v>
      </c>
      <c r="R26" s="199">
        <f>SUM(R8:R25)</f>
        <v>0</v>
      </c>
    </row>
    <row r="27" ht="12" customHeight="1" thickBot="1"/>
    <row r="28" spans="1:13" ht="15" customHeight="1" thickBot="1">
      <c r="A28" s="407" t="s">
        <v>625</v>
      </c>
      <c r="B28" s="174"/>
      <c r="C28" s="175" t="s">
        <v>340</v>
      </c>
      <c r="D28" s="200" t="s">
        <v>321</v>
      </c>
      <c r="E28" s="270"/>
      <c r="F28" s="176" t="s">
        <v>2</v>
      </c>
      <c r="G28" s="271">
        <f>B39+E39+H39+K39+N39+Q39</f>
        <v>6380</v>
      </c>
      <c r="H28" s="177" t="s">
        <v>3</v>
      </c>
      <c r="I28" s="178">
        <f>SUM(C39,F39,I39,L39,O39,R39)</f>
        <v>0</v>
      </c>
      <c r="J28" s="10"/>
      <c r="K28" s="179"/>
      <c r="M28" s="217"/>
    </row>
    <row r="29" ht="3.75" customHeight="1" thickBot="1"/>
    <row r="30" spans="1:18" ht="15" customHeight="1">
      <c r="A30" s="181" t="s">
        <v>4</v>
      </c>
      <c r="B30" s="182"/>
      <c r="C30" s="183"/>
      <c r="D30" s="182" t="s">
        <v>5</v>
      </c>
      <c r="E30" s="182"/>
      <c r="F30" s="183"/>
      <c r="G30" s="182" t="s">
        <v>6</v>
      </c>
      <c r="H30" s="182"/>
      <c r="I30" s="183"/>
      <c r="J30" s="182" t="s">
        <v>7</v>
      </c>
      <c r="K30" s="182"/>
      <c r="L30" s="183"/>
      <c r="M30" s="181" t="s">
        <v>8</v>
      </c>
      <c r="N30" s="184"/>
      <c r="O30" s="183"/>
      <c r="P30" s="488"/>
      <c r="Q30" s="489"/>
      <c r="R30" s="490"/>
    </row>
    <row r="31" spans="1:18" s="67" customFormat="1" ht="15" customHeight="1">
      <c r="A31" s="185" t="s">
        <v>9</v>
      </c>
      <c r="B31" s="186" t="s">
        <v>10</v>
      </c>
      <c r="C31" s="187" t="s">
        <v>308</v>
      </c>
      <c r="D31" s="185" t="s">
        <v>9</v>
      </c>
      <c r="E31" s="186" t="s">
        <v>10</v>
      </c>
      <c r="F31" s="187" t="s">
        <v>308</v>
      </c>
      <c r="G31" s="185" t="s">
        <v>9</v>
      </c>
      <c r="H31" s="186" t="s">
        <v>10</v>
      </c>
      <c r="I31" s="187" t="s">
        <v>308</v>
      </c>
      <c r="J31" s="185" t="s">
        <v>9</v>
      </c>
      <c r="K31" s="186" t="s">
        <v>10</v>
      </c>
      <c r="L31" s="187" t="s">
        <v>308</v>
      </c>
      <c r="M31" s="185" t="s">
        <v>9</v>
      </c>
      <c r="N31" s="188" t="s">
        <v>10</v>
      </c>
      <c r="O31" s="187" t="s">
        <v>308</v>
      </c>
      <c r="P31" s="185"/>
      <c r="Q31" s="188"/>
      <c r="R31" s="187"/>
    </row>
    <row r="32" spans="1:18" ht="15" customHeight="1">
      <c r="A32" s="122" t="s">
        <v>516</v>
      </c>
      <c r="B32" s="130">
        <v>20</v>
      </c>
      <c r="C32" s="163"/>
      <c r="D32" s="122" t="s">
        <v>121</v>
      </c>
      <c r="E32" s="247">
        <v>10</v>
      </c>
      <c r="F32" s="127"/>
      <c r="G32" s="122" t="s">
        <v>584</v>
      </c>
      <c r="H32" s="266">
        <v>90</v>
      </c>
      <c r="I32" s="127"/>
      <c r="J32" s="122"/>
      <c r="K32" s="247"/>
      <c r="L32" s="127"/>
      <c r="M32" s="122" t="s">
        <v>562</v>
      </c>
      <c r="N32" s="123">
        <v>2150</v>
      </c>
      <c r="O32" s="163"/>
      <c r="P32" s="346"/>
      <c r="Q32" s="349"/>
      <c r="R32" s="214"/>
    </row>
    <row r="33" spans="1:18" ht="15" customHeight="1">
      <c r="A33" s="122" t="s">
        <v>125</v>
      </c>
      <c r="B33" s="130">
        <v>10</v>
      </c>
      <c r="C33" s="124"/>
      <c r="D33" s="122" t="s">
        <v>120</v>
      </c>
      <c r="E33" s="247">
        <v>90</v>
      </c>
      <c r="F33" s="127"/>
      <c r="G33" s="122" t="s">
        <v>583</v>
      </c>
      <c r="H33" s="266">
        <v>100</v>
      </c>
      <c r="I33" s="127"/>
      <c r="J33" s="122"/>
      <c r="K33" s="247"/>
      <c r="L33" s="127"/>
      <c r="M33" s="122" t="s">
        <v>120</v>
      </c>
      <c r="N33" s="130">
        <v>2470</v>
      </c>
      <c r="O33" s="124"/>
      <c r="P33" s="347"/>
      <c r="Q33" s="68"/>
      <c r="R33" s="166"/>
    </row>
    <row r="34" spans="1:18" ht="15" customHeight="1">
      <c r="A34" s="122" t="s">
        <v>517</v>
      </c>
      <c r="B34" s="130">
        <v>10</v>
      </c>
      <c r="C34" s="124"/>
      <c r="D34" s="122" t="s">
        <v>124</v>
      </c>
      <c r="E34" s="247">
        <v>60</v>
      </c>
      <c r="F34" s="165"/>
      <c r="G34" s="359" t="s">
        <v>593</v>
      </c>
      <c r="H34" s="247">
        <v>10</v>
      </c>
      <c r="I34" s="127"/>
      <c r="J34" s="122"/>
      <c r="K34" s="247"/>
      <c r="L34" s="127"/>
      <c r="M34" s="125" t="s">
        <v>218</v>
      </c>
      <c r="N34" s="130">
        <v>650</v>
      </c>
      <c r="O34" s="124"/>
      <c r="P34" s="347"/>
      <c r="Q34" s="68"/>
      <c r="R34" s="166"/>
    </row>
    <row r="35" spans="1:18" ht="15" customHeight="1">
      <c r="A35" s="122"/>
      <c r="B35" s="282"/>
      <c r="C35" s="124"/>
      <c r="D35" s="122" t="s">
        <v>125</v>
      </c>
      <c r="E35" s="247">
        <v>50</v>
      </c>
      <c r="F35" s="127"/>
      <c r="G35" s="122" t="s">
        <v>594</v>
      </c>
      <c r="H35" s="247">
        <v>10</v>
      </c>
      <c r="I35" s="127"/>
      <c r="J35" s="122"/>
      <c r="K35" s="247"/>
      <c r="L35" s="127"/>
      <c r="M35" s="122" t="s">
        <v>432</v>
      </c>
      <c r="N35" s="130">
        <v>650</v>
      </c>
      <c r="O35" s="124"/>
      <c r="P35" s="347"/>
      <c r="Q35" s="68"/>
      <c r="R35" s="166"/>
    </row>
    <row r="36" spans="1:18" ht="16.5" customHeight="1">
      <c r="A36" s="122"/>
      <c r="B36" s="282"/>
      <c r="C36" s="124"/>
      <c r="D36" s="122"/>
      <c r="E36" s="247"/>
      <c r="F36" s="127"/>
      <c r="G36" s="359"/>
      <c r="H36" s="247"/>
      <c r="I36" s="127"/>
      <c r="J36" s="122"/>
      <c r="K36" s="247"/>
      <c r="L36" s="127"/>
      <c r="M36" s="122"/>
      <c r="N36" s="130"/>
      <c r="O36" s="124"/>
      <c r="P36" s="347"/>
      <c r="Q36" s="68"/>
      <c r="R36" s="166"/>
    </row>
    <row r="37" spans="1:18" ht="15" customHeight="1">
      <c r="A37" s="122"/>
      <c r="B37" s="282"/>
      <c r="C37" s="124"/>
      <c r="D37" s="122"/>
      <c r="E37" s="247"/>
      <c r="F37" s="127"/>
      <c r="G37" s="122" t="s">
        <v>562</v>
      </c>
      <c r="H37" s="247"/>
      <c r="I37" s="127"/>
      <c r="J37" s="122"/>
      <c r="K37" s="247"/>
      <c r="L37" s="127"/>
      <c r="M37" s="122" t="s">
        <v>353</v>
      </c>
      <c r="N37" s="130"/>
      <c r="O37" s="124"/>
      <c r="P37" s="347"/>
      <c r="Q37" s="68"/>
      <c r="R37" s="166"/>
    </row>
    <row r="38" spans="1:18" ht="15" customHeight="1">
      <c r="A38" s="173"/>
      <c r="B38" s="275"/>
      <c r="C38" s="228"/>
      <c r="D38" s="197"/>
      <c r="E38" s="281"/>
      <c r="F38" s="166"/>
      <c r="G38" s="197"/>
      <c r="H38" s="281"/>
      <c r="I38" s="166"/>
      <c r="J38" s="173"/>
      <c r="K38" s="281"/>
      <c r="L38" s="166"/>
      <c r="M38" s="197"/>
      <c r="N38" s="288"/>
      <c r="O38" s="228"/>
      <c r="P38" s="215"/>
      <c r="Q38" s="350"/>
      <c r="R38" s="216"/>
    </row>
    <row r="39" spans="1:18" s="67" customFormat="1" ht="15" customHeight="1" thickBot="1">
      <c r="A39" s="198" t="s">
        <v>30</v>
      </c>
      <c r="B39" s="278">
        <f>SUM(B32:B38)</f>
        <v>40</v>
      </c>
      <c r="C39" s="199">
        <f>SUM(C32:C38)</f>
        <v>0</v>
      </c>
      <c r="D39" s="198" t="s">
        <v>30</v>
      </c>
      <c r="E39" s="278">
        <f>SUM(E32:E38)</f>
        <v>210</v>
      </c>
      <c r="F39" s="199">
        <f>SUM(F32:F38)</f>
        <v>0</v>
      </c>
      <c r="G39" s="198" t="s">
        <v>30</v>
      </c>
      <c r="H39" s="278">
        <f>SUM(H32:H38)</f>
        <v>210</v>
      </c>
      <c r="I39" s="199">
        <f>SUM(I32:I38)</f>
        <v>0</v>
      </c>
      <c r="J39" s="198" t="s">
        <v>30</v>
      </c>
      <c r="K39" s="278">
        <f>SUM(K32:K38)</f>
        <v>0</v>
      </c>
      <c r="L39" s="199">
        <f>SUM(L32:L38)</f>
        <v>0</v>
      </c>
      <c r="M39" s="198" t="s">
        <v>30</v>
      </c>
      <c r="N39" s="279">
        <f>SUM(N32:N38)</f>
        <v>5920</v>
      </c>
      <c r="O39" s="199">
        <f>SUM(O32:O38)</f>
        <v>0</v>
      </c>
      <c r="P39" s="198"/>
      <c r="Q39" s="279">
        <f>SUM(Q32:Q38)</f>
        <v>0</v>
      </c>
      <c r="R39" s="199">
        <f>SUM(R32:R38)</f>
        <v>0</v>
      </c>
    </row>
    <row r="40" spans="7:17" ht="12" customHeight="1" thickBot="1">
      <c r="G40" s="67"/>
      <c r="M40" s="234"/>
      <c r="N40" s="235"/>
      <c r="Q40" s="236"/>
    </row>
    <row r="41" spans="1:13" ht="15" customHeight="1" thickBot="1">
      <c r="A41" s="407" t="s">
        <v>625</v>
      </c>
      <c r="B41" s="174"/>
      <c r="C41" s="175" t="s">
        <v>334</v>
      </c>
      <c r="D41" s="200" t="s">
        <v>335</v>
      </c>
      <c r="E41" s="270"/>
      <c r="F41" s="176" t="s">
        <v>2</v>
      </c>
      <c r="G41" s="271">
        <f>B50+E50+H50+K50+N50+Q50</f>
        <v>4470</v>
      </c>
      <c r="H41" s="177" t="s">
        <v>3</v>
      </c>
      <c r="I41" s="178">
        <f>C50+F50+I50+L50+O50+R50</f>
        <v>0</v>
      </c>
      <c r="J41" s="10"/>
      <c r="K41" s="179"/>
      <c r="M41" s="217"/>
    </row>
    <row r="42" ht="3.75" customHeight="1" thickBot="1"/>
    <row r="43" spans="1:18" ht="15" customHeight="1">
      <c r="A43" s="181" t="s">
        <v>4</v>
      </c>
      <c r="B43" s="182"/>
      <c r="C43" s="183"/>
      <c r="D43" s="182" t="s">
        <v>5</v>
      </c>
      <c r="E43" s="182"/>
      <c r="F43" s="183"/>
      <c r="G43" s="182" t="s">
        <v>6</v>
      </c>
      <c r="H43" s="182"/>
      <c r="I43" s="183"/>
      <c r="J43" s="182" t="s">
        <v>7</v>
      </c>
      <c r="K43" s="182"/>
      <c r="L43" s="183"/>
      <c r="M43" s="181" t="s">
        <v>8</v>
      </c>
      <c r="N43" s="184"/>
      <c r="O43" s="183"/>
      <c r="P43" s="488"/>
      <c r="Q43" s="489"/>
      <c r="R43" s="490"/>
    </row>
    <row r="44" spans="1:18" s="67" customFormat="1" ht="15" customHeight="1">
      <c r="A44" s="185" t="s">
        <v>9</v>
      </c>
      <c r="B44" s="186" t="s">
        <v>10</v>
      </c>
      <c r="C44" s="187" t="s">
        <v>308</v>
      </c>
      <c r="D44" s="185" t="s">
        <v>9</v>
      </c>
      <c r="E44" s="186" t="s">
        <v>10</v>
      </c>
      <c r="F44" s="187" t="s">
        <v>308</v>
      </c>
      <c r="G44" s="185" t="s">
        <v>9</v>
      </c>
      <c r="H44" s="186" t="s">
        <v>10</v>
      </c>
      <c r="I44" s="187" t="s">
        <v>308</v>
      </c>
      <c r="J44" s="185" t="s">
        <v>9</v>
      </c>
      <c r="K44" s="186" t="s">
        <v>10</v>
      </c>
      <c r="L44" s="187" t="s">
        <v>308</v>
      </c>
      <c r="M44" s="185" t="s">
        <v>9</v>
      </c>
      <c r="N44" s="188" t="s">
        <v>10</v>
      </c>
      <c r="O44" s="187" t="s">
        <v>308</v>
      </c>
      <c r="P44" s="185"/>
      <c r="Q44" s="188"/>
      <c r="R44" s="187"/>
    </row>
    <row r="45" spans="1:18" ht="15" customHeight="1">
      <c r="A45" s="122" t="s">
        <v>385</v>
      </c>
      <c r="B45" s="130">
        <v>20</v>
      </c>
      <c r="C45" s="124"/>
      <c r="D45" s="125" t="s">
        <v>540</v>
      </c>
      <c r="E45" s="371">
        <v>10</v>
      </c>
      <c r="F45" s="163"/>
      <c r="G45" s="122" t="s">
        <v>385</v>
      </c>
      <c r="H45" s="477">
        <v>70</v>
      </c>
      <c r="I45" s="165"/>
      <c r="J45" s="122"/>
      <c r="K45" s="247"/>
      <c r="L45" s="127"/>
      <c r="M45" s="122" t="s">
        <v>128</v>
      </c>
      <c r="N45" s="367">
        <v>860</v>
      </c>
      <c r="O45" s="190"/>
      <c r="P45" s="353"/>
      <c r="Q45" s="349"/>
      <c r="R45" s="214"/>
    </row>
    <row r="46" spans="1:18" ht="15" customHeight="1">
      <c r="A46" s="159" t="s">
        <v>386</v>
      </c>
      <c r="B46" s="130">
        <v>20</v>
      </c>
      <c r="C46" s="124"/>
      <c r="D46" s="125" t="s">
        <v>269</v>
      </c>
      <c r="E46" s="371">
        <v>20</v>
      </c>
      <c r="F46" s="124"/>
      <c r="G46" s="159" t="s">
        <v>539</v>
      </c>
      <c r="H46" s="368">
        <v>30</v>
      </c>
      <c r="I46" s="127"/>
      <c r="J46" s="122"/>
      <c r="K46" s="247"/>
      <c r="L46" s="127"/>
      <c r="M46" s="125" t="s">
        <v>123</v>
      </c>
      <c r="N46" s="368">
        <v>1370</v>
      </c>
      <c r="O46" s="127"/>
      <c r="P46" s="351"/>
      <c r="Q46" s="68"/>
      <c r="R46" s="166"/>
    </row>
    <row r="47" spans="1:18" ht="15" customHeight="1">
      <c r="A47" s="193" t="s">
        <v>387</v>
      </c>
      <c r="B47" s="192">
        <v>0</v>
      </c>
      <c r="C47" s="167"/>
      <c r="D47" s="125" t="s">
        <v>123</v>
      </c>
      <c r="E47" s="371">
        <v>50</v>
      </c>
      <c r="F47" s="124"/>
      <c r="G47" s="193" t="s">
        <v>387</v>
      </c>
      <c r="H47" s="368">
        <v>20</v>
      </c>
      <c r="I47" s="127"/>
      <c r="J47" s="122"/>
      <c r="K47" s="247"/>
      <c r="L47" s="127"/>
      <c r="M47" s="125" t="s">
        <v>129</v>
      </c>
      <c r="N47" s="368">
        <v>970</v>
      </c>
      <c r="O47" s="127"/>
      <c r="P47" s="351"/>
      <c r="Q47" s="68"/>
      <c r="R47" s="166"/>
    </row>
    <row r="48" spans="1:18" ht="15" customHeight="1">
      <c r="A48" s="122"/>
      <c r="B48" s="130"/>
      <c r="C48" s="124"/>
      <c r="D48" s="122" t="s">
        <v>449</v>
      </c>
      <c r="E48" s="371">
        <v>40</v>
      </c>
      <c r="F48" s="124"/>
      <c r="G48" s="173" t="s">
        <v>541</v>
      </c>
      <c r="H48" s="374">
        <v>10</v>
      </c>
      <c r="I48" s="166"/>
      <c r="J48" s="122"/>
      <c r="K48" s="247"/>
      <c r="L48" s="127"/>
      <c r="M48" s="125" t="s">
        <v>131</v>
      </c>
      <c r="N48" s="368">
        <v>980</v>
      </c>
      <c r="O48" s="127"/>
      <c r="P48" s="351"/>
      <c r="Q48" s="68"/>
      <c r="R48" s="166"/>
    </row>
    <row r="49" spans="1:18" ht="15" customHeight="1">
      <c r="A49" s="219"/>
      <c r="B49" s="68"/>
      <c r="C49" s="228"/>
      <c r="D49" s="173"/>
      <c r="E49" s="281"/>
      <c r="F49" s="166"/>
      <c r="G49" s="194"/>
      <c r="H49" s="375"/>
      <c r="I49" s="195"/>
      <c r="J49" s="173"/>
      <c r="K49" s="281"/>
      <c r="L49" s="166"/>
      <c r="M49" s="197"/>
      <c r="N49" s="300"/>
      <c r="O49" s="228"/>
      <c r="P49" s="352"/>
      <c r="Q49" s="350"/>
      <c r="R49" s="216"/>
    </row>
    <row r="50" spans="1:18" s="67" customFormat="1" ht="15" customHeight="1" thickBot="1">
      <c r="A50" s="198" t="s">
        <v>30</v>
      </c>
      <c r="B50" s="278">
        <f>SUM(B45:B49)</f>
        <v>40</v>
      </c>
      <c r="C50" s="199">
        <f>SUM(C45:C49)</f>
        <v>0</v>
      </c>
      <c r="D50" s="198" t="s">
        <v>30</v>
      </c>
      <c r="E50" s="278">
        <f>SUM(E45:E49)</f>
        <v>120</v>
      </c>
      <c r="F50" s="199">
        <f>SUM(F45:F49)</f>
        <v>0</v>
      </c>
      <c r="G50" s="198" t="s">
        <v>30</v>
      </c>
      <c r="H50" s="278">
        <f>SUM(H45:H49)</f>
        <v>130</v>
      </c>
      <c r="I50" s="199">
        <f>SUM(I45:I49)</f>
        <v>0</v>
      </c>
      <c r="J50" s="198" t="s">
        <v>30</v>
      </c>
      <c r="K50" s="278">
        <f>SUM(K45:K49)</f>
        <v>0</v>
      </c>
      <c r="L50" s="199">
        <f>SUM(L45:L49)</f>
        <v>0</v>
      </c>
      <c r="M50" s="198" t="s">
        <v>30</v>
      </c>
      <c r="N50" s="279">
        <f>SUM(N45:N49)</f>
        <v>4180</v>
      </c>
      <c r="O50" s="199">
        <f>SUM(O45:O49)</f>
        <v>0</v>
      </c>
      <c r="P50" s="198"/>
      <c r="Q50" s="279">
        <f>SUM(Q45:Q49)</f>
        <v>0</v>
      </c>
      <c r="R50" s="199">
        <f>SUM(R45:R49)</f>
        <v>0</v>
      </c>
    </row>
    <row r="51" spans="7:17" ht="12" customHeight="1" thickBot="1">
      <c r="G51" s="67"/>
      <c r="M51" s="234"/>
      <c r="N51" s="235"/>
      <c r="Q51" s="236"/>
    </row>
    <row r="52" spans="1:17" ht="15" customHeight="1" thickBot="1">
      <c r="A52" s="407" t="s">
        <v>625</v>
      </c>
      <c r="B52" s="174"/>
      <c r="C52" s="175" t="s">
        <v>244</v>
      </c>
      <c r="D52" s="200" t="s">
        <v>119</v>
      </c>
      <c r="E52" s="270"/>
      <c r="F52" s="176" t="s">
        <v>2</v>
      </c>
      <c r="G52" s="271">
        <f>B60+E60+H60+K60+N60+Q60</f>
        <v>3400</v>
      </c>
      <c r="H52" s="177" t="s">
        <v>3</v>
      </c>
      <c r="I52" s="178">
        <f>C60+F60+I60+L60+O60+R60</f>
        <v>0</v>
      </c>
      <c r="J52" s="10"/>
      <c r="K52" s="237"/>
      <c r="L52" s="202"/>
      <c r="M52" s="280"/>
      <c r="N52" s="203"/>
      <c r="Q52" s="204"/>
    </row>
    <row r="53" ht="3.75" customHeight="1" thickBot="1"/>
    <row r="54" spans="1:18" ht="15" customHeight="1">
      <c r="A54" s="181" t="s">
        <v>4</v>
      </c>
      <c r="B54" s="182"/>
      <c r="C54" s="183"/>
      <c r="D54" s="182" t="s">
        <v>5</v>
      </c>
      <c r="E54" s="182"/>
      <c r="F54" s="183"/>
      <c r="G54" s="182" t="s">
        <v>6</v>
      </c>
      <c r="H54" s="182"/>
      <c r="I54" s="183"/>
      <c r="J54" s="182" t="s">
        <v>7</v>
      </c>
      <c r="K54" s="182"/>
      <c r="L54" s="183"/>
      <c r="M54" s="181" t="s">
        <v>8</v>
      </c>
      <c r="N54" s="184"/>
      <c r="O54" s="183"/>
      <c r="P54" s="488"/>
      <c r="Q54" s="489"/>
      <c r="R54" s="490"/>
    </row>
    <row r="55" spans="1:18" s="67" customFormat="1" ht="15" customHeight="1">
      <c r="A55" s="185" t="s">
        <v>9</v>
      </c>
      <c r="B55" s="186" t="s">
        <v>10</v>
      </c>
      <c r="C55" s="187" t="s">
        <v>308</v>
      </c>
      <c r="D55" s="185" t="s">
        <v>9</v>
      </c>
      <c r="E55" s="186" t="s">
        <v>10</v>
      </c>
      <c r="F55" s="187" t="s">
        <v>308</v>
      </c>
      <c r="G55" s="185" t="s">
        <v>9</v>
      </c>
      <c r="H55" s="186" t="s">
        <v>10</v>
      </c>
      <c r="I55" s="187" t="s">
        <v>308</v>
      </c>
      <c r="J55" s="185" t="s">
        <v>9</v>
      </c>
      <c r="K55" s="186" t="s">
        <v>10</v>
      </c>
      <c r="L55" s="187" t="s">
        <v>308</v>
      </c>
      <c r="M55" s="185" t="s">
        <v>9</v>
      </c>
      <c r="N55" s="188" t="s">
        <v>10</v>
      </c>
      <c r="O55" s="187" t="s">
        <v>308</v>
      </c>
      <c r="P55" s="185"/>
      <c r="Q55" s="188"/>
      <c r="R55" s="187"/>
    </row>
    <row r="56" spans="1:18" ht="15" customHeight="1">
      <c r="A56" s="122" t="s">
        <v>421</v>
      </c>
      <c r="B56" s="130">
        <v>20</v>
      </c>
      <c r="C56" s="163"/>
      <c r="D56" s="125" t="s">
        <v>130</v>
      </c>
      <c r="E56" s="247">
        <v>30</v>
      </c>
      <c r="F56" s="127"/>
      <c r="G56" s="125" t="s">
        <v>542</v>
      </c>
      <c r="H56" s="294">
        <v>60</v>
      </c>
      <c r="I56" s="165"/>
      <c r="J56" s="122"/>
      <c r="K56" s="247"/>
      <c r="L56" s="127"/>
      <c r="M56" s="125" t="s">
        <v>122</v>
      </c>
      <c r="N56" s="130">
        <v>1440</v>
      </c>
      <c r="O56" s="163"/>
      <c r="P56" s="346"/>
      <c r="Q56" s="349"/>
      <c r="R56" s="214"/>
    </row>
    <row r="57" spans="1:18" ht="15" customHeight="1">
      <c r="A57" s="122" t="s">
        <v>388</v>
      </c>
      <c r="B57" s="130">
        <v>20</v>
      </c>
      <c r="C57" s="124"/>
      <c r="D57" s="125" t="s">
        <v>122</v>
      </c>
      <c r="E57" s="247">
        <v>50</v>
      </c>
      <c r="F57" s="127"/>
      <c r="G57" s="125" t="s">
        <v>543</v>
      </c>
      <c r="H57" s="294">
        <v>20</v>
      </c>
      <c r="I57" s="127"/>
      <c r="J57" s="122"/>
      <c r="K57" s="247"/>
      <c r="L57" s="127"/>
      <c r="M57" s="125" t="s">
        <v>130</v>
      </c>
      <c r="N57" s="130">
        <v>1050</v>
      </c>
      <c r="O57" s="124"/>
      <c r="P57" s="347"/>
      <c r="Q57" s="68"/>
      <c r="R57" s="166"/>
    </row>
    <row r="58" spans="1:18" ht="15" customHeight="1">
      <c r="A58" s="122"/>
      <c r="B58" s="282"/>
      <c r="C58" s="124"/>
      <c r="D58" s="125" t="s">
        <v>127</v>
      </c>
      <c r="E58" s="247">
        <v>10</v>
      </c>
      <c r="F58" s="127"/>
      <c r="G58" s="125" t="s">
        <v>544</v>
      </c>
      <c r="H58" s="299">
        <v>20</v>
      </c>
      <c r="I58" s="127"/>
      <c r="J58" s="122"/>
      <c r="K58" s="247"/>
      <c r="L58" s="127"/>
      <c r="M58" s="125" t="s">
        <v>127</v>
      </c>
      <c r="N58" s="130">
        <v>680</v>
      </c>
      <c r="O58" s="124"/>
      <c r="P58" s="347"/>
      <c r="Q58" s="68"/>
      <c r="R58" s="166"/>
    </row>
    <row r="59" spans="1:18" ht="15" customHeight="1">
      <c r="A59" s="173"/>
      <c r="B59" s="275"/>
      <c r="C59" s="228"/>
      <c r="D59" s="173"/>
      <c r="E59" s="281"/>
      <c r="F59" s="166"/>
      <c r="G59" s="125"/>
      <c r="H59" s="373"/>
      <c r="I59" s="166"/>
      <c r="J59" s="173"/>
      <c r="K59" s="281"/>
      <c r="L59" s="166"/>
      <c r="M59" s="173"/>
      <c r="N59" s="68"/>
      <c r="O59" s="228"/>
      <c r="P59" s="215"/>
      <c r="Q59" s="350"/>
      <c r="R59" s="216"/>
    </row>
    <row r="60" spans="1:18" s="67" customFormat="1" ht="15" customHeight="1" thickBot="1">
      <c r="A60" s="198" t="s">
        <v>30</v>
      </c>
      <c r="B60" s="278">
        <f>SUM(B56:B59)</f>
        <v>40</v>
      </c>
      <c r="C60" s="199">
        <f>SUM(C56:C59)</f>
        <v>0</v>
      </c>
      <c r="D60" s="198" t="s">
        <v>30</v>
      </c>
      <c r="E60" s="278">
        <f>SUM(E56:E59)</f>
        <v>90</v>
      </c>
      <c r="F60" s="199">
        <f>SUM(F56:F59)</f>
        <v>0</v>
      </c>
      <c r="G60" s="198" t="s">
        <v>30</v>
      </c>
      <c r="H60" s="278">
        <f>SUM(H56:H59)</f>
        <v>100</v>
      </c>
      <c r="I60" s="199">
        <f>SUM(I56:I59)</f>
        <v>0</v>
      </c>
      <c r="J60" s="198" t="s">
        <v>30</v>
      </c>
      <c r="K60" s="278">
        <f>SUM(K56:K59)</f>
        <v>0</v>
      </c>
      <c r="L60" s="199">
        <f>SUM(L56:L59)</f>
        <v>0</v>
      </c>
      <c r="M60" s="198" t="s">
        <v>30</v>
      </c>
      <c r="N60" s="279">
        <f>SUM(N56:N59)</f>
        <v>3170</v>
      </c>
      <c r="O60" s="199">
        <f>SUM(O56:O59)</f>
        <v>0</v>
      </c>
      <c r="P60" s="198"/>
      <c r="Q60" s="279">
        <f>SUM(Q56:Q59)</f>
        <v>0</v>
      </c>
      <c r="R60" s="199">
        <f>SUM(R56:R59)</f>
        <v>0</v>
      </c>
    </row>
    <row r="61" ht="12" customHeight="1" thickBot="1">
      <c r="M61" s="234"/>
    </row>
    <row r="62" spans="1:17" ht="15" customHeight="1" thickBot="1">
      <c r="A62" s="407" t="s">
        <v>625</v>
      </c>
      <c r="B62" s="174"/>
      <c r="C62" s="175" t="s">
        <v>245</v>
      </c>
      <c r="D62" s="200" t="s">
        <v>132</v>
      </c>
      <c r="E62" s="270"/>
      <c r="F62" s="176" t="s">
        <v>2</v>
      </c>
      <c r="G62" s="271">
        <f>B74+E74+H74+K74+N74+Q74</f>
        <v>6580</v>
      </c>
      <c r="H62" s="177" t="s">
        <v>3</v>
      </c>
      <c r="I62" s="178">
        <f>C74+F74+I74+L74+O74+R74</f>
        <v>0</v>
      </c>
      <c r="J62" s="10"/>
      <c r="K62" s="237"/>
      <c r="L62" s="202"/>
      <c r="M62" s="280"/>
      <c r="N62" s="203"/>
      <c r="Q62" s="204"/>
    </row>
    <row r="63" ht="3.75" customHeight="1" thickBot="1"/>
    <row r="64" spans="1:18" ht="15" customHeight="1">
      <c r="A64" s="181" t="s">
        <v>4</v>
      </c>
      <c r="B64" s="182"/>
      <c r="C64" s="183"/>
      <c r="D64" s="182" t="s">
        <v>5</v>
      </c>
      <c r="E64" s="182"/>
      <c r="F64" s="183"/>
      <c r="G64" s="182" t="s">
        <v>6</v>
      </c>
      <c r="H64" s="182"/>
      <c r="I64" s="183"/>
      <c r="J64" s="182" t="s">
        <v>7</v>
      </c>
      <c r="K64" s="182"/>
      <c r="L64" s="183"/>
      <c r="M64" s="181" t="s">
        <v>8</v>
      </c>
      <c r="N64" s="184"/>
      <c r="O64" s="183"/>
      <c r="P64" s="488"/>
      <c r="Q64" s="489"/>
      <c r="R64" s="490"/>
    </row>
    <row r="65" spans="1:18" s="67" customFormat="1" ht="15" customHeight="1">
      <c r="A65" s="185" t="s">
        <v>9</v>
      </c>
      <c r="B65" s="186" t="s">
        <v>10</v>
      </c>
      <c r="C65" s="187" t="s">
        <v>308</v>
      </c>
      <c r="D65" s="185" t="s">
        <v>9</v>
      </c>
      <c r="E65" s="186" t="s">
        <v>10</v>
      </c>
      <c r="F65" s="187" t="s">
        <v>308</v>
      </c>
      <c r="G65" s="185" t="s">
        <v>9</v>
      </c>
      <c r="H65" s="186" t="s">
        <v>10</v>
      </c>
      <c r="I65" s="187" t="s">
        <v>308</v>
      </c>
      <c r="J65" s="185" t="s">
        <v>9</v>
      </c>
      <c r="K65" s="186" t="s">
        <v>10</v>
      </c>
      <c r="L65" s="187" t="s">
        <v>308</v>
      </c>
      <c r="M65" s="185" t="s">
        <v>9</v>
      </c>
      <c r="N65" s="188" t="s">
        <v>10</v>
      </c>
      <c r="O65" s="187" t="s">
        <v>308</v>
      </c>
      <c r="P65" s="185"/>
      <c r="Q65" s="188"/>
      <c r="R65" s="187"/>
    </row>
    <row r="66" spans="1:18" ht="15" customHeight="1">
      <c r="A66" s="122" t="s">
        <v>518</v>
      </c>
      <c r="B66" s="130">
        <v>10</v>
      </c>
      <c r="C66" s="163"/>
      <c r="D66" s="122" t="s">
        <v>134</v>
      </c>
      <c r="E66" s="247">
        <v>10</v>
      </c>
      <c r="F66" s="127"/>
      <c r="G66" s="122" t="s">
        <v>133</v>
      </c>
      <c r="H66" s="266">
        <v>80</v>
      </c>
      <c r="I66" s="127"/>
      <c r="J66" s="122"/>
      <c r="K66" s="247"/>
      <c r="L66" s="127"/>
      <c r="M66" s="122" t="s">
        <v>140</v>
      </c>
      <c r="N66" s="367">
        <v>1090</v>
      </c>
      <c r="O66" s="190"/>
      <c r="P66" s="346"/>
      <c r="Q66" s="349"/>
      <c r="R66" s="214"/>
    </row>
    <row r="67" spans="1:18" ht="15" customHeight="1">
      <c r="A67" s="122" t="s">
        <v>422</v>
      </c>
      <c r="B67" s="130">
        <v>10</v>
      </c>
      <c r="C67" s="124"/>
      <c r="D67" s="122" t="s">
        <v>136</v>
      </c>
      <c r="E67" s="247">
        <v>10</v>
      </c>
      <c r="F67" s="127"/>
      <c r="G67" s="122" t="s">
        <v>581</v>
      </c>
      <c r="H67" s="126">
        <v>50</v>
      </c>
      <c r="I67" s="127"/>
      <c r="J67" s="122"/>
      <c r="K67" s="247"/>
      <c r="L67" s="127"/>
      <c r="M67" s="122" t="s">
        <v>133</v>
      </c>
      <c r="N67" s="368">
        <v>1940</v>
      </c>
      <c r="O67" s="127"/>
      <c r="P67" s="347"/>
      <c r="Q67" s="68"/>
      <c r="R67" s="166"/>
    </row>
    <row r="68" spans="1:18" ht="15" customHeight="1">
      <c r="A68" s="122" t="s">
        <v>519</v>
      </c>
      <c r="B68" s="130">
        <v>0</v>
      </c>
      <c r="C68" s="124"/>
      <c r="D68" s="122" t="s">
        <v>140</v>
      </c>
      <c r="E68" s="247">
        <v>30</v>
      </c>
      <c r="F68" s="127"/>
      <c r="G68" s="122" t="s">
        <v>136</v>
      </c>
      <c r="H68" s="126">
        <v>10</v>
      </c>
      <c r="I68" s="127"/>
      <c r="J68" s="122"/>
      <c r="K68" s="247"/>
      <c r="L68" s="127"/>
      <c r="M68" s="122" t="s">
        <v>347</v>
      </c>
      <c r="N68" s="368">
        <v>500</v>
      </c>
      <c r="O68" s="127"/>
      <c r="P68" s="347"/>
      <c r="Q68" s="68"/>
      <c r="R68" s="166"/>
    </row>
    <row r="69" spans="1:18" ht="15" customHeight="1">
      <c r="A69" s="122" t="s">
        <v>537</v>
      </c>
      <c r="B69" s="282">
        <v>10</v>
      </c>
      <c r="C69" s="124"/>
      <c r="D69" s="122" t="s">
        <v>454</v>
      </c>
      <c r="E69" s="247">
        <v>40</v>
      </c>
      <c r="F69" s="127"/>
      <c r="G69" s="122" t="s">
        <v>134</v>
      </c>
      <c r="H69" s="126">
        <v>10</v>
      </c>
      <c r="I69" s="127"/>
      <c r="J69" s="122"/>
      <c r="K69" s="247"/>
      <c r="L69" s="127"/>
      <c r="M69" s="122" t="s">
        <v>134</v>
      </c>
      <c r="N69" s="368">
        <v>960</v>
      </c>
      <c r="O69" s="127"/>
      <c r="P69" s="347"/>
      <c r="Q69" s="68"/>
      <c r="R69" s="166"/>
    </row>
    <row r="70" spans="1:18" ht="15" customHeight="1">
      <c r="A70" s="122"/>
      <c r="B70" s="282"/>
      <c r="C70" s="124"/>
      <c r="D70" s="122" t="s">
        <v>138</v>
      </c>
      <c r="E70" s="247">
        <v>20</v>
      </c>
      <c r="F70" s="127"/>
      <c r="G70" s="122" t="s">
        <v>138</v>
      </c>
      <c r="H70" s="126">
        <v>10</v>
      </c>
      <c r="I70" s="127"/>
      <c r="J70" s="122"/>
      <c r="K70" s="247"/>
      <c r="L70" s="127"/>
      <c r="M70" s="122" t="s">
        <v>136</v>
      </c>
      <c r="N70" s="368">
        <v>960</v>
      </c>
      <c r="O70" s="127"/>
      <c r="P70" s="347"/>
      <c r="Q70" s="68"/>
      <c r="R70" s="166"/>
    </row>
    <row r="71" spans="1:18" ht="15" customHeight="1">
      <c r="A71" s="122"/>
      <c r="B71" s="282"/>
      <c r="C71" s="124"/>
      <c r="D71" s="122"/>
      <c r="E71" s="247"/>
      <c r="F71" s="127"/>
      <c r="G71" s="122" t="s">
        <v>520</v>
      </c>
      <c r="H71" s="126">
        <v>10</v>
      </c>
      <c r="I71" s="127"/>
      <c r="J71" s="122"/>
      <c r="K71" s="247"/>
      <c r="L71" s="127"/>
      <c r="M71" s="122" t="s">
        <v>139</v>
      </c>
      <c r="N71" s="368">
        <v>470</v>
      </c>
      <c r="O71" s="127"/>
      <c r="P71" s="347"/>
      <c r="Q71" s="68"/>
      <c r="R71" s="166"/>
    </row>
    <row r="72" spans="1:18" ht="15" customHeight="1">
      <c r="A72" s="122"/>
      <c r="B72" s="282"/>
      <c r="C72" s="124"/>
      <c r="D72" s="207"/>
      <c r="E72" s="247"/>
      <c r="F72" s="127"/>
      <c r="G72" s="122"/>
      <c r="H72" s="126"/>
      <c r="I72" s="127"/>
      <c r="J72" s="122"/>
      <c r="K72" s="247"/>
      <c r="L72" s="127"/>
      <c r="M72" s="122" t="s">
        <v>141</v>
      </c>
      <c r="N72" s="368">
        <v>350</v>
      </c>
      <c r="O72" s="127"/>
      <c r="P72" s="347"/>
      <c r="Q72" s="68"/>
      <c r="R72" s="166"/>
    </row>
    <row r="73" spans="1:18" ht="15" customHeight="1">
      <c r="A73" s="173"/>
      <c r="B73" s="275"/>
      <c r="C73" s="228"/>
      <c r="D73" s="173"/>
      <c r="E73" s="281"/>
      <c r="F73" s="166"/>
      <c r="G73" s="173"/>
      <c r="H73" s="281"/>
      <c r="I73" s="166"/>
      <c r="J73" s="173"/>
      <c r="K73" s="281"/>
      <c r="L73" s="166"/>
      <c r="M73" s="173"/>
      <c r="N73" s="68"/>
      <c r="O73" s="228"/>
      <c r="P73" s="215"/>
      <c r="Q73" s="350"/>
      <c r="R73" s="216"/>
    </row>
    <row r="74" spans="1:18" s="67" customFormat="1" ht="15" customHeight="1" thickBot="1">
      <c r="A74" s="198" t="s">
        <v>30</v>
      </c>
      <c r="B74" s="278">
        <f>SUM(B66:B73)</f>
        <v>30</v>
      </c>
      <c r="C74" s="199">
        <f>SUM(C66:C73)</f>
        <v>0</v>
      </c>
      <c r="D74" s="198" t="s">
        <v>30</v>
      </c>
      <c r="E74" s="278">
        <f>SUM(E66:E73)</f>
        <v>110</v>
      </c>
      <c r="F74" s="199">
        <f>SUM(F66:F73)</f>
        <v>0</v>
      </c>
      <c r="G74" s="198" t="s">
        <v>30</v>
      </c>
      <c r="H74" s="278">
        <f>SUM(H66:H73)</f>
        <v>170</v>
      </c>
      <c r="I74" s="199">
        <f>SUM(I66:I73)</f>
        <v>0</v>
      </c>
      <c r="J74" s="198" t="s">
        <v>30</v>
      </c>
      <c r="K74" s="278">
        <f>SUM(K66:K73)</f>
        <v>0</v>
      </c>
      <c r="L74" s="199">
        <f>SUM(L66:L73)</f>
        <v>0</v>
      </c>
      <c r="M74" s="198" t="s">
        <v>30</v>
      </c>
      <c r="N74" s="279">
        <f>SUM(N66:N73)</f>
        <v>6270</v>
      </c>
      <c r="O74" s="199">
        <f>SUM(O66:O73)</f>
        <v>0</v>
      </c>
      <c r="P74" s="198"/>
      <c r="Q74" s="279">
        <f>SUM(Q66:Q73)</f>
        <v>0</v>
      </c>
      <c r="R74" s="199">
        <f>SUM(R66:R73)</f>
        <v>0</v>
      </c>
    </row>
  </sheetData>
  <sheetProtection/>
  <mergeCells count="7">
    <mergeCell ref="P64:R64"/>
    <mergeCell ref="A1:E1"/>
    <mergeCell ref="F2:H2"/>
    <mergeCell ref="P54:R54"/>
    <mergeCell ref="P30:R30"/>
    <mergeCell ref="P6:R6"/>
    <mergeCell ref="P43:R43"/>
  </mergeCells>
  <conditionalFormatting sqref="I8:I19 R66:R74 R8:R26 C32:C39 F32:F39 R32:R39 F45:F50 I45:I50 L45:L50 O45:O50 R45:R50 I66:I74 F56:F60 I56:I60 L56:L60 O56:O60 R56:R60 C66:C68 L32:L39 O66:O74 L66:L74 C56:C60 F8:F19 N24 O22:O26 L8:L19 O8:O19 C17:C26 B49 C49:C50 B45:C48 F22:F26 I22:I26 L22:L26 C71:C74 F66:F74 H33:I33 I34:I39 I32 O32:O39 B8:C16">
    <cfRule type="cellIs" priority="39" dxfId="181" operator="greaterThan" stopIfTrue="1">
      <formula>A8</formula>
    </cfRule>
  </conditionalFormatting>
  <conditionalFormatting sqref="H66:H71">
    <cfRule type="cellIs" priority="38" dxfId="181" operator="greaterThan" stopIfTrue="1">
      <formula>G66</formula>
    </cfRule>
  </conditionalFormatting>
  <conditionalFormatting sqref="H56">
    <cfRule type="cellIs" priority="35" dxfId="181" operator="greaterThan" stopIfTrue="1">
      <formula>G56</formula>
    </cfRule>
  </conditionalFormatting>
  <conditionalFormatting sqref="H45">
    <cfRule type="cellIs" priority="34" dxfId="181" operator="greaterThan" stopIfTrue="1">
      <formula>G45</formula>
    </cfRule>
  </conditionalFormatting>
  <conditionalFormatting sqref="H8:H19 H22">
    <cfRule type="cellIs" priority="30" dxfId="181" operator="greaterThan" stopIfTrue="1">
      <formula>G8</formula>
    </cfRule>
  </conditionalFormatting>
  <conditionalFormatting sqref="N32:N37">
    <cfRule type="cellIs" priority="22" dxfId="181" operator="greaterThan" stopIfTrue="1">
      <formula>M32</formula>
    </cfRule>
  </conditionalFormatting>
  <conditionalFormatting sqref="B32:B34">
    <cfRule type="cellIs" priority="21" dxfId="181" operator="greaterThan" stopIfTrue="1">
      <formula>A32</formula>
    </cfRule>
  </conditionalFormatting>
  <conditionalFormatting sqref="N56:N59">
    <cfRule type="cellIs" priority="18" dxfId="181" operator="greaterThan" stopIfTrue="1">
      <formula>M56</formula>
    </cfRule>
  </conditionalFormatting>
  <conditionalFormatting sqref="N73">
    <cfRule type="cellIs" priority="17" dxfId="181" operator="greaterThan" stopIfTrue="1">
      <formula>M73</formula>
    </cfRule>
  </conditionalFormatting>
  <conditionalFormatting sqref="B56:B57">
    <cfRule type="cellIs" priority="16" dxfId="181" operator="greaterThan" stopIfTrue="1">
      <formula>A56</formula>
    </cfRule>
  </conditionalFormatting>
  <conditionalFormatting sqref="B66:B68">
    <cfRule type="cellIs" priority="15" dxfId="181" operator="greaterThan" stopIfTrue="1">
      <formula>A66</formula>
    </cfRule>
  </conditionalFormatting>
  <conditionalFormatting sqref="F20:F21">
    <cfRule type="cellIs" priority="14" dxfId="181" operator="greaterThan" stopIfTrue="1">
      <formula>E20</formula>
    </cfRule>
  </conditionalFormatting>
  <conditionalFormatting sqref="I20:I21">
    <cfRule type="cellIs" priority="13" dxfId="181" operator="greaterThan" stopIfTrue="1">
      <formula>H20</formula>
    </cfRule>
  </conditionalFormatting>
  <conditionalFormatting sqref="L20:L21">
    <cfRule type="cellIs" priority="12" dxfId="181" operator="greaterThan" stopIfTrue="1">
      <formula>K20</formula>
    </cfRule>
  </conditionalFormatting>
  <conditionalFormatting sqref="O20:O21">
    <cfRule type="cellIs" priority="11" dxfId="181" operator="greaterThan" stopIfTrue="1">
      <formula>N20</formula>
    </cfRule>
  </conditionalFormatting>
  <conditionalFormatting sqref="C70">
    <cfRule type="cellIs" priority="10" dxfId="181" operator="greaterThan" stopIfTrue="1">
      <formula>B70</formula>
    </cfRule>
  </conditionalFormatting>
  <conditionalFormatting sqref="N22:N23 N8:N19">
    <cfRule type="cellIs" priority="8" dxfId="181" operator="greaterThan" stopIfTrue="1">
      <formula>M8</formula>
    </cfRule>
  </conditionalFormatting>
  <conditionalFormatting sqref="N20:N21">
    <cfRule type="cellIs" priority="7" dxfId="181" operator="greaterThan" stopIfTrue="1">
      <formula>M20</formula>
    </cfRule>
  </conditionalFormatting>
  <conditionalFormatting sqref="E45:E48">
    <cfRule type="cellIs" priority="6" dxfId="181" operator="greaterThan" stopIfTrue="1">
      <formula>D45</formula>
    </cfRule>
  </conditionalFormatting>
  <conditionalFormatting sqref="H45:H49">
    <cfRule type="cellIs" priority="5" dxfId="181" operator="greaterThan" stopIfTrue="1">
      <formula>G45</formula>
    </cfRule>
  </conditionalFormatting>
  <conditionalFormatting sqref="N45:N48">
    <cfRule type="cellIs" priority="4" dxfId="181" operator="greaterThan" stopIfTrue="1">
      <formula>M45</formula>
    </cfRule>
  </conditionalFormatting>
  <conditionalFormatting sqref="N66:N72">
    <cfRule type="cellIs" priority="3" dxfId="181" operator="greaterThan" stopIfTrue="1">
      <formula>M66</formula>
    </cfRule>
  </conditionalFormatting>
  <conditionalFormatting sqref="C69">
    <cfRule type="cellIs" priority="2" dxfId="181" operator="greaterThan" stopIfTrue="1">
      <formula>B69</formula>
    </cfRule>
  </conditionalFormatting>
  <conditionalFormatting sqref="H32">
    <cfRule type="cellIs" priority="1" dxfId="181" operator="greaterThan" stopIfTrue="1">
      <formula>G32</formula>
    </cfRule>
  </conditionalFormatting>
  <printOptions horizontalCentered="1"/>
  <pageMargins left="0.1968503937007874" right="0.1968503937007874" top="0.5511811023622047" bottom="0" header="0.2755905511811024" footer="0.1968503937007874"/>
  <pageSetup horizontalDpi="600" verticalDpi="600" orientation="portrait" paperSize="12" scale="85" r:id="rId3"/>
  <headerFooter alignWithMargins="0">
    <oddHeader>&amp;L&amp;16折込広告企画書　鹿児島地区　No.５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R86"/>
  <sheetViews>
    <sheetView showGridLines="0" zoomScale="115" zoomScaleNormal="115" zoomScalePageLayoutView="0" workbookViewId="0" topLeftCell="A1">
      <pane ySplit="2" topLeftCell="A3" activePane="bottomLeft" state="frozen"/>
      <selection pane="topLeft" activeCell="T11" sqref="T11"/>
      <selection pane="bottomLeft" activeCell="O45" sqref="O45"/>
    </sheetView>
  </sheetViews>
  <sheetFormatPr defaultColWidth="9.00390625" defaultRowHeight="13.5"/>
  <cols>
    <col min="1" max="1" width="9.375" style="5" customWidth="1"/>
    <col min="2" max="2" width="6.625" style="5" customWidth="1"/>
    <col min="3" max="3" width="7.375" style="5" customWidth="1"/>
    <col min="4" max="4" width="9.375" style="5" customWidth="1"/>
    <col min="5" max="5" width="6.625" style="5" customWidth="1"/>
    <col min="6" max="6" width="7.375" style="5" customWidth="1"/>
    <col min="7" max="7" width="9.375" style="5" customWidth="1"/>
    <col min="8" max="8" width="6.625" style="5" customWidth="1"/>
    <col min="9" max="9" width="7.375" style="5" customWidth="1"/>
    <col min="10" max="10" width="9.375" style="5" customWidth="1"/>
    <col min="11" max="11" width="6.625" style="5" customWidth="1"/>
    <col min="12" max="12" width="7.375" style="5" customWidth="1"/>
    <col min="13" max="13" width="9.375" style="5" customWidth="1"/>
    <col min="14" max="14" width="6.625" style="5" customWidth="1"/>
    <col min="15" max="15" width="7.375" style="5" customWidth="1"/>
    <col min="16" max="16" width="9.375" style="5" customWidth="1"/>
    <col min="17" max="17" width="6.625" style="5" customWidth="1"/>
    <col min="18" max="18" width="7.375" style="5" customWidth="1"/>
    <col min="19" max="16384" width="9.00390625" style="5" customWidth="1"/>
  </cols>
  <sheetData>
    <row r="1" spans="1:18" ht="12.75" customHeight="1">
      <c r="A1" s="483" t="s">
        <v>221</v>
      </c>
      <c r="B1" s="484"/>
      <c r="C1" s="484"/>
      <c r="D1" s="484"/>
      <c r="E1" s="485"/>
      <c r="F1" s="70" t="s">
        <v>0</v>
      </c>
      <c r="G1" s="71"/>
      <c r="H1" s="302"/>
      <c r="I1" s="244" t="s">
        <v>1</v>
      </c>
      <c r="J1" s="71" t="s">
        <v>231</v>
      </c>
      <c r="K1" s="101"/>
      <c r="L1" s="75"/>
      <c r="M1" s="76" t="s">
        <v>233</v>
      </c>
      <c r="N1" s="77"/>
      <c r="O1" s="303"/>
      <c r="P1" s="113"/>
      <c r="Q1" s="113"/>
      <c r="R1" s="113"/>
    </row>
    <row r="2" spans="1:18" ht="27" customHeight="1" thickBot="1">
      <c r="A2" s="80">
        <f>'鹿児島市'!A2</f>
        <v>0</v>
      </c>
      <c r="B2" s="81"/>
      <c r="C2" s="81"/>
      <c r="D2" s="81"/>
      <c r="E2" s="81"/>
      <c r="F2" s="491" t="str">
        <f>'鹿児島市'!$F$2</f>
        <v>令和　　年　　月　　日</v>
      </c>
      <c r="G2" s="492"/>
      <c r="H2" s="493"/>
      <c r="I2" s="82">
        <f>'鹿児島市'!I2</f>
        <v>0</v>
      </c>
      <c r="J2" s="83">
        <f>'鹿児島市'!J2</f>
        <v>0</v>
      </c>
      <c r="K2" s="84"/>
      <c r="L2" s="304"/>
      <c r="M2" s="305"/>
      <c r="N2" s="306"/>
      <c r="O2" s="87"/>
      <c r="P2" s="113"/>
      <c r="Q2" s="113"/>
      <c r="R2" s="264" t="s">
        <v>494</v>
      </c>
    </row>
    <row r="3" spans="1:18" ht="15" customHeight="1" thickBot="1">
      <c r="A3" s="113"/>
      <c r="B3" s="113"/>
      <c r="C3" s="113"/>
      <c r="D3" s="113"/>
      <c r="E3" s="113"/>
      <c r="F3" s="113"/>
      <c r="G3" s="88"/>
      <c r="H3" s="113"/>
      <c r="I3" s="113"/>
      <c r="J3" s="113"/>
      <c r="K3" s="113"/>
      <c r="L3" s="113"/>
      <c r="M3" s="89"/>
      <c r="N3" s="90"/>
      <c r="O3" s="91"/>
      <c r="P3" s="92"/>
      <c r="Q3" s="113"/>
      <c r="R3" s="265" t="s">
        <v>493</v>
      </c>
    </row>
    <row r="4" spans="1:18" ht="15" customHeight="1" thickBot="1">
      <c r="A4" s="93" t="s">
        <v>625</v>
      </c>
      <c r="B4" s="174"/>
      <c r="C4" s="175" t="s">
        <v>246</v>
      </c>
      <c r="D4" s="200" t="s">
        <v>149</v>
      </c>
      <c r="E4" s="270"/>
      <c r="F4" s="176" t="s">
        <v>2</v>
      </c>
      <c r="G4" s="271">
        <f>B10+E10+H10+K10+N10+Q10</f>
        <v>1650</v>
      </c>
      <c r="H4" s="177" t="s">
        <v>3</v>
      </c>
      <c r="I4" s="178">
        <f>C10+F10+I10+L10+O10+R10</f>
        <v>0</v>
      </c>
      <c r="J4" s="10"/>
      <c r="L4" s="180" t="s">
        <v>222</v>
      </c>
      <c r="M4" s="272">
        <f>SUM(I4,I12,I23,I31,I46)</f>
        <v>0</v>
      </c>
      <c r="O4" s="226"/>
      <c r="P4" s="15"/>
      <c r="R4" s="269" t="s">
        <v>492</v>
      </c>
    </row>
    <row r="5" ht="4.5" customHeight="1" thickBot="1"/>
    <row r="6" spans="1:18" ht="15" customHeight="1">
      <c r="A6" s="181" t="s">
        <v>4</v>
      </c>
      <c r="B6" s="182"/>
      <c r="C6" s="183"/>
      <c r="D6" s="182" t="s">
        <v>5</v>
      </c>
      <c r="E6" s="182"/>
      <c r="F6" s="183"/>
      <c r="G6" s="182" t="s">
        <v>6</v>
      </c>
      <c r="H6" s="182"/>
      <c r="I6" s="183"/>
      <c r="J6" s="182" t="s">
        <v>7</v>
      </c>
      <c r="K6" s="182"/>
      <c r="L6" s="183"/>
      <c r="M6" s="181" t="s">
        <v>8</v>
      </c>
      <c r="N6" s="184"/>
      <c r="O6" s="183"/>
      <c r="P6" s="488"/>
      <c r="Q6" s="489"/>
      <c r="R6" s="490"/>
    </row>
    <row r="7" spans="1:18" ht="15" customHeight="1">
      <c r="A7" s="185" t="s">
        <v>9</v>
      </c>
      <c r="B7" s="186" t="s">
        <v>10</v>
      </c>
      <c r="C7" s="187" t="s">
        <v>308</v>
      </c>
      <c r="D7" s="185" t="s">
        <v>9</v>
      </c>
      <c r="E7" s="186" t="s">
        <v>10</v>
      </c>
      <c r="F7" s="187" t="s">
        <v>308</v>
      </c>
      <c r="G7" s="185" t="s">
        <v>9</v>
      </c>
      <c r="H7" s="186" t="s">
        <v>10</v>
      </c>
      <c r="I7" s="187" t="s">
        <v>308</v>
      </c>
      <c r="J7" s="185" t="s">
        <v>9</v>
      </c>
      <c r="K7" s="186" t="s">
        <v>10</v>
      </c>
      <c r="L7" s="187" t="s">
        <v>308</v>
      </c>
      <c r="M7" s="185" t="s">
        <v>9</v>
      </c>
      <c r="N7" s="462" t="s">
        <v>10</v>
      </c>
      <c r="O7" s="463" t="s">
        <v>308</v>
      </c>
      <c r="P7" s="185"/>
      <c r="Q7" s="188"/>
      <c r="R7" s="187"/>
    </row>
    <row r="8" spans="1:18" ht="15" customHeight="1">
      <c r="A8" s="158" t="s">
        <v>423</v>
      </c>
      <c r="B8" s="130">
        <v>10</v>
      </c>
      <c r="C8" s="163"/>
      <c r="D8" s="122" t="s">
        <v>150</v>
      </c>
      <c r="E8" s="247">
        <v>50</v>
      </c>
      <c r="F8" s="127"/>
      <c r="G8" s="122" t="s">
        <v>150</v>
      </c>
      <c r="H8" s="274">
        <v>240</v>
      </c>
      <c r="I8" s="127"/>
      <c r="J8" s="122"/>
      <c r="K8" s="247"/>
      <c r="L8" s="127"/>
      <c r="M8" s="122" t="s">
        <v>150</v>
      </c>
      <c r="N8" s="130">
        <v>1350</v>
      </c>
      <c r="O8" s="163">
        <v>0</v>
      </c>
      <c r="P8" s="346"/>
      <c r="Q8" s="349"/>
      <c r="R8" s="214"/>
    </row>
    <row r="9" spans="1:18" ht="15" customHeight="1">
      <c r="A9" s="173"/>
      <c r="B9" s="275"/>
      <c r="C9" s="228"/>
      <c r="D9" s="173"/>
      <c r="E9" s="281"/>
      <c r="F9" s="166"/>
      <c r="G9" s="173"/>
      <c r="H9" s="281"/>
      <c r="I9" s="166"/>
      <c r="J9" s="173"/>
      <c r="K9" s="281"/>
      <c r="L9" s="166"/>
      <c r="M9" s="173"/>
      <c r="N9" s="288"/>
      <c r="O9" s="228"/>
      <c r="P9" s="215"/>
      <c r="Q9" s="350"/>
      <c r="R9" s="216"/>
    </row>
    <row r="10" spans="1:18" ht="15" customHeight="1" thickBot="1">
      <c r="A10" s="198" t="s">
        <v>30</v>
      </c>
      <c r="B10" s="278">
        <f>SUM(B8:B9)</f>
        <v>10</v>
      </c>
      <c r="C10" s="199">
        <f>SUM(C8:C9)</f>
        <v>0</v>
      </c>
      <c r="D10" s="198" t="s">
        <v>30</v>
      </c>
      <c r="E10" s="278">
        <f>SUM(E8:E9)</f>
        <v>50</v>
      </c>
      <c r="F10" s="199">
        <f>SUM(F8:F9)</f>
        <v>0</v>
      </c>
      <c r="G10" s="198" t="s">
        <v>30</v>
      </c>
      <c r="H10" s="278">
        <f>SUM(H8:H9)</f>
        <v>240</v>
      </c>
      <c r="I10" s="199">
        <f>SUM(I8:I9)</f>
        <v>0</v>
      </c>
      <c r="J10" s="198" t="s">
        <v>30</v>
      </c>
      <c r="K10" s="278">
        <f>SUM(K8:K9)</f>
        <v>0</v>
      </c>
      <c r="L10" s="199">
        <f>SUM(L8:L9)</f>
        <v>0</v>
      </c>
      <c r="M10" s="198" t="s">
        <v>30</v>
      </c>
      <c r="N10" s="279">
        <f>SUM(N8:N9)</f>
        <v>1350</v>
      </c>
      <c r="O10" s="199">
        <f>SUM(O8:O9)</f>
        <v>0</v>
      </c>
      <c r="P10" s="198"/>
      <c r="Q10" s="279">
        <f>SUM(Q8:Q9)</f>
        <v>0</v>
      </c>
      <c r="R10" s="199">
        <f>SUM(R8:R9)</f>
        <v>0</v>
      </c>
    </row>
    <row r="11" ht="12" customHeight="1" thickBot="1"/>
    <row r="12" spans="1:13" ht="15" customHeight="1" thickBot="1">
      <c r="A12" s="407" t="s">
        <v>625</v>
      </c>
      <c r="B12" s="174"/>
      <c r="C12" s="175" t="s">
        <v>247</v>
      </c>
      <c r="D12" s="200" t="s">
        <v>151</v>
      </c>
      <c r="E12" s="270"/>
      <c r="F12" s="176" t="s">
        <v>2</v>
      </c>
      <c r="G12" s="271">
        <f>B21+E21+H21+K21+N21+Q21</f>
        <v>2830</v>
      </c>
      <c r="H12" s="177" t="s">
        <v>3</v>
      </c>
      <c r="I12" s="178">
        <f>C21+F21+I21+L21+O21+R21</f>
        <v>0</v>
      </c>
      <c r="J12" s="10"/>
      <c r="M12" s="217"/>
    </row>
    <row r="13" ht="3.75" customHeight="1" thickBot="1"/>
    <row r="14" spans="1:18" ht="15" customHeight="1">
      <c r="A14" s="181" t="s">
        <v>4</v>
      </c>
      <c r="B14" s="182"/>
      <c r="C14" s="183"/>
      <c r="D14" s="182" t="s">
        <v>5</v>
      </c>
      <c r="E14" s="182"/>
      <c r="F14" s="183"/>
      <c r="G14" s="182" t="s">
        <v>6</v>
      </c>
      <c r="H14" s="182"/>
      <c r="I14" s="183"/>
      <c r="J14" s="182" t="s">
        <v>7</v>
      </c>
      <c r="K14" s="182"/>
      <c r="L14" s="183"/>
      <c r="M14" s="181" t="s">
        <v>8</v>
      </c>
      <c r="N14" s="184"/>
      <c r="O14" s="183"/>
      <c r="P14" s="488"/>
      <c r="Q14" s="489"/>
      <c r="R14" s="490"/>
    </row>
    <row r="15" spans="1:18" ht="15" customHeight="1">
      <c r="A15" s="185" t="s">
        <v>9</v>
      </c>
      <c r="B15" s="186" t="s">
        <v>10</v>
      </c>
      <c r="C15" s="187" t="s">
        <v>308</v>
      </c>
      <c r="D15" s="185" t="s">
        <v>9</v>
      </c>
      <c r="E15" s="186" t="s">
        <v>10</v>
      </c>
      <c r="F15" s="187" t="s">
        <v>308</v>
      </c>
      <c r="G15" s="185" t="s">
        <v>9</v>
      </c>
      <c r="H15" s="186" t="s">
        <v>10</v>
      </c>
      <c r="I15" s="187" t="s">
        <v>308</v>
      </c>
      <c r="J15" s="185" t="s">
        <v>9</v>
      </c>
      <c r="K15" s="186" t="s">
        <v>10</v>
      </c>
      <c r="L15" s="187" t="s">
        <v>308</v>
      </c>
      <c r="M15" s="185" t="s">
        <v>9</v>
      </c>
      <c r="N15" s="188" t="s">
        <v>10</v>
      </c>
      <c r="O15" s="187" t="s">
        <v>308</v>
      </c>
      <c r="P15" s="185"/>
      <c r="Q15" s="188"/>
      <c r="R15" s="187"/>
    </row>
    <row r="16" spans="1:18" ht="15" customHeight="1">
      <c r="A16" s="122" t="s">
        <v>424</v>
      </c>
      <c r="B16" s="130">
        <v>10</v>
      </c>
      <c r="C16" s="163"/>
      <c r="D16" s="122" t="s">
        <v>152</v>
      </c>
      <c r="E16" s="247">
        <v>20</v>
      </c>
      <c r="F16" s="127"/>
      <c r="G16" s="122" t="s">
        <v>152</v>
      </c>
      <c r="H16" s="274">
        <v>40</v>
      </c>
      <c r="I16" s="127"/>
      <c r="J16" s="122"/>
      <c r="K16" s="247"/>
      <c r="L16" s="127"/>
      <c r="M16" s="122" t="s">
        <v>152</v>
      </c>
      <c r="N16" s="130">
        <v>790</v>
      </c>
      <c r="O16" s="163"/>
      <c r="P16" s="346"/>
      <c r="Q16" s="349"/>
      <c r="R16" s="214"/>
    </row>
    <row r="17" spans="1:18" ht="15" customHeight="1">
      <c r="A17" s="122" t="s">
        <v>425</v>
      </c>
      <c r="B17" s="130">
        <v>10</v>
      </c>
      <c r="C17" s="124"/>
      <c r="D17" s="122" t="s">
        <v>153</v>
      </c>
      <c r="E17" s="247">
        <v>20</v>
      </c>
      <c r="F17" s="127"/>
      <c r="G17" s="122" t="s">
        <v>546</v>
      </c>
      <c r="H17" s="126">
        <v>20</v>
      </c>
      <c r="I17" s="127"/>
      <c r="J17" s="122"/>
      <c r="K17" s="247"/>
      <c r="L17" s="127"/>
      <c r="M17" s="122" t="s">
        <v>153</v>
      </c>
      <c r="N17" s="130">
        <v>520</v>
      </c>
      <c r="O17" s="124"/>
      <c r="P17" s="347"/>
      <c r="Q17" s="68"/>
      <c r="R17" s="166"/>
    </row>
    <row r="18" spans="1:18" ht="15" customHeight="1">
      <c r="A18" s="122" t="s">
        <v>470</v>
      </c>
      <c r="B18" s="130">
        <v>10</v>
      </c>
      <c r="C18" s="124"/>
      <c r="D18" s="122" t="s">
        <v>155</v>
      </c>
      <c r="E18" s="247">
        <v>30</v>
      </c>
      <c r="F18" s="127"/>
      <c r="G18" s="122" t="s">
        <v>155</v>
      </c>
      <c r="H18" s="130">
        <v>40</v>
      </c>
      <c r="I18" s="167"/>
      <c r="J18" s="122"/>
      <c r="K18" s="247"/>
      <c r="L18" s="167"/>
      <c r="M18" s="122" t="s">
        <v>155</v>
      </c>
      <c r="N18" s="130">
        <v>670</v>
      </c>
      <c r="O18" s="124"/>
      <c r="P18" s="347"/>
      <c r="Q18" s="68"/>
      <c r="R18" s="166"/>
    </row>
    <row r="19" spans="1:18" ht="15" customHeight="1">
      <c r="A19" s="122" t="s">
        <v>471</v>
      </c>
      <c r="B19" s="130">
        <v>10</v>
      </c>
      <c r="C19" s="124"/>
      <c r="D19" s="122" t="s">
        <v>154</v>
      </c>
      <c r="E19" s="247">
        <v>40</v>
      </c>
      <c r="F19" s="127"/>
      <c r="G19" s="122" t="s">
        <v>154</v>
      </c>
      <c r="H19" s="130">
        <v>30</v>
      </c>
      <c r="I19" s="124"/>
      <c r="J19" s="122"/>
      <c r="K19" s="247"/>
      <c r="L19" s="124"/>
      <c r="M19" s="122" t="s">
        <v>154</v>
      </c>
      <c r="N19" s="130">
        <v>570</v>
      </c>
      <c r="O19" s="124"/>
      <c r="P19" s="347"/>
      <c r="Q19" s="68"/>
      <c r="R19" s="166"/>
    </row>
    <row r="20" spans="1:18" ht="15" customHeight="1">
      <c r="A20" s="173"/>
      <c r="B20" s="275"/>
      <c r="C20" s="228"/>
      <c r="D20" s="173"/>
      <c r="E20" s="281"/>
      <c r="F20" s="166"/>
      <c r="G20" s="197"/>
      <c r="H20" s="281"/>
      <c r="I20" s="166"/>
      <c r="J20" s="173"/>
      <c r="K20" s="281"/>
      <c r="L20" s="166"/>
      <c r="M20" s="197"/>
      <c r="N20" s="288"/>
      <c r="O20" s="228"/>
      <c r="P20" s="215"/>
      <c r="Q20" s="350"/>
      <c r="R20" s="216"/>
    </row>
    <row r="21" spans="1:18" ht="15" customHeight="1" thickBot="1">
      <c r="A21" s="198" t="s">
        <v>30</v>
      </c>
      <c r="B21" s="445">
        <f>SUM(B16:B20)</f>
        <v>40</v>
      </c>
      <c r="C21" s="406">
        <f>SUM(C16:C20)</f>
        <v>0</v>
      </c>
      <c r="D21" s="198" t="s">
        <v>30</v>
      </c>
      <c r="E21" s="278">
        <f>SUM(E16:E20)</f>
        <v>110</v>
      </c>
      <c r="F21" s="199">
        <f>SUM(F16:F20)</f>
        <v>0</v>
      </c>
      <c r="G21" s="198" t="s">
        <v>30</v>
      </c>
      <c r="H21" s="278">
        <f>SUM(H16:H20)</f>
        <v>130</v>
      </c>
      <c r="I21" s="199">
        <f>SUM(I16:I20)</f>
        <v>0</v>
      </c>
      <c r="J21" s="198" t="s">
        <v>30</v>
      </c>
      <c r="K21" s="278">
        <f>SUM(K16:K20)</f>
        <v>0</v>
      </c>
      <c r="L21" s="199">
        <f>SUM(L16:L20)</f>
        <v>0</v>
      </c>
      <c r="M21" s="198" t="s">
        <v>30</v>
      </c>
      <c r="N21" s="279">
        <f>SUM(N16:N20)</f>
        <v>2550</v>
      </c>
      <c r="O21" s="199">
        <f>SUM(O16:O20)</f>
        <v>0</v>
      </c>
      <c r="P21" s="198"/>
      <c r="Q21" s="279">
        <f>SUM(Q16:Q20)</f>
        <v>0</v>
      </c>
      <c r="R21" s="199">
        <f>SUM(R16:R20)</f>
        <v>0</v>
      </c>
    </row>
    <row r="22" ht="12" customHeight="1" thickBot="1"/>
    <row r="23" spans="1:17" ht="15" customHeight="1" thickBot="1">
      <c r="A23" s="407" t="s">
        <v>625</v>
      </c>
      <c r="B23" s="174"/>
      <c r="C23" s="175" t="s">
        <v>342</v>
      </c>
      <c r="D23" s="200" t="s">
        <v>341</v>
      </c>
      <c r="E23" s="270"/>
      <c r="F23" s="176" t="s">
        <v>2</v>
      </c>
      <c r="G23" s="271">
        <f>B29+E29+H29+K29+N29+Q29</f>
        <v>850</v>
      </c>
      <c r="H23" s="177" t="s">
        <v>3</v>
      </c>
      <c r="I23" s="178">
        <f>C29+F29+I29+L29+O29+R29</f>
        <v>0</v>
      </c>
      <c r="J23" s="10"/>
      <c r="K23" s="179"/>
      <c r="L23" s="202"/>
      <c r="M23" s="280"/>
      <c r="N23" s="203"/>
      <c r="Q23" s="204"/>
    </row>
    <row r="24" ht="3.75" customHeight="1" thickBot="1"/>
    <row r="25" spans="1:18" ht="15" customHeight="1">
      <c r="A25" s="181" t="s">
        <v>4</v>
      </c>
      <c r="B25" s="182"/>
      <c r="C25" s="183"/>
      <c r="D25" s="182" t="s">
        <v>5</v>
      </c>
      <c r="E25" s="182"/>
      <c r="F25" s="183"/>
      <c r="G25" s="182" t="s">
        <v>6</v>
      </c>
      <c r="H25" s="182"/>
      <c r="I25" s="183"/>
      <c r="J25" s="182" t="s">
        <v>7</v>
      </c>
      <c r="K25" s="182"/>
      <c r="L25" s="183"/>
      <c r="M25" s="181" t="s">
        <v>8</v>
      </c>
      <c r="N25" s="184"/>
      <c r="O25" s="183"/>
      <c r="P25" s="488"/>
      <c r="Q25" s="489"/>
      <c r="R25" s="490"/>
    </row>
    <row r="26" spans="1:18" s="67" customFormat="1" ht="15" customHeight="1">
      <c r="A26" s="185" t="s">
        <v>9</v>
      </c>
      <c r="B26" s="186" t="s">
        <v>10</v>
      </c>
      <c r="C26" s="187" t="s">
        <v>308</v>
      </c>
      <c r="D26" s="185" t="s">
        <v>9</v>
      </c>
      <c r="E26" s="186" t="s">
        <v>10</v>
      </c>
      <c r="F26" s="187" t="s">
        <v>308</v>
      </c>
      <c r="G26" s="185" t="s">
        <v>9</v>
      </c>
      <c r="H26" s="186" t="s">
        <v>10</v>
      </c>
      <c r="I26" s="187" t="s">
        <v>308</v>
      </c>
      <c r="J26" s="185" t="s">
        <v>9</v>
      </c>
      <c r="K26" s="186" t="s">
        <v>10</v>
      </c>
      <c r="L26" s="187" t="s">
        <v>308</v>
      </c>
      <c r="M26" s="185" t="s">
        <v>9</v>
      </c>
      <c r="N26" s="188" t="s">
        <v>10</v>
      </c>
      <c r="O26" s="187" t="s">
        <v>308</v>
      </c>
      <c r="P26" s="185"/>
      <c r="Q26" s="188"/>
      <c r="R26" s="187"/>
    </row>
    <row r="27" spans="1:18" ht="15" customHeight="1">
      <c r="A27" s="122" t="s">
        <v>352</v>
      </c>
      <c r="B27" s="130">
        <v>40</v>
      </c>
      <c r="C27" s="163"/>
      <c r="D27" s="122" t="s">
        <v>352</v>
      </c>
      <c r="E27" s="247">
        <v>140</v>
      </c>
      <c r="F27" s="127"/>
      <c r="G27" s="122" t="s">
        <v>352</v>
      </c>
      <c r="H27" s="274">
        <v>90</v>
      </c>
      <c r="I27" s="127"/>
      <c r="J27" s="122" t="s">
        <v>156</v>
      </c>
      <c r="K27" s="247"/>
      <c r="L27" s="127"/>
      <c r="M27" s="122" t="s">
        <v>156</v>
      </c>
      <c r="N27" s="130">
        <v>580</v>
      </c>
      <c r="O27" s="163"/>
      <c r="P27" s="346"/>
      <c r="Q27" s="349"/>
      <c r="R27" s="214"/>
    </row>
    <row r="28" spans="1:18" ht="15" customHeight="1">
      <c r="A28" s="173"/>
      <c r="B28" s="275"/>
      <c r="C28" s="228"/>
      <c r="D28" s="173"/>
      <c r="E28" s="281"/>
      <c r="F28" s="166"/>
      <c r="G28" s="173"/>
      <c r="H28" s="281"/>
      <c r="I28" s="166"/>
      <c r="J28" s="173"/>
      <c r="K28" s="281"/>
      <c r="L28" s="166"/>
      <c r="M28" s="173"/>
      <c r="N28" s="288"/>
      <c r="O28" s="228"/>
      <c r="P28" s="215"/>
      <c r="Q28" s="350"/>
      <c r="R28" s="216"/>
    </row>
    <row r="29" spans="1:18" s="67" customFormat="1" ht="15" customHeight="1" thickBot="1">
      <c r="A29" s="198" t="s">
        <v>30</v>
      </c>
      <c r="B29" s="278">
        <f>SUM(B27:B28)</f>
        <v>40</v>
      </c>
      <c r="C29" s="199">
        <f>SUM(C27:C28)</f>
        <v>0</v>
      </c>
      <c r="D29" s="198" t="s">
        <v>30</v>
      </c>
      <c r="E29" s="278">
        <f>SUM(E27:E28)</f>
        <v>140</v>
      </c>
      <c r="F29" s="199">
        <f>SUM(F27:F28)</f>
        <v>0</v>
      </c>
      <c r="G29" s="198" t="s">
        <v>30</v>
      </c>
      <c r="H29" s="278">
        <f>SUM(H27:H28)</f>
        <v>90</v>
      </c>
      <c r="I29" s="199">
        <f>SUM(I27:I28)</f>
        <v>0</v>
      </c>
      <c r="J29" s="198" t="s">
        <v>30</v>
      </c>
      <c r="K29" s="278">
        <f>SUM(K27:K28)</f>
        <v>0</v>
      </c>
      <c r="L29" s="199">
        <f>SUM(L27:L28)</f>
        <v>0</v>
      </c>
      <c r="M29" s="198" t="s">
        <v>30</v>
      </c>
      <c r="N29" s="279">
        <f>SUM(N27:N28)</f>
        <v>580</v>
      </c>
      <c r="O29" s="199">
        <f>SUM(O27:O28)</f>
        <v>0</v>
      </c>
      <c r="P29" s="198"/>
      <c r="Q29" s="279">
        <f>SUM(Q27:Q28)</f>
        <v>0</v>
      </c>
      <c r="R29" s="199">
        <f>SUM(R27:R28)</f>
        <v>0</v>
      </c>
    </row>
    <row r="30" ht="12" customHeight="1" thickBot="1"/>
    <row r="31" spans="1:13" ht="15" customHeight="1" thickBot="1">
      <c r="A31" s="407" t="s">
        <v>625</v>
      </c>
      <c r="B31" s="174"/>
      <c r="C31" s="175" t="s">
        <v>248</v>
      </c>
      <c r="D31" s="200" t="s">
        <v>346</v>
      </c>
      <c r="E31" s="270"/>
      <c r="F31" s="176" t="s">
        <v>2</v>
      </c>
      <c r="G31" s="271">
        <f>B44+E44+H44+K44+N44+Q44</f>
        <v>1710</v>
      </c>
      <c r="H31" s="177" t="s">
        <v>3</v>
      </c>
      <c r="I31" s="178">
        <f>C44+F44+I44+L44+O44+R44</f>
        <v>0</v>
      </c>
      <c r="J31" s="10"/>
      <c r="M31" s="217"/>
    </row>
    <row r="32" ht="3.75" customHeight="1" thickBot="1"/>
    <row r="33" spans="1:18" ht="15" customHeight="1">
      <c r="A33" s="181" t="s">
        <v>4</v>
      </c>
      <c r="B33" s="182"/>
      <c r="C33" s="183"/>
      <c r="D33" s="182" t="s">
        <v>5</v>
      </c>
      <c r="E33" s="182"/>
      <c r="F33" s="183"/>
      <c r="G33" s="182" t="s">
        <v>6</v>
      </c>
      <c r="H33" s="182"/>
      <c r="I33" s="183"/>
      <c r="J33" s="182" t="s">
        <v>7</v>
      </c>
      <c r="K33" s="182"/>
      <c r="L33" s="183"/>
      <c r="M33" s="181" t="s">
        <v>8</v>
      </c>
      <c r="N33" s="184"/>
      <c r="O33" s="183"/>
      <c r="P33" s="488"/>
      <c r="Q33" s="489"/>
      <c r="R33" s="490"/>
    </row>
    <row r="34" spans="1:18" ht="15" customHeight="1">
      <c r="A34" s="185" t="s">
        <v>9</v>
      </c>
      <c r="B34" s="186" t="s">
        <v>10</v>
      </c>
      <c r="C34" s="187" t="s">
        <v>308</v>
      </c>
      <c r="D34" s="185" t="s">
        <v>9</v>
      </c>
      <c r="E34" s="186" t="s">
        <v>10</v>
      </c>
      <c r="F34" s="187" t="s">
        <v>308</v>
      </c>
      <c r="G34" s="185" t="s">
        <v>9</v>
      </c>
      <c r="H34" s="186" t="s">
        <v>10</v>
      </c>
      <c r="I34" s="187" t="s">
        <v>308</v>
      </c>
      <c r="J34" s="185" t="s">
        <v>9</v>
      </c>
      <c r="K34" s="186" t="s">
        <v>10</v>
      </c>
      <c r="L34" s="187" t="s">
        <v>308</v>
      </c>
      <c r="M34" s="185" t="s">
        <v>9</v>
      </c>
      <c r="N34" s="188" t="s">
        <v>10</v>
      </c>
      <c r="O34" s="187" t="s">
        <v>308</v>
      </c>
      <c r="P34" s="185"/>
      <c r="Q34" s="188"/>
      <c r="R34" s="187"/>
    </row>
    <row r="35" spans="1:18" ht="15" customHeight="1">
      <c r="A35" s="122" t="s">
        <v>161</v>
      </c>
      <c r="B35" s="130">
        <v>10</v>
      </c>
      <c r="C35" s="163"/>
      <c r="D35" s="122" t="s">
        <v>158</v>
      </c>
      <c r="E35" s="247">
        <v>20</v>
      </c>
      <c r="F35" s="127"/>
      <c r="G35" s="122" t="s">
        <v>547</v>
      </c>
      <c r="H35" s="274">
        <v>30</v>
      </c>
      <c r="I35" s="127"/>
      <c r="J35" s="122"/>
      <c r="K35" s="247"/>
      <c r="L35" s="127"/>
      <c r="M35" s="122" t="s">
        <v>288</v>
      </c>
      <c r="N35" s="367">
        <v>80</v>
      </c>
      <c r="O35" s="190"/>
      <c r="P35" s="346"/>
      <c r="Q35" s="349"/>
      <c r="R35" s="214"/>
    </row>
    <row r="36" spans="1:18" ht="15" customHeight="1">
      <c r="A36" s="122"/>
      <c r="B36" s="130">
        <v>0</v>
      </c>
      <c r="C36" s="124"/>
      <c r="D36" s="122" t="s">
        <v>159</v>
      </c>
      <c r="E36" s="247">
        <v>70</v>
      </c>
      <c r="F36" s="127"/>
      <c r="G36" s="122" t="s">
        <v>567</v>
      </c>
      <c r="H36" s="294">
        <v>10</v>
      </c>
      <c r="I36" s="165"/>
      <c r="J36" s="122"/>
      <c r="K36" s="247"/>
      <c r="L36" s="127"/>
      <c r="M36" s="122" t="s">
        <v>157</v>
      </c>
      <c r="N36" s="368">
        <v>230</v>
      </c>
      <c r="O36" s="127"/>
      <c r="P36" s="347"/>
      <c r="Q36" s="68"/>
      <c r="R36" s="166"/>
    </row>
    <row r="37" spans="1:18" ht="15" customHeight="1">
      <c r="A37" s="122"/>
      <c r="B37" s="130"/>
      <c r="C37" s="124"/>
      <c r="D37" s="122" t="s">
        <v>162</v>
      </c>
      <c r="E37" s="247">
        <v>40</v>
      </c>
      <c r="F37" s="127"/>
      <c r="G37" s="122" t="s">
        <v>568</v>
      </c>
      <c r="H37" s="294">
        <v>10</v>
      </c>
      <c r="I37" s="165"/>
      <c r="J37" s="122"/>
      <c r="K37" s="247"/>
      <c r="L37" s="127"/>
      <c r="M37" s="122" t="s">
        <v>161</v>
      </c>
      <c r="N37" s="368">
        <v>290</v>
      </c>
      <c r="O37" s="127"/>
      <c r="P37" s="347"/>
      <c r="Q37" s="68"/>
      <c r="R37" s="166"/>
    </row>
    <row r="38" spans="1:18" ht="15" customHeight="1">
      <c r="A38" s="122"/>
      <c r="B38" s="130"/>
      <c r="C38" s="124"/>
      <c r="D38" s="122" t="s">
        <v>160</v>
      </c>
      <c r="E38" s="247">
        <v>10</v>
      </c>
      <c r="F38" s="127"/>
      <c r="G38" s="122" t="s">
        <v>162</v>
      </c>
      <c r="H38" s="126">
        <v>10</v>
      </c>
      <c r="I38" s="165"/>
      <c r="J38" s="122"/>
      <c r="K38" s="247"/>
      <c r="L38" s="127"/>
      <c r="M38" s="122" t="s">
        <v>160</v>
      </c>
      <c r="N38" s="368">
        <v>170</v>
      </c>
      <c r="O38" s="127"/>
      <c r="P38" s="347"/>
      <c r="Q38" s="68"/>
      <c r="R38" s="166"/>
    </row>
    <row r="39" spans="1:18" ht="15" customHeight="1">
      <c r="A39" s="122"/>
      <c r="B39" s="282"/>
      <c r="C39" s="124"/>
      <c r="D39" s="122" t="s">
        <v>574</v>
      </c>
      <c r="E39" s="247">
        <v>30</v>
      </c>
      <c r="F39" s="127"/>
      <c r="G39" s="122" t="s">
        <v>561</v>
      </c>
      <c r="H39" s="126">
        <v>10</v>
      </c>
      <c r="I39" s="127"/>
      <c r="J39" s="122"/>
      <c r="K39" s="247"/>
      <c r="L39" s="127"/>
      <c r="M39" s="122" t="s">
        <v>163</v>
      </c>
      <c r="N39" s="368">
        <v>120</v>
      </c>
      <c r="O39" s="127"/>
      <c r="P39" s="347"/>
      <c r="Q39" s="68"/>
      <c r="R39" s="166"/>
    </row>
    <row r="40" spans="1:18" ht="15" customHeight="1">
      <c r="A40" s="122"/>
      <c r="B40" s="282"/>
      <c r="C40" s="124"/>
      <c r="D40" s="173" t="s">
        <v>575</v>
      </c>
      <c r="E40" s="281">
        <v>20</v>
      </c>
      <c r="F40" s="166"/>
      <c r="G40" s="122" t="s">
        <v>521</v>
      </c>
      <c r="H40" s="126">
        <v>10</v>
      </c>
      <c r="I40" s="127"/>
      <c r="J40" s="122"/>
      <c r="K40" s="247"/>
      <c r="L40" s="127"/>
      <c r="M40" s="122" t="s">
        <v>164</v>
      </c>
      <c r="N40" s="368">
        <v>230</v>
      </c>
      <c r="O40" s="127"/>
      <c r="P40" s="347"/>
      <c r="Q40" s="68"/>
      <c r="R40" s="166"/>
    </row>
    <row r="41" spans="1:18" ht="15" customHeight="1">
      <c r="A41" s="122"/>
      <c r="B41" s="282"/>
      <c r="C41" s="124"/>
      <c r="D41" s="131" t="s">
        <v>561</v>
      </c>
      <c r="E41" s="132">
        <v>20</v>
      </c>
      <c r="F41" s="191"/>
      <c r="G41" s="122"/>
      <c r="H41" s="126"/>
      <c r="I41" s="127"/>
      <c r="J41" s="122"/>
      <c r="K41" s="247"/>
      <c r="L41" s="127"/>
      <c r="M41" s="122" t="s">
        <v>165</v>
      </c>
      <c r="N41" s="368">
        <v>170</v>
      </c>
      <c r="O41" s="127"/>
      <c r="P41" s="347"/>
      <c r="Q41" s="68"/>
      <c r="R41" s="166"/>
    </row>
    <row r="42" spans="1:18" ht="15" customHeight="1">
      <c r="A42" s="122"/>
      <c r="B42" s="282"/>
      <c r="C42" s="124"/>
      <c r="D42" s="122"/>
      <c r="E42" s="247"/>
      <c r="F42" s="127"/>
      <c r="G42" s="122"/>
      <c r="H42" s="247"/>
      <c r="I42" s="127"/>
      <c r="J42" s="122"/>
      <c r="K42" s="247"/>
      <c r="L42" s="127"/>
      <c r="M42" s="122" t="s">
        <v>558</v>
      </c>
      <c r="N42" s="368">
        <v>120</v>
      </c>
      <c r="O42" s="127"/>
      <c r="P42" s="347"/>
      <c r="Q42" s="68"/>
      <c r="R42" s="166"/>
    </row>
    <row r="43" spans="1:18" ht="15" customHeight="1">
      <c r="A43" s="173"/>
      <c r="B43" s="275"/>
      <c r="C43" s="228"/>
      <c r="D43" s="173"/>
      <c r="E43" s="281"/>
      <c r="F43" s="166"/>
      <c r="G43" s="197"/>
      <c r="H43" s="281"/>
      <c r="I43" s="166"/>
      <c r="J43" s="173"/>
      <c r="K43" s="281"/>
      <c r="L43" s="166"/>
      <c r="M43" s="197"/>
      <c r="N43" s="288"/>
      <c r="O43" s="228"/>
      <c r="P43" s="215"/>
      <c r="Q43" s="350"/>
      <c r="R43" s="216"/>
    </row>
    <row r="44" spans="1:18" ht="15" customHeight="1" thickBot="1">
      <c r="A44" s="198" t="s">
        <v>30</v>
      </c>
      <c r="B44" s="445">
        <f>SUM(B35:B43)</f>
        <v>10</v>
      </c>
      <c r="C44" s="406">
        <f>SUM(C35:C43)</f>
        <v>0</v>
      </c>
      <c r="D44" s="198" t="s">
        <v>30</v>
      </c>
      <c r="E44" s="278">
        <f>SUM(E35:E43)</f>
        <v>210</v>
      </c>
      <c r="F44" s="199">
        <f>SUM(F35:F43)</f>
        <v>0</v>
      </c>
      <c r="G44" s="198" t="s">
        <v>30</v>
      </c>
      <c r="H44" s="278">
        <f>SUM(H35:H43)</f>
        <v>80</v>
      </c>
      <c r="I44" s="199">
        <f>SUM(I35:I43)</f>
        <v>0</v>
      </c>
      <c r="J44" s="198" t="s">
        <v>30</v>
      </c>
      <c r="K44" s="278">
        <f>SUM(K35:K43)</f>
        <v>0</v>
      </c>
      <c r="L44" s="199">
        <f>SUM(L35:L43)</f>
        <v>0</v>
      </c>
      <c r="M44" s="198" t="s">
        <v>30</v>
      </c>
      <c r="N44" s="446">
        <f>SUM(N35:N43)</f>
        <v>1410</v>
      </c>
      <c r="O44" s="406">
        <f>SUM(O35:O43)</f>
        <v>0</v>
      </c>
      <c r="P44" s="198"/>
      <c r="Q44" s="279">
        <f>SUM(Q35:Q43)</f>
        <v>0</v>
      </c>
      <c r="R44" s="199">
        <f>SUM(R35:R43)</f>
        <v>0</v>
      </c>
    </row>
    <row r="45" spans="1:18" ht="12" customHeight="1" thickBot="1">
      <c r="A45" s="447"/>
      <c r="B45" s="68"/>
      <c r="C45" s="201"/>
      <c r="D45" s="447"/>
      <c r="E45" s="68"/>
      <c r="F45" s="201"/>
      <c r="G45" s="447"/>
      <c r="H45" s="68"/>
      <c r="I45" s="201"/>
      <c r="J45" s="448"/>
      <c r="K45" s="449"/>
      <c r="L45" s="450"/>
      <c r="M45" s="448"/>
      <c r="N45" s="449"/>
      <c r="O45" s="450"/>
      <c r="P45" s="448"/>
      <c r="Q45" s="449"/>
      <c r="R45" s="450"/>
    </row>
    <row r="46" spans="1:18" ht="15" customHeight="1" thickBot="1">
      <c r="A46" s="407" t="s">
        <v>596</v>
      </c>
      <c r="B46" s="174"/>
      <c r="C46" s="175" t="s">
        <v>248</v>
      </c>
      <c r="D46" s="200" t="s">
        <v>298</v>
      </c>
      <c r="E46" s="270"/>
      <c r="F46" s="176" t="s">
        <v>2</v>
      </c>
      <c r="G46" s="271">
        <f>B86+E86+H86+K86+N86+Q86</f>
        <v>30870</v>
      </c>
      <c r="H46" s="177" t="s">
        <v>3</v>
      </c>
      <c r="I46" s="178">
        <f>C86+F86+I86+L86+O86+R86</f>
        <v>0</v>
      </c>
      <c r="J46" s="451"/>
      <c r="K46" s="68"/>
      <c r="L46" s="201"/>
      <c r="M46" s="447"/>
      <c r="N46" s="68"/>
      <c r="O46" s="201"/>
      <c r="P46" s="447"/>
      <c r="Q46" s="68"/>
      <c r="R46" s="201"/>
    </row>
    <row r="47" ht="3.75" customHeight="1" thickBot="1"/>
    <row r="48" spans="1:18" ht="14.25" customHeight="1">
      <c r="A48" s="181" t="s">
        <v>270</v>
      </c>
      <c r="B48" s="182"/>
      <c r="C48" s="183"/>
      <c r="D48" s="488" t="s">
        <v>359</v>
      </c>
      <c r="E48" s="505"/>
      <c r="F48" s="506"/>
      <c r="G48" s="181"/>
      <c r="H48" s="182"/>
      <c r="I48" s="183"/>
      <c r="J48" s="452"/>
      <c r="K48" s="342"/>
      <c r="L48" s="342"/>
      <c r="M48" s="342"/>
      <c r="N48" s="342"/>
      <c r="O48" s="342"/>
      <c r="P48" s="342"/>
      <c r="Q48" s="414"/>
      <c r="R48" s="464"/>
    </row>
    <row r="49" spans="1:18" ht="14.25" customHeight="1">
      <c r="A49" s="185" t="s">
        <v>9</v>
      </c>
      <c r="B49" s="186" t="s">
        <v>10</v>
      </c>
      <c r="C49" s="187" t="s">
        <v>308</v>
      </c>
      <c r="D49" s="185" t="s">
        <v>9</v>
      </c>
      <c r="E49" s="186" t="s">
        <v>10</v>
      </c>
      <c r="F49" s="187" t="s">
        <v>308</v>
      </c>
      <c r="G49" s="185"/>
      <c r="H49" s="186"/>
      <c r="I49" s="187"/>
      <c r="J49" s="453"/>
      <c r="K49" s="447"/>
      <c r="L49" s="447"/>
      <c r="M49" s="447"/>
      <c r="N49" s="447"/>
      <c r="O49" s="447"/>
      <c r="P49" s="447"/>
      <c r="Q49" s="447"/>
      <c r="R49" s="465"/>
    </row>
    <row r="50" spans="1:18" ht="14.25" customHeight="1">
      <c r="A50" s="122" t="s">
        <v>271</v>
      </c>
      <c r="B50" s="247">
        <v>1030</v>
      </c>
      <c r="C50" s="127"/>
      <c r="D50" s="122" t="s">
        <v>271</v>
      </c>
      <c r="E50" s="247">
        <v>410</v>
      </c>
      <c r="F50" s="127"/>
      <c r="G50" s="249"/>
      <c r="H50" s="349"/>
      <c r="I50" s="214"/>
      <c r="J50" s="347"/>
      <c r="K50" s="68"/>
      <c r="L50" s="201"/>
      <c r="M50" s="454"/>
      <c r="N50" s="68"/>
      <c r="O50" s="201"/>
      <c r="P50" s="454"/>
      <c r="Q50" s="68"/>
      <c r="R50" s="166"/>
    </row>
    <row r="51" spans="1:18" ht="14.25" customHeight="1">
      <c r="A51" s="122" t="s">
        <v>272</v>
      </c>
      <c r="B51" s="247">
        <v>940</v>
      </c>
      <c r="C51" s="127"/>
      <c r="D51" s="122" t="s">
        <v>272</v>
      </c>
      <c r="E51" s="247">
        <v>420</v>
      </c>
      <c r="F51" s="127"/>
      <c r="G51" s="252"/>
      <c r="H51" s="68"/>
      <c r="I51" s="166"/>
      <c r="J51" s="347"/>
      <c r="K51" s="68"/>
      <c r="L51" s="201"/>
      <c r="M51" s="454"/>
      <c r="N51" s="68"/>
      <c r="O51" s="201"/>
      <c r="P51" s="454"/>
      <c r="Q51" s="68"/>
      <c r="R51" s="166"/>
    </row>
    <row r="52" spans="1:18" ht="14.25" customHeight="1">
      <c r="A52" s="122" t="s">
        <v>273</v>
      </c>
      <c r="B52" s="247">
        <v>1060</v>
      </c>
      <c r="C52" s="127"/>
      <c r="D52" s="122" t="s">
        <v>273</v>
      </c>
      <c r="E52" s="247">
        <v>445</v>
      </c>
      <c r="F52" s="127"/>
      <c r="G52" s="252"/>
      <c r="H52" s="68"/>
      <c r="I52" s="166"/>
      <c r="J52" s="466" t="s">
        <v>356</v>
      </c>
      <c r="K52" s="68"/>
      <c r="L52" s="201"/>
      <c r="M52" s="454"/>
      <c r="N52" s="68"/>
      <c r="O52" s="201"/>
      <c r="P52" s="454"/>
      <c r="Q52" s="68"/>
      <c r="R52" s="166"/>
    </row>
    <row r="53" spans="1:18" ht="14.25" customHeight="1">
      <c r="A53" s="122" t="s">
        <v>276</v>
      </c>
      <c r="B53" s="247">
        <v>1415</v>
      </c>
      <c r="C53" s="127"/>
      <c r="D53" s="122" t="s">
        <v>274</v>
      </c>
      <c r="E53" s="247">
        <v>680</v>
      </c>
      <c r="F53" s="127"/>
      <c r="G53" s="252"/>
      <c r="H53" s="68"/>
      <c r="I53" s="166"/>
      <c r="J53" s="467"/>
      <c r="K53" s="68"/>
      <c r="L53" s="201"/>
      <c r="M53" s="454"/>
      <c r="N53" s="68"/>
      <c r="O53" s="201"/>
      <c r="P53" s="454"/>
      <c r="Q53" s="68"/>
      <c r="R53" s="166"/>
    </row>
    <row r="54" spans="1:18" ht="14.25" customHeight="1">
      <c r="A54" s="122" t="s">
        <v>277</v>
      </c>
      <c r="B54" s="247">
        <v>1110</v>
      </c>
      <c r="C54" s="127"/>
      <c r="D54" s="122" t="s">
        <v>275</v>
      </c>
      <c r="E54" s="247"/>
      <c r="F54" s="127"/>
      <c r="G54" s="252"/>
      <c r="H54" s="68"/>
      <c r="I54" s="166"/>
      <c r="J54" s="466" t="s">
        <v>522</v>
      </c>
      <c r="K54" s="68"/>
      <c r="L54" s="201"/>
      <c r="M54" s="454"/>
      <c r="N54" s="68"/>
      <c r="O54" s="201"/>
      <c r="P54" s="454"/>
      <c r="Q54" s="68"/>
      <c r="R54" s="166"/>
    </row>
    <row r="55" spans="1:18" ht="14.25" customHeight="1">
      <c r="A55" s="122" t="s">
        <v>279</v>
      </c>
      <c r="B55" s="247">
        <v>730</v>
      </c>
      <c r="C55" s="127"/>
      <c r="D55" s="122" t="s">
        <v>276</v>
      </c>
      <c r="E55" s="247">
        <v>165</v>
      </c>
      <c r="F55" s="127"/>
      <c r="G55" s="252"/>
      <c r="H55" s="68"/>
      <c r="I55" s="166"/>
      <c r="J55" s="347"/>
      <c r="K55" s="68"/>
      <c r="L55" s="201"/>
      <c r="M55" s="454"/>
      <c r="N55" s="68"/>
      <c r="O55" s="201"/>
      <c r="P55" s="454"/>
      <c r="Q55" s="68"/>
      <c r="R55" s="166"/>
    </row>
    <row r="56" spans="1:18" ht="14.25" customHeight="1">
      <c r="A56" s="122" t="s">
        <v>280</v>
      </c>
      <c r="B56" s="247">
        <v>2020</v>
      </c>
      <c r="C56" s="127"/>
      <c r="D56" s="122" t="s">
        <v>277</v>
      </c>
      <c r="E56" s="247">
        <v>505</v>
      </c>
      <c r="F56" s="127"/>
      <c r="G56" s="252"/>
      <c r="H56" s="68"/>
      <c r="I56" s="166"/>
      <c r="J56" s="347"/>
      <c r="K56" s="68"/>
      <c r="L56" s="201"/>
      <c r="M56" s="454"/>
      <c r="N56" s="68"/>
      <c r="O56" s="201"/>
      <c r="P56" s="454"/>
      <c r="Q56" s="68"/>
      <c r="R56" s="166"/>
    </row>
    <row r="57" spans="1:18" ht="14.25" customHeight="1">
      <c r="A57" s="122" t="s">
        <v>281</v>
      </c>
      <c r="B57" s="247">
        <v>1180</v>
      </c>
      <c r="C57" s="127"/>
      <c r="D57" s="122" t="s">
        <v>278</v>
      </c>
      <c r="E57" s="247">
        <v>465</v>
      </c>
      <c r="F57" s="127"/>
      <c r="G57" s="252"/>
      <c r="H57" s="68"/>
      <c r="I57" s="166"/>
      <c r="J57" s="347"/>
      <c r="K57" s="68"/>
      <c r="L57" s="201"/>
      <c r="M57" s="454"/>
      <c r="N57" s="68"/>
      <c r="O57" s="201"/>
      <c r="P57" s="454"/>
      <c r="Q57" s="68"/>
      <c r="R57" s="166"/>
    </row>
    <row r="58" spans="1:18" ht="14.25" customHeight="1">
      <c r="A58" s="122" t="s">
        <v>282</v>
      </c>
      <c r="B58" s="247">
        <v>285</v>
      </c>
      <c r="C58" s="127"/>
      <c r="D58" s="122" t="s">
        <v>299</v>
      </c>
      <c r="E58" s="247">
        <v>670</v>
      </c>
      <c r="F58" s="127"/>
      <c r="G58" s="252"/>
      <c r="H58" s="68"/>
      <c r="I58" s="166"/>
      <c r="J58" s="347"/>
      <c r="K58" s="68"/>
      <c r="L58" s="201"/>
      <c r="M58" s="454"/>
      <c r="N58" s="68"/>
      <c r="O58" s="201"/>
      <c r="P58" s="454"/>
      <c r="Q58" s="68"/>
      <c r="R58" s="166"/>
    </row>
    <row r="59" spans="1:18" ht="14.25" customHeight="1">
      <c r="A59" s="122"/>
      <c r="B59" s="247"/>
      <c r="C59" s="127"/>
      <c r="D59" s="122" t="s">
        <v>282</v>
      </c>
      <c r="E59" s="247">
        <v>265</v>
      </c>
      <c r="F59" s="127"/>
      <c r="G59" s="252"/>
      <c r="H59" s="68"/>
      <c r="I59" s="166"/>
      <c r="J59" s="347"/>
      <c r="K59" s="68"/>
      <c r="L59" s="201"/>
      <c r="M59" s="454"/>
      <c r="N59" s="68"/>
      <c r="O59" s="201"/>
      <c r="P59" s="454"/>
      <c r="Q59" s="68"/>
      <c r="R59" s="166"/>
    </row>
    <row r="60" spans="1:18" ht="14.25" customHeight="1">
      <c r="A60" s="122"/>
      <c r="B60" s="247"/>
      <c r="C60" s="127"/>
      <c r="D60" s="122"/>
      <c r="E60" s="247"/>
      <c r="F60" s="127"/>
      <c r="G60" s="252"/>
      <c r="H60" s="68"/>
      <c r="I60" s="166"/>
      <c r="J60" s="347"/>
      <c r="K60" s="68"/>
      <c r="L60" s="201"/>
      <c r="M60" s="454"/>
      <c r="N60" s="68"/>
      <c r="O60" s="201"/>
      <c r="P60" s="454"/>
      <c r="Q60" s="68"/>
      <c r="R60" s="166"/>
    </row>
    <row r="61" spans="1:18" ht="14.25" customHeight="1">
      <c r="A61" s="122" t="s">
        <v>283</v>
      </c>
      <c r="B61" s="247">
        <v>1500</v>
      </c>
      <c r="C61" s="127"/>
      <c r="D61" s="122" t="s">
        <v>283</v>
      </c>
      <c r="E61" s="247">
        <v>870</v>
      </c>
      <c r="F61" s="127"/>
      <c r="G61" s="252"/>
      <c r="H61" s="68"/>
      <c r="I61" s="166"/>
      <c r="J61" s="347"/>
      <c r="K61" s="68"/>
      <c r="L61" s="201"/>
      <c r="M61" s="454"/>
      <c r="N61" s="68"/>
      <c r="O61" s="201"/>
      <c r="P61" s="454"/>
      <c r="Q61" s="68"/>
      <c r="R61" s="166"/>
    </row>
    <row r="62" spans="1:18" ht="14.25" customHeight="1">
      <c r="A62" s="122" t="s">
        <v>287</v>
      </c>
      <c r="B62" s="247">
        <v>395</v>
      </c>
      <c r="C62" s="127"/>
      <c r="D62" s="122" t="s">
        <v>297</v>
      </c>
      <c r="E62" s="247">
        <v>115</v>
      </c>
      <c r="F62" s="127"/>
      <c r="G62" s="252"/>
      <c r="H62" s="68"/>
      <c r="I62" s="166"/>
      <c r="J62" s="347"/>
      <c r="K62" s="68"/>
      <c r="L62" s="201"/>
      <c r="M62" s="454"/>
      <c r="N62" s="68"/>
      <c r="O62" s="201"/>
      <c r="P62" s="454"/>
      <c r="Q62" s="68"/>
      <c r="R62" s="166"/>
    </row>
    <row r="63" spans="1:18" ht="14.25" customHeight="1">
      <c r="A63" s="173"/>
      <c r="B63" s="281"/>
      <c r="C63" s="166"/>
      <c r="D63" s="173"/>
      <c r="E63" s="281"/>
      <c r="F63" s="166"/>
      <c r="G63" s="252"/>
      <c r="H63" s="68"/>
      <c r="I63" s="166"/>
      <c r="J63" s="347"/>
      <c r="K63" s="68"/>
      <c r="L63" s="201"/>
      <c r="M63" s="454"/>
      <c r="N63" s="68"/>
      <c r="O63" s="201"/>
      <c r="P63" s="454"/>
      <c r="Q63" s="68"/>
      <c r="R63" s="166"/>
    </row>
    <row r="64" spans="1:18" ht="14.25" customHeight="1">
      <c r="A64" s="468" t="s">
        <v>348</v>
      </c>
      <c r="B64" s="469">
        <f>SUM(B50:B63)</f>
        <v>11665</v>
      </c>
      <c r="C64" s="470">
        <f>SUM(C50:C63)</f>
        <v>0</v>
      </c>
      <c r="D64" s="468" t="s">
        <v>348</v>
      </c>
      <c r="E64" s="469">
        <f>SUM(E50:E63)</f>
        <v>5010</v>
      </c>
      <c r="F64" s="470">
        <f>SUM(F50:F63)</f>
        <v>0</v>
      </c>
      <c r="G64" s="252"/>
      <c r="H64" s="68"/>
      <c r="I64" s="166"/>
      <c r="J64" s="347"/>
      <c r="K64" s="68"/>
      <c r="L64" s="201"/>
      <c r="M64" s="454"/>
      <c r="N64" s="68"/>
      <c r="O64" s="201"/>
      <c r="P64" s="454"/>
      <c r="Q64" s="68"/>
      <c r="R64" s="166"/>
    </row>
    <row r="65" spans="1:18" ht="14.25" customHeight="1">
      <c r="A65" s="471"/>
      <c r="B65" s="281"/>
      <c r="C65" s="127"/>
      <c r="D65" s="471"/>
      <c r="E65" s="281"/>
      <c r="F65" s="127"/>
      <c r="G65" s="252"/>
      <c r="H65" s="68"/>
      <c r="I65" s="166"/>
      <c r="J65" s="347"/>
      <c r="K65" s="68"/>
      <c r="L65" s="201"/>
      <c r="M65" s="454"/>
      <c r="N65" s="68"/>
      <c r="O65" s="201"/>
      <c r="P65" s="454"/>
      <c r="Q65" s="68"/>
      <c r="R65" s="166"/>
    </row>
    <row r="66" spans="1:18" ht="14.25" customHeight="1">
      <c r="A66" s="131" t="s">
        <v>354</v>
      </c>
      <c r="B66" s="132">
        <v>760</v>
      </c>
      <c r="C66" s="127"/>
      <c r="D66" s="131" t="s">
        <v>284</v>
      </c>
      <c r="E66" s="132">
        <v>520</v>
      </c>
      <c r="F66" s="127"/>
      <c r="G66" s="252"/>
      <c r="H66" s="68"/>
      <c r="I66" s="166"/>
      <c r="J66" s="347"/>
      <c r="K66" s="68"/>
      <c r="L66" s="201"/>
      <c r="M66" s="454"/>
      <c r="N66" s="68"/>
      <c r="O66" s="201"/>
      <c r="P66" s="454"/>
      <c r="Q66" s="68"/>
      <c r="R66" s="166"/>
    </row>
    <row r="67" spans="1:18" ht="14.25" customHeight="1">
      <c r="A67" s="122" t="s">
        <v>355</v>
      </c>
      <c r="B67" s="247">
        <v>865</v>
      </c>
      <c r="C67" s="127"/>
      <c r="D67" s="122" t="s">
        <v>288</v>
      </c>
      <c r="E67" s="247">
        <v>685</v>
      </c>
      <c r="F67" s="127"/>
      <c r="G67" s="252"/>
      <c r="H67" s="68"/>
      <c r="I67" s="166"/>
      <c r="J67" s="347"/>
      <c r="K67" s="68"/>
      <c r="L67" s="201"/>
      <c r="M67" s="454"/>
      <c r="N67" s="68"/>
      <c r="O67" s="201"/>
      <c r="P67" s="454"/>
      <c r="Q67" s="68"/>
      <c r="R67" s="166"/>
    </row>
    <row r="68" spans="1:18" ht="14.25" customHeight="1">
      <c r="A68" s="122" t="s">
        <v>285</v>
      </c>
      <c r="B68" s="247">
        <v>460</v>
      </c>
      <c r="C68" s="127"/>
      <c r="D68" s="122" t="s">
        <v>286</v>
      </c>
      <c r="E68" s="247">
        <v>190</v>
      </c>
      <c r="F68" s="127"/>
      <c r="G68" s="252"/>
      <c r="H68" s="68"/>
      <c r="I68" s="166"/>
      <c r="J68" s="347"/>
      <c r="K68" s="68"/>
      <c r="L68" s="201"/>
      <c r="M68" s="454"/>
      <c r="N68" s="68"/>
      <c r="O68" s="201"/>
      <c r="P68" s="454"/>
      <c r="Q68" s="68"/>
      <c r="R68" s="166"/>
    </row>
    <row r="69" spans="1:18" ht="14.25" customHeight="1">
      <c r="A69" s="122" t="s">
        <v>286</v>
      </c>
      <c r="B69" s="247">
        <v>565</v>
      </c>
      <c r="C69" s="127"/>
      <c r="D69" s="122" t="s">
        <v>285</v>
      </c>
      <c r="E69" s="247">
        <v>160</v>
      </c>
      <c r="F69" s="127"/>
      <c r="G69" s="252"/>
      <c r="H69" s="68"/>
      <c r="I69" s="166"/>
      <c r="J69" s="347"/>
      <c r="K69" s="68"/>
      <c r="L69" s="201"/>
      <c r="M69" s="454"/>
      <c r="N69" s="68"/>
      <c r="O69" s="201"/>
      <c r="P69" s="454"/>
      <c r="Q69" s="68"/>
      <c r="R69" s="166"/>
    </row>
    <row r="70" spans="1:18" ht="14.25" customHeight="1">
      <c r="A70" s="122" t="s">
        <v>364</v>
      </c>
      <c r="B70" s="247">
        <v>985</v>
      </c>
      <c r="C70" s="127"/>
      <c r="D70" s="122"/>
      <c r="E70" s="247"/>
      <c r="F70" s="127"/>
      <c r="G70" s="252"/>
      <c r="H70" s="68"/>
      <c r="I70" s="166"/>
      <c r="J70" s="347"/>
      <c r="K70" s="68"/>
      <c r="L70" s="201"/>
      <c r="M70" s="454"/>
      <c r="N70" s="68"/>
      <c r="O70" s="201"/>
      <c r="P70" s="454"/>
      <c r="Q70" s="68"/>
      <c r="R70" s="166"/>
    </row>
    <row r="71" spans="1:18" ht="14.25" customHeight="1">
      <c r="A71" s="122" t="s">
        <v>365</v>
      </c>
      <c r="B71" s="247">
        <v>970</v>
      </c>
      <c r="C71" s="127"/>
      <c r="D71" s="122"/>
      <c r="E71" s="247"/>
      <c r="F71" s="127"/>
      <c r="G71" s="252"/>
      <c r="H71" s="68"/>
      <c r="I71" s="166"/>
      <c r="J71" s="347"/>
      <c r="K71" s="68"/>
      <c r="L71" s="201"/>
      <c r="M71" s="454"/>
      <c r="N71" s="68"/>
      <c r="O71" s="201"/>
      <c r="P71" s="454"/>
      <c r="Q71" s="68"/>
      <c r="R71" s="166"/>
    </row>
    <row r="72" spans="1:18" ht="14.25" customHeight="1">
      <c r="A72" s="122" t="s">
        <v>289</v>
      </c>
      <c r="B72" s="247">
        <v>320</v>
      </c>
      <c r="C72" s="127"/>
      <c r="D72" s="122"/>
      <c r="E72" s="247"/>
      <c r="F72" s="127"/>
      <c r="G72" s="252"/>
      <c r="H72" s="68"/>
      <c r="I72" s="166"/>
      <c r="J72" s="347"/>
      <c r="K72" s="68"/>
      <c r="L72" s="201"/>
      <c r="M72" s="454"/>
      <c r="N72" s="68"/>
      <c r="O72" s="201"/>
      <c r="P72" s="454"/>
      <c r="Q72" s="68"/>
      <c r="R72" s="166"/>
    </row>
    <row r="73" spans="1:18" ht="14.25" customHeight="1">
      <c r="A73" s="173"/>
      <c r="B73" s="281"/>
      <c r="C73" s="166"/>
      <c r="D73" s="173"/>
      <c r="E73" s="281"/>
      <c r="F73" s="166"/>
      <c r="G73" s="252"/>
      <c r="H73" s="68"/>
      <c r="I73" s="166"/>
      <c r="J73" s="347"/>
      <c r="K73" s="68"/>
      <c r="L73" s="201"/>
      <c r="M73" s="454"/>
      <c r="N73" s="68"/>
      <c r="O73" s="201"/>
      <c r="P73" s="454"/>
      <c r="Q73" s="68"/>
      <c r="R73" s="166"/>
    </row>
    <row r="74" spans="1:18" ht="14.25" customHeight="1">
      <c r="A74" s="468" t="s">
        <v>349</v>
      </c>
      <c r="B74" s="469">
        <f>SUM(B66:B73)</f>
        <v>4925</v>
      </c>
      <c r="C74" s="470">
        <f>SUM(C66:C73)</f>
        <v>0</v>
      </c>
      <c r="D74" s="468" t="s">
        <v>349</v>
      </c>
      <c r="E74" s="469">
        <f>SUM(E66:E73)</f>
        <v>1555</v>
      </c>
      <c r="F74" s="470">
        <f>SUM(F66:F73)</f>
        <v>0</v>
      </c>
      <c r="G74" s="252"/>
      <c r="H74" s="68"/>
      <c r="I74" s="166"/>
      <c r="J74" s="347"/>
      <c r="K74" s="68"/>
      <c r="L74" s="201"/>
      <c r="M74" s="454"/>
      <c r="N74" s="68"/>
      <c r="O74" s="201"/>
      <c r="P74" s="454"/>
      <c r="Q74" s="68"/>
      <c r="R74" s="166"/>
    </row>
    <row r="75" spans="1:18" ht="14.25" customHeight="1">
      <c r="A75" s="471"/>
      <c r="B75" s="281"/>
      <c r="C75" s="127"/>
      <c r="D75" s="471"/>
      <c r="E75" s="281"/>
      <c r="F75" s="127"/>
      <c r="G75" s="252"/>
      <c r="H75" s="68"/>
      <c r="I75" s="166"/>
      <c r="J75" s="347"/>
      <c r="K75" s="68"/>
      <c r="L75" s="201"/>
      <c r="M75" s="454"/>
      <c r="N75" s="68"/>
      <c r="O75" s="201"/>
      <c r="P75" s="454"/>
      <c r="Q75" s="68"/>
      <c r="R75" s="166"/>
    </row>
    <row r="76" spans="1:18" ht="14.25" customHeight="1">
      <c r="A76" s="131" t="s">
        <v>290</v>
      </c>
      <c r="B76" s="132">
        <v>1250</v>
      </c>
      <c r="C76" s="127"/>
      <c r="D76" s="131" t="s">
        <v>290</v>
      </c>
      <c r="E76" s="132">
        <v>215</v>
      </c>
      <c r="F76" s="127"/>
      <c r="G76" s="252"/>
      <c r="H76" s="68"/>
      <c r="I76" s="166"/>
      <c r="J76" s="347"/>
      <c r="K76" s="68"/>
      <c r="L76" s="201"/>
      <c r="M76" s="454"/>
      <c r="N76" s="68"/>
      <c r="O76" s="201"/>
      <c r="P76" s="454"/>
      <c r="Q76" s="68"/>
      <c r="R76" s="166"/>
    </row>
    <row r="77" spans="1:18" ht="14.25" customHeight="1">
      <c r="A77" s="104" t="s">
        <v>291</v>
      </c>
      <c r="B77" s="246">
        <v>1110</v>
      </c>
      <c r="C77" s="105"/>
      <c r="D77" s="104" t="s">
        <v>291</v>
      </c>
      <c r="E77" s="246">
        <v>615</v>
      </c>
      <c r="F77" s="105"/>
      <c r="G77" s="354"/>
      <c r="H77" s="116"/>
      <c r="I77" s="107"/>
      <c r="J77" s="145"/>
      <c r="K77" s="116"/>
      <c r="L77" s="111"/>
      <c r="M77" s="112"/>
      <c r="N77" s="116"/>
      <c r="O77" s="111"/>
      <c r="P77" s="112"/>
      <c r="Q77" s="116"/>
      <c r="R77" s="107"/>
    </row>
    <row r="78" spans="1:18" ht="14.25" customHeight="1">
      <c r="A78" s="104" t="s">
        <v>292</v>
      </c>
      <c r="B78" s="246">
        <v>650</v>
      </c>
      <c r="C78" s="105"/>
      <c r="D78" s="104" t="s">
        <v>292</v>
      </c>
      <c r="E78" s="246">
        <v>255</v>
      </c>
      <c r="F78" s="105"/>
      <c r="G78" s="354"/>
      <c r="H78" s="116"/>
      <c r="I78" s="107"/>
      <c r="J78" s="145"/>
      <c r="K78" s="116"/>
      <c r="L78" s="111"/>
      <c r="M78" s="112"/>
      <c r="N78" s="116"/>
      <c r="O78" s="111"/>
      <c r="P78" s="112"/>
      <c r="Q78" s="116"/>
      <c r="R78" s="107"/>
    </row>
    <row r="79" spans="1:18" ht="14.25" customHeight="1">
      <c r="A79" s="104" t="s">
        <v>293</v>
      </c>
      <c r="B79" s="246">
        <v>650</v>
      </c>
      <c r="C79" s="105"/>
      <c r="D79" s="104" t="s">
        <v>293</v>
      </c>
      <c r="E79" s="246">
        <v>280</v>
      </c>
      <c r="F79" s="105"/>
      <c r="G79" s="354"/>
      <c r="H79" s="116"/>
      <c r="I79" s="107"/>
      <c r="J79" s="145"/>
      <c r="K79" s="116"/>
      <c r="L79" s="111"/>
      <c r="M79" s="112"/>
      <c r="N79" s="116"/>
      <c r="O79" s="111"/>
      <c r="P79" s="112"/>
      <c r="Q79" s="116"/>
      <c r="R79" s="107"/>
    </row>
    <row r="80" spans="1:18" ht="14.25" customHeight="1">
      <c r="A80" s="104" t="s">
        <v>294</v>
      </c>
      <c r="B80" s="246">
        <v>880</v>
      </c>
      <c r="C80" s="105"/>
      <c r="D80" s="104" t="s">
        <v>294</v>
      </c>
      <c r="E80" s="246">
        <v>210</v>
      </c>
      <c r="F80" s="105"/>
      <c r="G80" s="354"/>
      <c r="H80" s="116"/>
      <c r="I80" s="107"/>
      <c r="J80" s="145"/>
      <c r="K80" s="116"/>
      <c r="L80" s="111"/>
      <c r="M80" s="112"/>
      <c r="N80" s="116"/>
      <c r="O80" s="111"/>
      <c r="P80" s="112"/>
      <c r="Q80" s="116"/>
      <c r="R80" s="107"/>
    </row>
    <row r="81" spans="1:18" ht="14.25" customHeight="1">
      <c r="A81" s="106" t="s">
        <v>295</v>
      </c>
      <c r="B81" s="257">
        <v>900</v>
      </c>
      <c r="C81" s="105"/>
      <c r="D81" s="150" t="s">
        <v>446</v>
      </c>
      <c r="E81" s="257">
        <v>190</v>
      </c>
      <c r="F81" s="105"/>
      <c r="G81" s="354"/>
      <c r="H81" s="116"/>
      <c r="I81" s="107"/>
      <c r="J81" s="145"/>
      <c r="K81" s="116"/>
      <c r="L81" s="111"/>
      <c r="M81" s="112"/>
      <c r="N81" s="116"/>
      <c r="O81" s="111"/>
      <c r="P81" s="112"/>
      <c r="Q81" s="116"/>
      <c r="R81" s="107"/>
    </row>
    <row r="82" spans="1:18" ht="14.25" customHeight="1">
      <c r="A82" s="114" t="s">
        <v>296</v>
      </c>
      <c r="B82" s="121">
        <v>420</v>
      </c>
      <c r="C82" s="105"/>
      <c r="D82" s="114" t="s">
        <v>296</v>
      </c>
      <c r="E82" s="121">
        <v>90</v>
      </c>
      <c r="F82" s="105"/>
      <c r="G82" s="354"/>
      <c r="H82" s="116"/>
      <c r="I82" s="107"/>
      <c r="J82" s="145"/>
      <c r="K82" s="116"/>
      <c r="L82" s="111"/>
      <c r="M82" s="112"/>
      <c r="N82" s="116"/>
      <c r="O82" s="111"/>
      <c r="P82" s="112"/>
      <c r="Q82" s="116"/>
      <c r="R82" s="107"/>
    </row>
    <row r="83" spans="1:18" ht="14.25" customHeight="1">
      <c r="A83" s="117"/>
      <c r="B83" s="248"/>
      <c r="C83" s="107"/>
      <c r="D83" s="117"/>
      <c r="E83" s="248"/>
      <c r="F83" s="107"/>
      <c r="G83" s="354"/>
      <c r="H83" s="116"/>
      <c r="I83" s="107"/>
      <c r="J83" s="145"/>
      <c r="K83" s="116"/>
      <c r="L83" s="111"/>
      <c r="M83" s="112"/>
      <c r="N83" s="116"/>
      <c r="O83" s="111"/>
      <c r="P83" s="112"/>
      <c r="Q83" s="116"/>
      <c r="R83" s="107"/>
    </row>
    <row r="84" spans="1:18" ht="14.25" customHeight="1">
      <c r="A84" s="143" t="s">
        <v>344</v>
      </c>
      <c r="B84" s="307">
        <f>SUM(B76:B83)</f>
        <v>5860</v>
      </c>
      <c r="C84" s="144">
        <f>SUM(C76:C83)</f>
        <v>0</v>
      </c>
      <c r="D84" s="143" t="s">
        <v>344</v>
      </c>
      <c r="E84" s="307">
        <f>SUM(E76:E83)</f>
        <v>1855</v>
      </c>
      <c r="F84" s="144">
        <f>SUM(F76:F83)</f>
        <v>0</v>
      </c>
      <c r="G84" s="354"/>
      <c r="H84" s="116"/>
      <c r="I84" s="107"/>
      <c r="J84" s="145"/>
      <c r="K84" s="116"/>
      <c r="L84" s="111"/>
      <c r="M84" s="112"/>
      <c r="N84" s="116"/>
      <c r="O84" s="111"/>
      <c r="P84" s="112"/>
      <c r="Q84" s="116"/>
      <c r="R84" s="107"/>
    </row>
    <row r="85" spans="1:18" ht="14.25" customHeight="1">
      <c r="A85" s="142"/>
      <c r="B85" s="257"/>
      <c r="C85" s="105"/>
      <c r="D85" s="142"/>
      <c r="E85" s="257"/>
      <c r="F85" s="105"/>
      <c r="G85" s="355"/>
      <c r="H85" s="344"/>
      <c r="I85" s="345"/>
      <c r="J85" s="145"/>
      <c r="K85" s="116"/>
      <c r="L85" s="111"/>
      <c r="M85" s="112"/>
      <c r="N85" s="116"/>
      <c r="O85" s="111"/>
      <c r="P85" s="112"/>
      <c r="Q85" s="116"/>
      <c r="R85" s="107"/>
    </row>
    <row r="86" spans="1:18" ht="14.25" customHeight="1" thickBot="1">
      <c r="A86" s="115" t="s">
        <v>30</v>
      </c>
      <c r="B86" s="138">
        <f>SUM(B64,B74,B84)</f>
        <v>22450</v>
      </c>
      <c r="C86" s="109">
        <f>SUM(C64,C74,C84)</f>
        <v>0</v>
      </c>
      <c r="D86" s="108" t="s">
        <v>30</v>
      </c>
      <c r="E86" s="138">
        <f>SUM(E64,E74,E84)</f>
        <v>8420</v>
      </c>
      <c r="F86" s="109">
        <f>SUM(F64,F74,F84)</f>
        <v>0</v>
      </c>
      <c r="G86" s="108"/>
      <c r="H86" s="138">
        <f>SUM(H50:H84)</f>
        <v>0</v>
      </c>
      <c r="I86" s="109">
        <f>SUM(I50:I84)</f>
        <v>0</v>
      </c>
      <c r="J86" s="146"/>
      <c r="K86" s="308"/>
      <c r="L86" s="147"/>
      <c r="M86" s="148"/>
      <c r="N86" s="308"/>
      <c r="O86" s="147"/>
      <c r="P86" s="148"/>
      <c r="Q86" s="309"/>
      <c r="R86" s="149"/>
    </row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</sheetData>
  <sheetProtection/>
  <mergeCells count="7">
    <mergeCell ref="A1:E1"/>
    <mergeCell ref="F2:H2"/>
    <mergeCell ref="D48:F48"/>
    <mergeCell ref="P6:R6"/>
    <mergeCell ref="P14:R14"/>
    <mergeCell ref="P33:R33"/>
    <mergeCell ref="P25:R25"/>
  </mergeCells>
  <conditionalFormatting sqref="C50:C86 F50:F86 I50:I86 L50:L86 O50:O86 R50:R86 C8:C10 F8:F10 I8:I10 L8:L10 O8:O10 R8:R10 B16:C19 C20:C21 F16:F21 I16:I21 O16:O21 R16:R21 C27:C29 F27:F29 I27:I29 O27:O29 R27:R29 L27:L29 F35:F38 L35:L44 O43:O44 R35:R44 B38 C38:C44 B35:C37 L16:L21 H35:I36 I37:I44 N35:O42 F41:F44 H38:H41">
    <cfRule type="cellIs" priority="21" dxfId="181" operator="greaterThan" stopIfTrue="1">
      <formula>A8</formula>
    </cfRule>
  </conditionalFormatting>
  <conditionalFormatting sqref="H8">
    <cfRule type="cellIs" priority="20" dxfId="181" operator="greaterThan" stopIfTrue="1">
      <formula>G8</formula>
    </cfRule>
  </conditionalFormatting>
  <conditionalFormatting sqref="H16:H17">
    <cfRule type="cellIs" priority="19" dxfId="181" operator="greaterThan" stopIfTrue="1">
      <formula>G16</formula>
    </cfRule>
  </conditionalFormatting>
  <conditionalFormatting sqref="H27">
    <cfRule type="cellIs" priority="15" dxfId="181" operator="greaterThan" stopIfTrue="1">
      <formula>G27</formula>
    </cfRule>
  </conditionalFormatting>
  <conditionalFormatting sqref="B8">
    <cfRule type="cellIs" priority="12" dxfId="181" operator="greaterThan" stopIfTrue="1">
      <formula>A8</formula>
    </cfRule>
  </conditionalFormatting>
  <conditionalFormatting sqref="B27">
    <cfRule type="cellIs" priority="10" dxfId="181" operator="greaterThan" stopIfTrue="1">
      <formula>A27</formula>
    </cfRule>
  </conditionalFormatting>
  <conditionalFormatting sqref="N8">
    <cfRule type="cellIs" priority="8" dxfId="181" operator="greaterThan" stopIfTrue="1">
      <formula>M8</formula>
    </cfRule>
  </conditionalFormatting>
  <conditionalFormatting sqref="N16:N19">
    <cfRule type="cellIs" priority="7" dxfId="181" operator="greaterThan" stopIfTrue="1">
      <formula>M16</formula>
    </cfRule>
  </conditionalFormatting>
  <conditionalFormatting sqref="N27">
    <cfRule type="cellIs" priority="6" dxfId="181" operator="greaterThan" stopIfTrue="1">
      <formula>M27</formula>
    </cfRule>
  </conditionalFormatting>
  <conditionalFormatting sqref="H18:H19">
    <cfRule type="cellIs" priority="2" dxfId="181" operator="greaterThan" stopIfTrue="1">
      <formula>G18</formula>
    </cfRule>
  </conditionalFormatting>
  <conditionalFormatting sqref="F39:F40">
    <cfRule type="cellIs" priority="1" dxfId="181" operator="greaterThan" stopIfTrue="1">
      <formula>E39</formula>
    </cfRule>
  </conditionalFormatting>
  <printOptions horizontalCentered="1"/>
  <pageMargins left="0.1968503937007874" right="0.1968503937007874" top="0.5511811023622047" bottom="0" header="0.2755905511811024" footer="0.1968503937007874"/>
  <pageSetup horizontalDpi="600" verticalDpi="600" orientation="portrait" paperSize="12" scale="85" r:id="rId3"/>
  <headerFooter alignWithMargins="0">
    <oddHeader>&amp;L&amp;16折込広告企画書　鹿児島地区　No.６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T35"/>
  <sheetViews>
    <sheetView showGridLines="0" workbookViewId="0" topLeftCell="A1">
      <selection activeCell="P18" sqref="P18"/>
    </sheetView>
  </sheetViews>
  <sheetFormatPr defaultColWidth="9.00390625" defaultRowHeight="13.5"/>
  <cols>
    <col min="1" max="1" width="24.00390625" style="310" customWidth="1"/>
    <col min="2" max="11" width="8.75390625" style="310" customWidth="1"/>
    <col min="12" max="12" width="8.00390625" style="310" bestFit="1" customWidth="1"/>
    <col min="13" max="13" width="9.875" style="310" customWidth="1"/>
    <col min="14" max="15" width="9.625" style="310" customWidth="1"/>
    <col min="16" max="17" width="8.875" style="310" customWidth="1"/>
    <col min="18" max="19" width="9.75390625" style="310" customWidth="1"/>
    <col min="20" max="21" width="8.75390625" style="310" customWidth="1"/>
    <col min="22" max="16384" width="9.00390625" style="310" customWidth="1"/>
  </cols>
  <sheetData>
    <row r="1" spans="1:19" s="1" customFormat="1" ht="15" customHeight="1">
      <c r="A1" s="16" t="s">
        <v>226</v>
      </c>
      <c r="B1" s="17"/>
      <c r="C1" s="17"/>
      <c r="D1" s="18"/>
      <c r="E1" s="19"/>
      <c r="F1" s="18" t="s">
        <v>300</v>
      </c>
      <c r="G1" s="32"/>
      <c r="H1" s="40"/>
      <c r="I1" s="18" t="s">
        <v>1</v>
      </c>
      <c r="J1" s="20"/>
      <c r="K1" s="18" t="s">
        <v>227</v>
      </c>
      <c r="L1" s="30"/>
      <c r="M1" s="31"/>
      <c r="N1" s="31" t="s">
        <v>228</v>
      </c>
      <c r="O1" s="242"/>
      <c r="P1" s="310"/>
      <c r="Q1" s="310"/>
      <c r="R1" s="310"/>
      <c r="S1" s="310"/>
    </row>
    <row r="2" spans="1:20" ht="30" customHeight="1" thickBot="1">
      <c r="A2" s="2">
        <f>'鹿児島市'!A2</f>
        <v>0</v>
      </c>
      <c r="B2" s="311"/>
      <c r="C2" s="312"/>
      <c r="D2" s="312"/>
      <c r="E2" s="312"/>
      <c r="F2" s="514" t="str">
        <f>'鹿児島市'!F2</f>
        <v>令和　　年　　月　　日</v>
      </c>
      <c r="G2" s="515"/>
      <c r="H2" s="516"/>
      <c r="I2" s="512">
        <f>'鹿児島市'!I2</f>
        <v>0</v>
      </c>
      <c r="J2" s="513"/>
      <c r="K2" s="509">
        <f>'鹿児島市'!J2</f>
        <v>0</v>
      </c>
      <c r="L2" s="510"/>
      <c r="M2" s="511"/>
      <c r="N2" s="41"/>
      <c r="O2" s="42"/>
      <c r="P2" s="3"/>
      <c r="Q2" s="3"/>
      <c r="R2" s="4"/>
      <c r="S2" s="264" t="s">
        <v>494</v>
      </c>
      <c r="T2" s="313"/>
    </row>
    <row r="3" spans="1:20" ht="15" customHeight="1">
      <c r="A3" s="314"/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N3" s="25"/>
      <c r="O3" s="25"/>
      <c r="P3" s="25"/>
      <c r="Q3" s="25"/>
      <c r="R3" s="4"/>
      <c r="S3" s="265" t="s">
        <v>493</v>
      </c>
      <c r="T3" s="313"/>
    </row>
    <row r="4" spans="1:20" ht="15" customHeight="1">
      <c r="A4" s="314"/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N4" s="15"/>
      <c r="O4" s="15"/>
      <c r="P4" s="15"/>
      <c r="Q4" s="15"/>
      <c r="R4" s="315"/>
      <c r="S4" s="265" t="s">
        <v>492</v>
      </c>
      <c r="T4" s="313"/>
    </row>
    <row r="5" spans="1:20" ht="4.5" customHeight="1" thickBot="1">
      <c r="A5" s="314"/>
      <c r="B5" s="314"/>
      <c r="C5" s="314"/>
      <c r="D5" s="314"/>
      <c r="E5" s="314"/>
      <c r="F5" s="314"/>
      <c r="G5" s="314"/>
      <c r="H5" s="314"/>
      <c r="I5" s="314"/>
      <c r="J5" s="314"/>
      <c r="K5" s="314"/>
      <c r="L5" s="314"/>
      <c r="M5" s="7"/>
      <c r="N5" s="7"/>
      <c r="O5" s="7"/>
      <c r="P5" s="7"/>
      <c r="Q5" s="7"/>
      <c r="R5" s="8"/>
      <c r="S5" s="6"/>
      <c r="T5" s="313"/>
    </row>
    <row r="6" spans="1:19" s="316" customFormat="1" ht="21.75" customHeight="1">
      <c r="A6" s="21" t="s">
        <v>229</v>
      </c>
      <c r="B6" s="22" t="s">
        <v>4</v>
      </c>
      <c r="C6" s="50"/>
      <c r="D6" s="54" t="s">
        <v>5</v>
      </c>
      <c r="E6" s="23"/>
      <c r="F6" s="22" t="s">
        <v>6</v>
      </c>
      <c r="G6" s="50"/>
      <c r="H6" s="517" t="s">
        <v>7</v>
      </c>
      <c r="I6" s="518"/>
      <c r="J6" s="54" t="s">
        <v>8</v>
      </c>
      <c r="K6" s="23"/>
      <c r="L6" s="517" t="s">
        <v>303</v>
      </c>
      <c r="M6" s="518"/>
      <c r="N6" s="507" t="s">
        <v>310</v>
      </c>
      <c r="O6" s="508"/>
      <c r="P6" s="27" t="s">
        <v>360</v>
      </c>
      <c r="Q6" s="23"/>
      <c r="R6" s="26" t="s">
        <v>524</v>
      </c>
      <c r="S6" s="24"/>
    </row>
    <row r="7" spans="1:19" s="316" customFormat="1" ht="21.75" customHeight="1">
      <c r="A7" s="44"/>
      <c r="B7" s="151" t="s">
        <v>309</v>
      </c>
      <c r="C7" s="152" t="s">
        <v>308</v>
      </c>
      <c r="D7" s="151" t="s">
        <v>309</v>
      </c>
      <c r="E7" s="152" t="s">
        <v>308</v>
      </c>
      <c r="F7" s="151" t="s">
        <v>309</v>
      </c>
      <c r="G7" s="152" t="s">
        <v>308</v>
      </c>
      <c r="H7" s="151" t="s">
        <v>309</v>
      </c>
      <c r="I7" s="152" t="s">
        <v>308</v>
      </c>
      <c r="J7" s="153" t="s">
        <v>309</v>
      </c>
      <c r="K7" s="154" t="s">
        <v>308</v>
      </c>
      <c r="L7" s="153" t="s">
        <v>309</v>
      </c>
      <c r="M7" s="154" t="s">
        <v>308</v>
      </c>
      <c r="N7" s="153" t="s">
        <v>309</v>
      </c>
      <c r="O7" s="154" t="s">
        <v>308</v>
      </c>
      <c r="P7" s="155" t="s">
        <v>309</v>
      </c>
      <c r="Q7" s="156" t="s">
        <v>308</v>
      </c>
      <c r="R7" s="153" t="s">
        <v>309</v>
      </c>
      <c r="S7" s="157" t="s">
        <v>308</v>
      </c>
    </row>
    <row r="8" spans="1:19" ht="21.75" customHeight="1">
      <c r="A8" s="9" t="s">
        <v>523</v>
      </c>
      <c r="B8" s="317">
        <f>'鹿児島市'!B77</f>
        <v>890</v>
      </c>
      <c r="C8" s="51">
        <f>'鹿児島市'!C77</f>
        <v>0</v>
      </c>
      <c r="D8" s="318">
        <f>'鹿児島市'!E77</f>
        <v>7070</v>
      </c>
      <c r="E8" s="51">
        <f>'鹿児島市'!F77</f>
        <v>0</v>
      </c>
      <c r="F8" s="318">
        <f>'鹿児島市'!H77</f>
        <v>7680</v>
      </c>
      <c r="G8" s="51">
        <f>'鹿児島市'!I77</f>
        <v>0</v>
      </c>
      <c r="H8" s="318">
        <f>'鹿児島市'!K77</f>
        <v>0</v>
      </c>
      <c r="I8" s="51">
        <f>'鹿児島市'!L77</f>
        <v>0</v>
      </c>
      <c r="J8" s="319">
        <f>'鹿児島市'!N77</f>
        <v>102370</v>
      </c>
      <c r="K8" s="162">
        <f>'鹿児島市'!O77</f>
        <v>0</v>
      </c>
      <c r="L8" s="319">
        <f>'鹿児島市'!Q77</f>
        <v>5940</v>
      </c>
      <c r="M8" s="51">
        <f>'鹿児島市'!R77</f>
        <v>0</v>
      </c>
      <c r="N8" s="320"/>
      <c r="O8" s="37"/>
      <c r="P8" s="321"/>
      <c r="Q8" s="34"/>
      <c r="R8" s="322">
        <f>SUM(B8+D8+F8+H8+J8+L8)</f>
        <v>123950</v>
      </c>
      <c r="S8" s="43">
        <f>SUM(C8+E8+G8+I8+K8+M8)</f>
        <v>0</v>
      </c>
    </row>
    <row r="9" spans="1:19" ht="21.75" customHeight="1">
      <c r="A9" s="12" t="s">
        <v>255</v>
      </c>
      <c r="B9" s="323">
        <f>'出水･阿久根･薩摩川内･いちき串木野'!B18</f>
        <v>160</v>
      </c>
      <c r="C9" s="51">
        <f>'出水･阿久根･薩摩川内･いちき串木野'!C18</f>
        <v>0</v>
      </c>
      <c r="D9" s="324">
        <f>'出水･阿久根･薩摩川内･いちき串木野'!E18</f>
        <v>520</v>
      </c>
      <c r="E9" s="51">
        <f>'出水･阿久根･薩摩川内･いちき串木野'!F18</f>
        <v>0</v>
      </c>
      <c r="F9" s="324">
        <f>'出水･阿久根･薩摩川内･いちき串木野'!H18</f>
        <v>1350</v>
      </c>
      <c r="G9" s="51">
        <f>'出水･阿久根･薩摩川内･いちき串木野'!I18</f>
        <v>0</v>
      </c>
      <c r="H9" s="324">
        <f>'出水･阿久根･薩摩川内･いちき串木野'!K18</f>
        <v>0</v>
      </c>
      <c r="I9" s="51">
        <f>'出水･阿久根･薩摩川内･いちき串木野'!L18</f>
        <v>0</v>
      </c>
      <c r="J9" s="325">
        <f>'出水･阿久根･薩摩川内･いちき串木野'!N18</f>
        <v>8600</v>
      </c>
      <c r="K9" s="34">
        <f>'出水･阿久根･薩摩川内･いちき串木野'!O18</f>
        <v>0</v>
      </c>
      <c r="L9" s="325"/>
      <c r="M9" s="33"/>
      <c r="N9" s="326"/>
      <c r="O9" s="36"/>
      <c r="P9" s="327"/>
      <c r="Q9" s="33"/>
      <c r="R9" s="328">
        <f aca="true" t="shared" si="0" ref="R9:R30">SUM(B9+D9+F9+H9+J9+L9)</f>
        <v>10630</v>
      </c>
      <c r="S9" s="38">
        <f aca="true" t="shared" si="1" ref="S9:S30">SUM(C9+E9+G9+I9+K9+M9)</f>
        <v>0</v>
      </c>
    </row>
    <row r="10" spans="1:19" ht="21.75" customHeight="1">
      <c r="A10" s="12" t="s">
        <v>256</v>
      </c>
      <c r="B10" s="323">
        <f>'出水･阿久根･薩摩川内･いちき串木野'!B28</f>
        <v>20</v>
      </c>
      <c r="C10" s="51">
        <f>'出水･阿久根･薩摩川内･いちき串木野'!C28</f>
        <v>0</v>
      </c>
      <c r="D10" s="324">
        <f>'出水･阿久根･薩摩川内･いちき串木野'!E28</f>
        <v>10</v>
      </c>
      <c r="E10" s="52">
        <f>'出水･阿久根･薩摩川内･いちき串木野'!F28</f>
        <v>0</v>
      </c>
      <c r="F10" s="324">
        <f>'出水･阿久根･薩摩川内･いちき串木野'!H28</f>
        <v>20</v>
      </c>
      <c r="G10" s="52">
        <f>'出水･阿久根･薩摩川内･いちき串木野'!I28</f>
        <v>0</v>
      </c>
      <c r="H10" s="324">
        <f>'出水･阿久根･薩摩川内･いちき串木野'!K28</f>
        <v>0</v>
      </c>
      <c r="I10" s="52">
        <f>'出水･阿久根･薩摩川内･いちき串木野'!L28</f>
        <v>0</v>
      </c>
      <c r="J10" s="325">
        <f>'出水･阿久根･薩摩川内･いちき串木野'!N28</f>
        <v>1610</v>
      </c>
      <c r="K10" s="33">
        <f>'出水･阿久根･薩摩川内･いちき串木野'!O28</f>
        <v>0</v>
      </c>
      <c r="L10" s="325"/>
      <c r="M10" s="33"/>
      <c r="N10" s="326"/>
      <c r="O10" s="36"/>
      <c r="P10" s="327"/>
      <c r="Q10" s="33"/>
      <c r="R10" s="328">
        <f t="shared" si="0"/>
        <v>1660</v>
      </c>
      <c r="S10" s="38">
        <f t="shared" si="1"/>
        <v>0</v>
      </c>
    </row>
    <row r="11" spans="1:19" ht="21.75" customHeight="1">
      <c r="A11" s="13" t="s">
        <v>257</v>
      </c>
      <c r="B11" s="323">
        <f>'出水･阿久根･薩摩川内･いちき串木野'!B38</f>
        <v>60</v>
      </c>
      <c r="C11" s="51">
        <f>'出水･阿久根･薩摩川内･いちき串木野'!C38</f>
        <v>0</v>
      </c>
      <c r="D11" s="324">
        <f>'出水･阿久根･薩摩川内･いちき串木野'!E38</f>
        <v>110</v>
      </c>
      <c r="E11" s="52">
        <f>'出水･阿久根･薩摩川内･いちき串木野'!F38</f>
        <v>0</v>
      </c>
      <c r="F11" s="324">
        <f>'出水･阿久根･薩摩川内･いちき串木野'!H38</f>
        <v>750</v>
      </c>
      <c r="G11" s="52">
        <f>'出水･阿久根･薩摩川内･いちき串木野'!I38</f>
        <v>0</v>
      </c>
      <c r="H11" s="324">
        <f>'出水･阿久根･薩摩川内･いちき串木野'!K38</f>
        <v>0</v>
      </c>
      <c r="I11" s="52">
        <f>'出水･阿久根･薩摩川内･いちき串木野'!L38</f>
        <v>0</v>
      </c>
      <c r="J11" s="325">
        <f>'出水･阿久根･薩摩川内･いちき串木野'!N38</f>
        <v>3460</v>
      </c>
      <c r="K11" s="33">
        <f>'出水･阿久根･薩摩川内･いちき串木野'!O38</f>
        <v>0</v>
      </c>
      <c r="L11" s="325"/>
      <c r="M11" s="33"/>
      <c r="N11" s="326"/>
      <c r="O11" s="36"/>
      <c r="P11" s="327"/>
      <c r="Q11" s="33"/>
      <c r="R11" s="328">
        <f t="shared" si="0"/>
        <v>4380</v>
      </c>
      <c r="S11" s="38">
        <f t="shared" si="1"/>
        <v>0</v>
      </c>
    </row>
    <row r="12" spans="1:19" ht="21.75" customHeight="1">
      <c r="A12" s="12" t="s">
        <v>337</v>
      </c>
      <c r="B12" s="323">
        <f>'出水･阿久根･薩摩川内･いちき串木野'!B71</f>
        <v>150</v>
      </c>
      <c r="C12" s="51">
        <f>'出水･阿久根･薩摩川内･いちき串木野'!C71</f>
        <v>0</v>
      </c>
      <c r="D12" s="324">
        <f>'出水･阿久根･薩摩川内･いちき串木野'!E71</f>
        <v>640</v>
      </c>
      <c r="E12" s="52">
        <f>'出水･阿久根･薩摩川内･いちき串木野'!F71</f>
        <v>0</v>
      </c>
      <c r="F12" s="324">
        <f>'出水･阿久根･薩摩川内･いちき串木野'!H71</f>
        <v>1970</v>
      </c>
      <c r="G12" s="52">
        <f>'出水･阿久根･薩摩川内･いちき串木野'!I71</f>
        <v>0</v>
      </c>
      <c r="H12" s="324">
        <f>'出水･阿久根･薩摩川内･いちき串木野'!K71</f>
        <v>0</v>
      </c>
      <c r="I12" s="52">
        <f>'出水･阿久根･薩摩川内･いちき串木野'!L71</f>
        <v>0</v>
      </c>
      <c r="J12" s="325">
        <f>'出水･阿久根･薩摩川内･いちき串木野'!N71</f>
        <v>16140</v>
      </c>
      <c r="K12" s="33">
        <f>'出水･阿久根･薩摩川内･いちき串木野'!O71</f>
        <v>0</v>
      </c>
      <c r="L12" s="325"/>
      <c r="M12" s="33"/>
      <c r="N12" s="326"/>
      <c r="O12" s="33"/>
      <c r="P12" s="329"/>
      <c r="Q12" s="33"/>
      <c r="R12" s="328">
        <f t="shared" si="0"/>
        <v>18900</v>
      </c>
      <c r="S12" s="38">
        <f t="shared" si="1"/>
        <v>0</v>
      </c>
    </row>
    <row r="13" spans="1:19" ht="21.75" customHeight="1">
      <c r="A13" s="12" t="s">
        <v>324</v>
      </c>
      <c r="B13" s="323">
        <f>'出水･阿久根･薩摩川内･いちき串木野'!B85</f>
        <v>30</v>
      </c>
      <c r="C13" s="51">
        <f>'出水･阿久根･薩摩川内･いちき串木野'!C85</f>
        <v>0</v>
      </c>
      <c r="D13" s="324">
        <f>'出水･阿久根･薩摩川内･いちき串木野'!E85</f>
        <v>210</v>
      </c>
      <c r="E13" s="52">
        <f>'出水･阿久根･薩摩川内･いちき串木野'!F85</f>
        <v>0</v>
      </c>
      <c r="F13" s="324">
        <f>'出水･阿久根･薩摩川内･いちき串木野'!H85</f>
        <v>170</v>
      </c>
      <c r="G13" s="52">
        <f>'出水･阿久根･薩摩川内･いちき串木野'!I85</f>
        <v>0</v>
      </c>
      <c r="H13" s="324">
        <f>'出水･阿久根･薩摩川内･いちき串木野'!K85</f>
        <v>0</v>
      </c>
      <c r="I13" s="52">
        <f>'出水･阿久根･薩摩川内･いちき串木野'!L85</f>
        <v>0</v>
      </c>
      <c r="J13" s="325">
        <f>'出水･阿久根･薩摩川内･いちき串木野'!N85</f>
        <v>5340</v>
      </c>
      <c r="K13" s="33">
        <f>'出水･阿久根･薩摩川内･いちき串木野'!O85</f>
        <v>0</v>
      </c>
      <c r="L13" s="325"/>
      <c r="M13" s="33"/>
      <c r="N13" s="329"/>
      <c r="O13" s="330"/>
      <c r="P13" s="329"/>
      <c r="Q13" s="330"/>
      <c r="R13" s="328">
        <f t="shared" si="0"/>
        <v>5750</v>
      </c>
      <c r="S13" s="38">
        <f t="shared" si="1"/>
        <v>0</v>
      </c>
    </row>
    <row r="14" spans="1:19" ht="21.75" customHeight="1">
      <c r="A14" s="12" t="s">
        <v>258</v>
      </c>
      <c r="B14" s="323">
        <f>'薩摩･日置･南さつま･枕崎･南九州･指宿'!B13</f>
        <v>40</v>
      </c>
      <c r="C14" s="51">
        <f>'薩摩･日置･南さつま･枕崎･南九州･指宿'!C13</f>
        <v>0</v>
      </c>
      <c r="D14" s="324">
        <f>'薩摩･日置･南さつま･枕崎･南九州･指宿'!E13</f>
        <v>130</v>
      </c>
      <c r="E14" s="52">
        <f>'薩摩･日置･南さつま･枕崎･南九州･指宿'!F13</f>
        <v>0</v>
      </c>
      <c r="F14" s="324">
        <f>'薩摩･日置･南さつま･枕崎･南九州･指宿'!H13</f>
        <v>90</v>
      </c>
      <c r="G14" s="52">
        <f>'薩摩･日置･南さつま･枕崎･南九州･指宿'!I13</f>
        <v>0</v>
      </c>
      <c r="H14" s="324">
        <f>'薩摩･日置･南さつま･枕崎･南九州･指宿'!K13</f>
        <v>0</v>
      </c>
      <c r="I14" s="52">
        <f>'薩摩･日置･南さつま･枕崎･南九州･指宿'!L13</f>
        <v>0</v>
      </c>
      <c r="J14" s="325">
        <f>'薩摩･日置･南さつま･枕崎･南九州･指宿'!N13</f>
        <v>4430</v>
      </c>
      <c r="K14" s="33">
        <f>'薩摩･日置･南さつま･枕崎･南九州･指宿'!O13</f>
        <v>0</v>
      </c>
      <c r="L14" s="325"/>
      <c r="M14" s="33"/>
      <c r="N14" s="326"/>
      <c r="O14" s="36"/>
      <c r="P14" s="327"/>
      <c r="Q14" s="33"/>
      <c r="R14" s="328">
        <f t="shared" si="0"/>
        <v>4690</v>
      </c>
      <c r="S14" s="38">
        <f t="shared" si="1"/>
        <v>0</v>
      </c>
    </row>
    <row r="15" spans="1:19" ht="21.75" customHeight="1">
      <c r="A15" s="12" t="s">
        <v>357</v>
      </c>
      <c r="B15" s="323">
        <f>'薩摩･日置･南さつま･枕崎･南九州･指宿'!B28</f>
        <v>70</v>
      </c>
      <c r="C15" s="51">
        <f>'薩摩･日置･南さつま･枕崎･南九州･指宿'!C28</f>
        <v>0</v>
      </c>
      <c r="D15" s="324">
        <f>'薩摩･日置･南さつま･枕崎･南九州･指宿'!E28</f>
        <v>320</v>
      </c>
      <c r="E15" s="52">
        <f>'薩摩･日置･南さつま･枕崎･南九州･指宿'!F28</f>
        <v>0</v>
      </c>
      <c r="F15" s="324">
        <f>'薩摩･日置･南さつま･枕崎･南九州･指宿'!H28</f>
        <v>960</v>
      </c>
      <c r="G15" s="52">
        <f>'薩摩･日置･南さつま･枕崎･南九州･指宿'!I28</f>
        <v>0</v>
      </c>
      <c r="H15" s="324">
        <f>'薩摩･日置･南さつま･枕崎･南九州･指宿'!K28</f>
        <v>0</v>
      </c>
      <c r="I15" s="52">
        <f>'薩摩･日置･南さつま･枕崎･南九州･指宿'!L28</f>
        <v>0</v>
      </c>
      <c r="J15" s="325">
        <f>'薩摩･日置･南さつま･枕崎･南九州･指宿'!N28</f>
        <v>9560</v>
      </c>
      <c r="K15" s="33">
        <f>'薩摩･日置･南さつま･枕崎･南九州･指宿'!O28</f>
        <v>0</v>
      </c>
      <c r="L15" s="325"/>
      <c r="M15" s="33"/>
      <c r="N15" s="326"/>
      <c r="O15" s="36"/>
      <c r="P15" s="327"/>
      <c r="Q15" s="33"/>
      <c r="R15" s="328">
        <f t="shared" si="0"/>
        <v>10910</v>
      </c>
      <c r="S15" s="38">
        <f t="shared" si="1"/>
        <v>0</v>
      </c>
    </row>
    <row r="16" spans="1:19" ht="21.75" customHeight="1">
      <c r="A16" s="12" t="s">
        <v>350</v>
      </c>
      <c r="B16" s="323">
        <f>'薩摩･日置･南さつま･枕崎･南九州･指宿'!B48</f>
        <v>60</v>
      </c>
      <c r="C16" s="51">
        <f>'薩摩･日置･南さつま･枕崎･南九州･指宿'!C48</f>
        <v>0</v>
      </c>
      <c r="D16" s="324">
        <f>'薩摩･日置･南さつま･枕崎･南九州･指宿'!E48</f>
        <v>160</v>
      </c>
      <c r="E16" s="52">
        <f>'薩摩･日置･南さつま･枕崎･南九州･指宿'!F48</f>
        <v>0</v>
      </c>
      <c r="F16" s="324">
        <f>'薩摩･日置･南さつま･枕崎･南九州･指宿'!H48</f>
        <v>100</v>
      </c>
      <c r="G16" s="52">
        <f>'薩摩･日置･南さつま･枕崎･南九州･指宿'!I48</f>
        <v>0</v>
      </c>
      <c r="H16" s="324">
        <f>'薩摩･日置･南さつま･枕崎･南九州･指宿'!K48</f>
        <v>0</v>
      </c>
      <c r="I16" s="52">
        <f>'薩摩･日置･南さつま･枕崎･南九州･指宿'!L48</f>
        <v>0</v>
      </c>
      <c r="J16" s="325">
        <f>'薩摩･日置･南さつま･枕崎･南九州･指宿'!N48</f>
        <v>7260</v>
      </c>
      <c r="K16" s="33">
        <f>'薩摩･日置･南さつま･枕崎･南九州･指宿'!O48</f>
        <v>0</v>
      </c>
      <c r="L16" s="325"/>
      <c r="M16" s="33"/>
      <c r="N16" s="326"/>
      <c r="O16" s="36"/>
      <c r="P16" s="327"/>
      <c r="Q16" s="33"/>
      <c r="R16" s="328">
        <f t="shared" si="0"/>
        <v>7580</v>
      </c>
      <c r="S16" s="38">
        <f t="shared" si="1"/>
        <v>0</v>
      </c>
    </row>
    <row r="17" spans="1:19" ht="21.75" customHeight="1">
      <c r="A17" s="12" t="s">
        <v>259</v>
      </c>
      <c r="B17" s="323">
        <f>'薩摩･日置･南さつま･枕崎･南九州･指宿'!B57</f>
        <v>20</v>
      </c>
      <c r="C17" s="51">
        <f>'薩摩･日置･南さつま･枕崎･南九州･指宿'!C57</f>
        <v>0</v>
      </c>
      <c r="D17" s="324">
        <f>'薩摩･日置･南さつま･枕崎･南九州･指宿'!E57</f>
        <v>80</v>
      </c>
      <c r="E17" s="52">
        <f>'薩摩･日置･南さつま･枕崎･南九州･指宿'!F57</f>
        <v>0</v>
      </c>
      <c r="F17" s="324">
        <f>'薩摩･日置･南さつま･枕崎･南九州･指宿'!H57</f>
        <v>230</v>
      </c>
      <c r="G17" s="52">
        <f>'薩摩･日置･南さつま･枕崎･南九州･指宿'!I57</f>
        <v>0</v>
      </c>
      <c r="H17" s="324">
        <f>'薩摩･日置･南さつま･枕崎･南九州･指宿'!K57</f>
        <v>0</v>
      </c>
      <c r="I17" s="52">
        <f>'薩摩･日置･南さつま･枕崎･南九州･指宿'!L57</f>
        <v>0</v>
      </c>
      <c r="J17" s="325">
        <f>'薩摩･日置･南さつま･枕崎･南九州･指宿'!N57</f>
        <v>3660</v>
      </c>
      <c r="K17" s="33">
        <f>'薩摩･日置･南さつま･枕崎･南九州･指宿'!O57</f>
        <v>0</v>
      </c>
      <c r="L17" s="325"/>
      <c r="M17" s="33"/>
      <c r="N17" s="326"/>
      <c r="O17" s="36"/>
      <c r="P17" s="327"/>
      <c r="Q17" s="33"/>
      <c r="R17" s="328">
        <f t="shared" si="0"/>
        <v>3990</v>
      </c>
      <c r="S17" s="38">
        <f t="shared" si="1"/>
        <v>0</v>
      </c>
    </row>
    <row r="18" spans="1:19" ht="21.75" customHeight="1">
      <c r="A18" s="12" t="s">
        <v>441</v>
      </c>
      <c r="B18" s="323">
        <f>'薩摩･日置･南さつま･枕崎･南九州･指宿'!B71</f>
        <v>30</v>
      </c>
      <c r="C18" s="51">
        <f>'薩摩･日置･南さつま･枕崎･南九州･指宿'!C71</f>
        <v>0</v>
      </c>
      <c r="D18" s="324">
        <f>'薩摩･日置･南さつま･枕崎･南九州･指宿'!E71</f>
        <v>150</v>
      </c>
      <c r="E18" s="52">
        <f>'薩摩･日置･南さつま･枕崎･南九州･指宿'!F71</f>
        <v>0</v>
      </c>
      <c r="F18" s="324">
        <f>'薩摩･日置･南さつま･枕崎･南九州･指宿'!H71</f>
        <v>180</v>
      </c>
      <c r="G18" s="52">
        <f>'薩摩･日置･南さつま･枕崎･南九州･指宿'!I71</f>
        <v>0</v>
      </c>
      <c r="H18" s="324">
        <f>'薩摩･日置･南さつま･枕崎･南九州･指宿'!K71</f>
        <v>0</v>
      </c>
      <c r="I18" s="52">
        <f>'薩摩･日置･南さつま･枕崎･南九州･指宿'!L71</f>
        <v>0</v>
      </c>
      <c r="J18" s="325">
        <f>'薩摩･日置･南さつま･枕崎･南九州･指宿'!N71</f>
        <v>9500</v>
      </c>
      <c r="K18" s="33">
        <f>'薩摩･日置･南さつま･枕崎･南九州･指宿'!O71</f>
        <v>0</v>
      </c>
      <c r="L18" s="325"/>
      <c r="M18" s="33"/>
      <c r="N18" s="326"/>
      <c r="O18" s="36"/>
      <c r="P18" s="327"/>
      <c r="Q18" s="33"/>
      <c r="R18" s="328">
        <f t="shared" si="0"/>
        <v>9860</v>
      </c>
      <c r="S18" s="38">
        <f t="shared" si="1"/>
        <v>0</v>
      </c>
    </row>
    <row r="19" spans="1:19" ht="21.75" customHeight="1">
      <c r="A19" s="12" t="s">
        <v>260</v>
      </c>
      <c r="B19" s="323">
        <f>'薩摩･日置･南さつま･枕崎･南九州･指宿'!B87</f>
        <v>80</v>
      </c>
      <c r="C19" s="51">
        <f>'薩摩･日置･南さつま･枕崎･南九州･指宿'!C87</f>
        <v>0</v>
      </c>
      <c r="D19" s="324">
        <f>'薩摩･日置･南さつま･枕崎･南九州･指宿'!E87</f>
        <v>230</v>
      </c>
      <c r="E19" s="52">
        <f>'薩摩･日置･南さつま･枕崎･南九州･指宿'!F87</f>
        <v>0</v>
      </c>
      <c r="F19" s="324">
        <f>'薩摩･日置･南さつま･枕崎･南九州･指宿'!H87</f>
        <v>370</v>
      </c>
      <c r="G19" s="52">
        <f>'薩摩･日置･南さつま･枕崎･南九州･指宿'!I87</f>
        <v>0</v>
      </c>
      <c r="H19" s="324">
        <f>'薩摩･日置･南さつま･枕崎･南九州･指宿'!K87</f>
        <v>0</v>
      </c>
      <c r="I19" s="52">
        <f>'薩摩･日置･南さつま･枕崎･南九州･指宿'!L87</f>
        <v>0</v>
      </c>
      <c r="J19" s="325">
        <f>'薩摩･日置･南さつま･枕崎･南九州･指宿'!N87</f>
        <v>6310</v>
      </c>
      <c r="K19" s="33">
        <f>'薩摩･日置･南さつま･枕崎･南九州･指宿'!O87</f>
        <v>0</v>
      </c>
      <c r="L19" s="325"/>
      <c r="M19" s="33"/>
      <c r="N19" s="326"/>
      <c r="O19" s="36"/>
      <c r="P19" s="327"/>
      <c r="Q19" s="33"/>
      <c r="R19" s="328">
        <f t="shared" si="0"/>
        <v>6990</v>
      </c>
      <c r="S19" s="38">
        <f t="shared" si="1"/>
        <v>0</v>
      </c>
    </row>
    <row r="20" spans="1:19" ht="21.75" customHeight="1">
      <c r="A20" s="12" t="s">
        <v>442</v>
      </c>
      <c r="B20" s="323">
        <f>'伊佐･姶良･霧島・垂水'!B15</f>
        <v>50</v>
      </c>
      <c r="C20" s="51">
        <f>'伊佐･姶良･霧島・垂水'!C15</f>
        <v>0</v>
      </c>
      <c r="D20" s="324">
        <f>'伊佐･姶良･霧島・垂水'!E15</f>
        <v>190</v>
      </c>
      <c r="E20" s="52">
        <f>'伊佐･姶良･霧島・垂水'!F15</f>
        <v>0</v>
      </c>
      <c r="F20" s="324">
        <f>'伊佐･姶良･霧島・垂水'!H15</f>
        <v>180</v>
      </c>
      <c r="G20" s="52">
        <f>'伊佐･姶良･霧島・垂水'!I15</f>
        <v>0</v>
      </c>
      <c r="H20" s="324">
        <f>'伊佐･姶良･霧島・垂水'!K15</f>
        <v>0</v>
      </c>
      <c r="I20" s="52">
        <f>'伊佐･姶良･霧島・垂水'!L15</f>
        <v>0</v>
      </c>
      <c r="J20" s="325">
        <f>'伊佐･姶良･霧島・垂水'!N15</f>
        <v>5120</v>
      </c>
      <c r="K20" s="33">
        <f>'伊佐･姶良･霧島・垂水'!O15</f>
        <v>0</v>
      </c>
      <c r="L20" s="325"/>
      <c r="M20" s="33"/>
      <c r="N20" s="326"/>
      <c r="O20" s="36"/>
      <c r="P20" s="327"/>
      <c r="Q20" s="33"/>
      <c r="R20" s="328">
        <f t="shared" si="0"/>
        <v>5540</v>
      </c>
      <c r="S20" s="38">
        <f t="shared" si="1"/>
        <v>0</v>
      </c>
    </row>
    <row r="21" spans="1:19" ht="21.75" customHeight="1">
      <c r="A21" s="12" t="s">
        <v>535</v>
      </c>
      <c r="B21" s="323">
        <f>'伊佐･姶良･霧島・垂水'!B41</f>
        <v>120</v>
      </c>
      <c r="C21" s="51">
        <f>'伊佐･姶良･霧島・垂水'!C41</f>
        <v>0</v>
      </c>
      <c r="D21" s="324">
        <f>'伊佐･姶良･霧島・垂水'!E41</f>
        <v>680</v>
      </c>
      <c r="E21" s="52">
        <f>'伊佐･姶良･霧島・垂水'!F41</f>
        <v>0</v>
      </c>
      <c r="F21" s="324">
        <f>'伊佐･姶良･霧島・垂水'!H41</f>
        <v>1180</v>
      </c>
      <c r="G21" s="52">
        <f>'伊佐･姶良･霧島・垂水'!I41</f>
        <v>0</v>
      </c>
      <c r="H21" s="324">
        <f>'伊佐･姶良･霧島・垂水'!K41</f>
        <v>0</v>
      </c>
      <c r="I21" s="52">
        <f>'伊佐･姶良･霧島・垂水'!L41</f>
        <v>0</v>
      </c>
      <c r="J21" s="325">
        <f>'伊佐･姶良･霧島・垂水'!N41</f>
        <v>14380</v>
      </c>
      <c r="K21" s="33">
        <f>'伊佐･姶良･霧島・垂水'!O41</f>
        <v>0</v>
      </c>
      <c r="L21" s="325"/>
      <c r="M21" s="33"/>
      <c r="N21" s="326"/>
      <c r="O21" s="36"/>
      <c r="P21" s="327"/>
      <c r="Q21" s="33"/>
      <c r="R21" s="328">
        <f t="shared" si="0"/>
        <v>16360</v>
      </c>
      <c r="S21" s="38">
        <f t="shared" si="1"/>
        <v>0</v>
      </c>
    </row>
    <row r="22" spans="1:19" ht="21.75" customHeight="1">
      <c r="A22" s="12" t="s">
        <v>351</v>
      </c>
      <c r="B22" s="323">
        <f>'伊佐･姶良･霧島・垂水'!B64</f>
        <v>110</v>
      </c>
      <c r="C22" s="51">
        <f>'伊佐･姶良･霧島・垂水'!C64</f>
        <v>0</v>
      </c>
      <c r="D22" s="324">
        <f>'伊佐･姶良･霧島・垂水'!E64</f>
        <v>800</v>
      </c>
      <c r="E22" s="52">
        <f>'伊佐･姶良･霧島・垂水'!F64</f>
        <v>0</v>
      </c>
      <c r="F22" s="324">
        <f>'伊佐･姶良･霧島・垂水'!H64</f>
        <v>2840</v>
      </c>
      <c r="G22" s="52">
        <f>'伊佐･姶良･霧島・垂水'!I64</f>
        <v>0</v>
      </c>
      <c r="H22" s="324">
        <f>'伊佐･姶良･霧島・垂水'!K64</f>
        <v>0</v>
      </c>
      <c r="I22" s="52">
        <f>'伊佐･姶良･霧島・垂水'!L64</f>
        <v>0</v>
      </c>
      <c r="J22" s="325">
        <f>'伊佐･姶良･霧島・垂水'!N64</f>
        <v>17360</v>
      </c>
      <c r="K22" s="33">
        <f>'伊佐･姶良･霧島・垂水'!O64</f>
        <v>0</v>
      </c>
      <c r="L22" s="325"/>
      <c r="M22" s="33"/>
      <c r="N22" s="326"/>
      <c r="O22" s="33"/>
      <c r="P22" s="327"/>
      <c r="Q22" s="33"/>
      <c r="R22" s="328">
        <f t="shared" si="0"/>
        <v>21110</v>
      </c>
      <c r="S22" s="38">
        <f t="shared" si="1"/>
        <v>0</v>
      </c>
    </row>
    <row r="23" spans="1:19" ht="21.75" customHeight="1">
      <c r="A23" s="12" t="s">
        <v>261</v>
      </c>
      <c r="B23" s="328">
        <f>'伊佐･姶良･霧島・垂水'!B74</f>
        <v>10</v>
      </c>
      <c r="C23" s="51">
        <f>'伊佐･姶良･霧島・垂水'!C74</f>
        <v>0</v>
      </c>
      <c r="D23" s="325">
        <f>'伊佐･姶良･霧島・垂水'!E74</f>
        <v>100</v>
      </c>
      <c r="E23" s="33">
        <f>'伊佐･姶良･霧島・垂水'!F74</f>
        <v>0</v>
      </c>
      <c r="F23" s="325">
        <f>'伊佐･姶良･霧島・垂水'!H74</f>
        <v>130</v>
      </c>
      <c r="G23" s="33">
        <f>'伊佐･姶良･霧島・垂水'!I74</f>
        <v>0</v>
      </c>
      <c r="H23" s="325">
        <f>'伊佐･姶良･霧島・垂水'!K74</f>
        <v>0</v>
      </c>
      <c r="I23" s="33">
        <f>'伊佐･姶良･霧島・垂水'!L74</f>
        <v>0</v>
      </c>
      <c r="J23" s="325">
        <f>'伊佐･姶良･霧島・垂水'!N74</f>
        <v>2590</v>
      </c>
      <c r="K23" s="33">
        <f>'伊佐･姶良･霧島・垂水'!O74</f>
        <v>0</v>
      </c>
      <c r="L23" s="325"/>
      <c r="M23" s="33"/>
      <c r="N23" s="326"/>
      <c r="O23" s="33"/>
      <c r="P23" s="327"/>
      <c r="Q23" s="33"/>
      <c r="R23" s="328">
        <f t="shared" si="0"/>
        <v>2830</v>
      </c>
      <c r="S23" s="38">
        <f t="shared" si="1"/>
        <v>0</v>
      </c>
    </row>
    <row r="24" spans="1:19" ht="21.75" customHeight="1">
      <c r="A24" s="12" t="s">
        <v>262</v>
      </c>
      <c r="B24" s="328">
        <f>'鹿屋･曽於･志布志･曽於･肝属'!B26</f>
        <v>150</v>
      </c>
      <c r="C24" s="51">
        <f>'鹿屋･曽於･志布志･曽於･肝属'!C26</f>
        <v>0</v>
      </c>
      <c r="D24" s="325">
        <f>'鹿屋･曽於･志布志･曽於･肝属'!E26</f>
        <v>500</v>
      </c>
      <c r="E24" s="33">
        <f>'鹿屋･曽於･志布志･曽於･肝属'!F26</f>
        <v>0</v>
      </c>
      <c r="F24" s="325">
        <f>'鹿屋･曽於･志布志･曽於･肝属'!H26</f>
        <v>1890</v>
      </c>
      <c r="G24" s="33">
        <f>'鹿屋･曽於･志布志･曽於･肝属'!I26</f>
        <v>0</v>
      </c>
      <c r="H24" s="325">
        <f>'鹿屋･曽於･志布志･曽於･肝属'!K26</f>
        <v>0</v>
      </c>
      <c r="I24" s="33">
        <f>'鹿屋･曽於･志布志･曽於･肝属'!L26</f>
        <v>0</v>
      </c>
      <c r="J24" s="325">
        <f>'鹿屋･曽於･志布志･曽於･肝属'!N26</f>
        <v>14850</v>
      </c>
      <c r="K24" s="33">
        <f>'鹿屋･曽於･志布志･曽於･肝属'!O26</f>
        <v>0</v>
      </c>
      <c r="L24" s="325"/>
      <c r="M24" s="33"/>
      <c r="N24" s="326"/>
      <c r="O24" s="33"/>
      <c r="P24" s="327"/>
      <c r="Q24" s="33"/>
      <c r="R24" s="328">
        <f t="shared" si="0"/>
        <v>17390</v>
      </c>
      <c r="S24" s="38">
        <f t="shared" si="1"/>
        <v>0</v>
      </c>
    </row>
    <row r="25" spans="1:19" ht="21.75" customHeight="1">
      <c r="A25" s="12" t="s">
        <v>323</v>
      </c>
      <c r="B25" s="328">
        <f>'鹿屋･曽於･志布志･曽於･肝属'!B39</f>
        <v>40</v>
      </c>
      <c r="C25" s="51">
        <f>'鹿屋･曽於･志布志･曽於･肝属'!C39</f>
        <v>0</v>
      </c>
      <c r="D25" s="328">
        <f>'鹿屋･曽於･志布志･曽於･肝属'!E39</f>
        <v>210</v>
      </c>
      <c r="E25" s="33">
        <f>'鹿屋･曽於･志布志･曽於･肝属'!F39</f>
        <v>0</v>
      </c>
      <c r="F25" s="325">
        <f>'鹿屋･曽於･志布志･曽於･肝属'!H39</f>
        <v>210</v>
      </c>
      <c r="G25" s="33">
        <f>'鹿屋･曽於･志布志･曽於･肝属'!I39</f>
        <v>0</v>
      </c>
      <c r="H25" s="325">
        <f>'鹿屋･曽於･志布志･曽於･肝属'!K39</f>
        <v>0</v>
      </c>
      <c r="I25" s="33">
        <f>'鹿屋･曽於･志布志･曽於･肝属'!L39</f>
        <v>0</v>
      </c>
      <c r="J25" s="325">
        <f>'鹿屋･曽於･志布志･曽於･肝属'!N39</f>
        <v>5920</v>
      </c>
      <c r="K25" s="33">
        <f>'鹿屋･曽於･志布志･曽於･肝属'!O39</f>
        <v>0</v>
      </c>
      <c r="L25" s="325"/>
      <c r="M25" s="33"/>
      <c r="N25" s="326"/>
      <c r="O25" s="33"/>
      <c r="P25" s="327"/>
      <c r="Q25" s="33"/>
      <c r="R25" s="328">
        <f t="shared" si="0"/>
        <v>6380</v>
      </c>
      <c r="S25" s="38">
        <f t="shared" si="1"/>
        <v>0</v>
      </c>
    </row>
    <row r="26" spans="1:19" ht="21.75" customHeight="1">
      <c r="A26" s="12" t="s">
        <v>336</v>
      </c>
      <c r="B26" s="328">
        <f>'鹿屋･曽於･志布志･曽於･肝属'!B50</f>
        <v>40</v>
      </c>
      <c r="C26" s="51">
        <f>'鹿屋･曽於･志布志･曽於･肝属'!C50</f>
        <v>0</v>
      </c>
      <c r="D26" s="328">
        <f>'鹿屋･曽於･志布志･曽於･肝属'!E50</f>
        <v>120</v>
      </c>
      <c r="E26" s="33">
        <f>'鹿屋･曽於･志布志･曽於･肝属'!F50</f>
        <v>0</v>
      </c>
      <c r="F26" s="325">
        <f>'鹿屋･曽於･志布志･曽於･肝属'!H50</f>
        <v>130</v>
      </c>
      <c r="G26" s="33">
        <f>'鹿屋･曽於･志布志･曽於･肝属'!I50</f>
        <v>0</v>
      </c>
      <c r="H26" s="325">
        <f>'鹿屋･曽於･志布志･曽於･肝属'!K50</f>
        <v>0</v>
      </c>
      <c r="I26" s="33">
        <f>'鹿屋･曽於･志布志･曽於･肝属'!L50</f>
        <v>0</v>
      </c>
      <c r="J26" s="325">
        <f>'鹿屋･曽於･志布志･曽於･肝属'!N50</f>
        <v>4180</v>
      </c>
      <c r="K26" s="33">
        <f>'鹿屋･曽於･志布志･曽於･肝属'!O50</f>
        <v>0</v>
      </c>
      <c r="L26" s="325"/>
      <c r="M26" s="33"/>
      <c r="N26" s="326"/>
      <c r="O26" s="33"/>
      <c r="P26" s="327"/>
      <c r="Q26" s="33"/>
      <c r="R26" s="328">
        <f t="shared" si="0"/>
        <v>4470</v>
      </c>
      <c r="S26" s="38">
        <f t="shared" si="1"/>
        <v>0</v>
      </c>
    </row>
    <row r="27" spans="1:19" ht="21.75" customHeight="1">
      <c r="A27" s="12" t="s">
        <v>263</v>
      </c>
      <c r="B27" s="328">
        <f>'鹿屋･曽於･志布志･曽於･肝属'!B60</f>
        <v>40</v>
      </c>
      <c r="C27" s="51">
        <f>'鹿屋･曽於･志布志･曽於･肝属'!C60</f>
        <v>0</v>
      </c>
      <c r="D27" s="325">
        <f>'鹿屋･曽於･志布志･曽於･肝属'!E60</f>
        <v>90</v>
      </c>
      <c r="E27" s="33">
        <f>'鹿屋･曽於･志布志･曽於･肝属'!F60</f>
        <v>0</v>
      </c>
      <c r="F27" s="325">
        <f>'鹿屋･曽於･志布志･曽於･肝属'!H60</f>
        <v>100</v>
      </c>
      <c r="G27" s="33">
        <f>'鹿屋･曽於･志布志･曽於･肝属'!I60</f>
        <v>0</v>
      </c>
      <c r="H27" s="325">
        <f>'鹿屋･曽於･志布志･曽於･肝属'!K60</f>
        <v>0</v>
      </c>
      <c r="I27" s="33">
        <f>'鹿屋･曽於･志布志･曽於･肝属'!L60</f>
        <v>0</v>
      </c>
      <c r="J27" s="325">
        <f>'鹿屋･曽於･志布志･曽於･肝属'!N60</f>
        <v>3170</v>
      </c>
      <c r="K27" s="33">
        <f>'鹿屋･曽於･志布志･曽於･肝属'!O60</f>
        <v>0</v>
      </c>
      <c r="L27" s="325"/>
      <c r="M27" s="33"/>
      <c r="N27" s="326"/>
      <c r="O27" s="33"/>
      <c r="P27" s="327"/>
      <c r="Q27" s="33"/>
      <c r="R27" s="328">
        <f t="shared" si="0"/>
        <v>3400</v>
      </c>
      <c r="S27" s="38">
        <f t="shared" si="1"/>
        <v>0</v>
      </c>
    </row>
    <row r="28" spans="1:19" ht="21.75" customHeight="1">
      <c r="A28" s="12" t="s">
        <v>264</v>
      </c>
      <c r="B28" s="328">
        <f>'鹿屋･曽於･志布志･曽於･肝属'!B74</f>
        <v>30</v>
      </c>
      <c r="C28" s="51">
        <f>'鹿屋･曽於･志布志･曽於･肝属'!C74</f>
        <v>0</v>
      </c>
      <c r="D28" s="325">
        <f>'鹿屋･曽於･志布志･曽於･肝属'!E74</f>
        <v>110</v>
      </c>
      <c r="E28" s="33">
        <f>'鹿屋･曽於･志布志･曽於･肝属'!F74</f>
        <v>0</v>
      </c>
      <c r="F28" s="325">
        <f>'鹿屋･曽於･志布志･曽於･肝属'!H74</f>
        <v>170</v>
      </c>
      <c r="G28" s="33">
        <f>'鹿屋･曽於･志布志･曽於･肝属'!I74</f>
        <v>0</v>
      </c>
      <c r="H28" s="325">
        <f>'鹿屋･曽於･志布志･曽於･肝属'!K74</f>
        <v>0</v>
      </c>
      <c r="I28" s="33">
        <f>'鹿屋･曽於･志布志･曽於･肝属'!L74</f>
        <v>0</v>
      </c>
      <c r="J28" s="325">
        <f>'鹿屋･曽於･志布志･曽於･肝属'!N74</f>
        <v>6270</v>
      </c>
      <c r="K28" s="33">
        <f>'鹿屋･曽於･志布志･曽於･肝属'!O74</f>
        <v>0</v>
      </c>
      <c r="L28" s="325"/>
      <c r="M28" s="45"/>
      <c r="N28" s="331"/>
      <c r="O28" s="45"/>
      <c r="P28" s="332"/>
      <c r="Q28" s="45"/>
      <c r="R28" s="333">
        <f t="shared" si="0"/>
        <v>6580</v>
      </c>
      <c r="S28" s="38">
        <f t="shared" si="1"/>
        <v>0</v>
      </c>
    </row>
    <row r="29" spans="1:19" ht="21.75" customHeight="1">
      <c r="A29" s="12" t="s">
        <v>265</v>
      </c>
      <c r="B29" s="328">
        <f>'西之表･熊毛･奄美･大島'!B10</f>
        <v>10</v>
      </c>
      <c r="C29" s="51">
        <f>'西之表･熊毛･奄美･大島'!C10</f>
        <v>0</v>
      </c>
      <c r="D29" s="325">
        <f>'西之表･熊毛･奄美･大島'!E10</f>
        <v>50</v>
      </c>
      <c r="E29" s="33">
        <f>'西之表･熊毛･奄美･大島'!F10</f>
        <v>0</v>
      </c>
      <c r="F29" s="325">
        <f>'西之表･熊毛･奄美･大島'!H10</f>
        <v>240</v>
      </c>
      <c r="G29" s="33">
        <f>'西之表･熊毛･奄美･大島'!I10</f>
        <v>0</v>
      </c>
      <c r="H29" s="325">
        <f>'西之表･熊毛･奄美･大島'!K10</f>
        <v>0</v>
      </c>
      <c r="I29" s="33">
        <f>'西之表･熊毛･奄美･大島'!L10</f>
        <v>0</v>
      </c>
      <c r="J29" s="325">
        <f>'西之表･熊毛･奄美･大島'!N10</f>
        <v>1350</v>
      </c>
      <c r="K29" s="33">
        <f>'西之表･熊毛･奄美･大島'!O10</f>
        <v>0</v>
      </c>
      <c r="L29" s="325"/>
      <c r="M29" s="36"/>
      <c r="N29" s="46"/>
      <c r="O29" s="49"/>
      <c r="P29" s="46"/>
      <c r="Q29" s="49"/>
      <c r="R29" s="328">
        <f t="shared" si="0"/>
        <v>1650</v>
      </c>
      <c r="S29" s="38">
        <f t="shared" si="1"/>
        <v>0</v>
      </c>
    </row>
    <row r="30" spans="1:19" ht="21.75" customHeight="1">
      <c r="A30" s="12" t="s">
        <v>266</v>
      </c>
      <c r="B30" s="328">
        <f>'西之表･熊毛･奄美･大島'!B21</f>
        <v>40</v>
      </c>
      <c r="C30" s="51">
        <f>'西之表･熊毛･奄美･大島'!C21</f>
        <v>0</v>
      </c>
      <c r="D30" s="325">
        <f>'西之表･熊毛･奄美･大島'!E21</f>
        <v>110</v>
      </c>
      <c r="E30" s="33">
        <f>'西之表･熊毛･奄美･大島'!F21</f>
        <v>0</v>
      </c>
      <c r="F30" s="325">
        <f>'西之表･熊毛･奄美･大島'!H21</f>
        <v>130</v>
      </c>
      <c r="G30" s="33">
        <f>'西之表･熊毛･奄美･大島'!I21</f>
        <v>0</v>
      </c>
      <c r="H30" s="325">
        <f>'西之表･熊毛･奄美･大島'!K21</f>
        <v>0</v>
      </c>
      <c r="I30" s="33">
        <f>'西之表･熊毛･奄美･大島'!L21</f>
        <v>0</v>
      </c>
      <c r="J30" s="325">
        <f>'西之表･熊毛･奄美･大島'!N21</f>
        <v>2550</v>
      </c>
      <c r="K30" s="33">
        <f>'西之表･熊毛･奄美･大島'!O21</f>
        <v>0</v>
      </c>
      <c r="L30" s="325"/>
      <c r="M30" s="33"/>
      <c r="N30" s="47"/>
      <c r="O30" s="48"/>
      <c r="P30" s="47"/>
      <c r="Q30" s="49"/>
      <c r="R30" s="328">
        <f t="shared" si="0"/>
        <v>2830</v>
      </c>
      <c r="S30" s="38">
        <f t="shared" si="1"/>
        <v>0</v>
      </c>
    </row>
    <row r="31" spans="1:19" ht="21.75" customHeight="1">
      <c r="A31" s="12" t="s">
        <v>343</v>
      </c>
      <c r="B31" s="328">
        <f>'西之表･熊毛･奄美･大島'!B29</f>
        <v>40</v>
      </c>
      <c r="C31" s="51">
        <f>'西之表･熊毛･奄美･大島'!C29</f>
        <v>0</v>
      </c>
      <c r="D31" s="325">
        <f>'西之表･熊毛･奄美･大島'!E29</f>
        <v>140</v>
      </c>
      <c r="E31" s="33">
        <f>'西之表･熊毛･奄美･大島'!F29</f>
        <v>0</v>
      </c>
      <c r="F31" s="325">
        <f>'西之表･熊毛･奄美･大島'!H29</f>
        <v>90</v>
      </c>
      <c r="G31" s="33">
        <f>'西之表･熊毛･奄美･大島'!I29</f>
        <v>0</v>
      </c>
      <c r="H31" s="325">
        <f>'西之表･熊毛･奄美･大島'!K29</f>
        <v>0</v>
      </c>
      <c r="I31" s="33">
        <f>'西之表･熊毛･奄美･大島'!L29</f>
        <v>0</v>
      </c>
      <c r="J31" s="325">
        <f>'西之表･熊毛･奄美･大島'!N29</f>
        <v>580</v>
      </c>
      <c r="K31" s="33">
        <f>'西之表･熊毛･奄美･大島'!O29</f>
        <v>0</v>
      </c>
      <c r="L31" s="325"/>
      <c r="M31" s="34"/>
      <c r="N31" s="325">
        <f>'西之表･熊毛･奄美･大島'!B64</f>
        <v>11665</v>
      </c>
      <c r="O31" s="161">
        <f>'西之表･熊毛･奄美･大島'!C64</f>
        <v>0</v>
      </c>
      <c r="P31" s="325">
        <f>'西之表･熊毛･奄美･大島'!E64</f>
        <v>5010</v>
      </c>
      <c r="Q31" s="161">
        <f>'西之表･熊毛･奄美･大島'!F64</f>
        <v>0</v>
      </c>
      <c r="R31" s="328">
        <f>SUM(B31+D31+F31+H31+J31+L31+N31+P31)</f>
        <v>17525</v>
      </c>
      <c r="S31" s="38">
        <f>SUM(C31+E31+G31+I31+K31+M31+O31+Q31)</f>
        <v>0</v>
      </c>
    </row>
    <row r="32" spans="1:19" ht="21.75" customHeight="1">
      <c r="A32" s="12" t="s">
        <v>345</v>
      </c>
      <c r="B32" s="328">
        <f>'西之表･熊毛･奄美･大島'!B44</f>
        <v>10</v>
      </c>
      <c r="C32" s="51">
        <f>'西之表･熊毛･奄美･大島'!C44</f>
        <v>0</v>
      </c>
      <c r="D32" s="325">
        <f>'西之表･熊毛･奄美･大島'!E44</f>
        <v>210</v>
      </c>
      <c r="E32" s="33">
        <f>'西之表･熊毛･奄美･大島'!F44</f>
        <v>0</v>
      </c>
      <c r="F32" s="325">
        <f>'西之表･熊毛･奄美･大島'!H44</f>
        <v>80</v>
      </c>
      <c r="G32" s="33">
        <f>'西之表･熊毛･奄美･大島'!I44</f>
        <v>0</v>
      </c>
      <c r="H32" s="325">
        <f>'西之表･熊毛･奄美･大島'!K44</f>
        <v>0</v>
      </c>
      <c r="I32" s="33">
        <f>'西之表･熊毛･奄美･大島'!L44</f>
        <v>0</v>
      </c>
      <c r="J32" s="325">
        <f>'西之表･熊毛･奄美･大島'!N44</f>
        <v>1410</v>
      </c>
      <c r="K32" s="33">
        <f>'西之表･熊毛･奄美･大島'!O44</f>
        <v>0</v>
      </c>
      <c r="L32" s="325"/>
      <c r="M32" s="34"/>
      <c r="N32" s="320">
        <f>'西之表･熊毛･奄美･大島'!B74+'西之表･熊毛･奄美･大島'!B84</f>
        <v>10785</v>
      </c>
      <c r="O32" s="161">
        <f>'西之表･熊毛･奄美･大島'!C74+'西之表･熊毛･奄美･大島'!C84</f>
        <v>0</v>
      </c>
      <c r="P32" s="334">
        <f>'西之表･熊毛･奄美･大島'!E74+'西之表･熊毛･奄美･大島'!E84</f>
        <v>3410</v>
      </c>
      <c r="Q32" s="161">
        <f>'西之表･熊毛･奄美･大島'!F74+'西之表･熊毛･奄美･大島'!F84</f>
        <v>0</v>
      </c>
      <c r="R32" s="322">
        <f>SUM(B32+D32+F32+H32+J32+L32+N32+P32)</f>
        <v>15905</v>
      </c>
      <c r="S32" s="38">
        <f>SUM(C32+E32+G32+I32+K32+M32+O32+Q32)</f>
        <v>0</v>
      </c>
    </row>
    <row r="33" spans="1:19" ht="21.75" customHeight="1">
      <c r="A33" s="9"/>
      <c r="B33" s="322"/>
      <c r="C33" s="34"/>
      <c r="D33" s="322"/>
      <c r="E33" s="34"/>
      <c r="F33" s="322"/>
      <c r="G33" s="34"/>
      <c r="H33" s="322"/>
      <c r="I33" s="34"/>
      <c r="J33" s="322"/>
      <c r="K33" s="34"/>
      <c r="L33" s="322"/>
      <c r="M33" s="34"/>
      <c r="N33" s="320"/>
      <c r="O33" s="48"/>
      <c r="P33" s="334"/>
      <c r="Q33" s="49"/>
      <c r="R33" s="328">
        <f>SUM(B33+D33+F33+H33+J33+L33)</f>
        <v>0</v>
      </c>
      <c r="S33" s="38">
        <f>SUM(C33+E33+G33+I33+K33+M33)</f>
        <v>0</v>
      </c>
    </row>
    <row r="34" spans="1:19" ht="21.75" customHeight="1" thickBot="1">
      <c r="A34" s="14" t="s">
        <v>524</v>
      </c>
      <c r="B34" s="335">
        <f aca="true" t="shared" si="2" ref="B34:M34">SUM(B8:B33)</f>
        <v>2300</v>
      </c>
      <c r="C34" s="35">
        <f t="shared" si="2"/>
        <v>0</v>
      </c>
      <c r="D34" s="335">
        <f t="shared" si="2"/>
        <v>12940</v>
      </c>
      <c r="E34" s="35">
        <f t="shared" si="2"/>
        <v>0</v>
      </c>
      <c r="F34" s="335">
        <f t="shared" si="2"/>
        <v>21240</v>
      </c>
      <c r="G34" s="35">
        <f t="shared" si="2"/>
        <v>0</v>
      </c>
      <c r="H34" s="335">
        <f t="shared" si="2"/>
        <v>0</v>
      </c>
      <c r="I34" s="35">
        <f t="shared" si="2"/>
        <v>0</v>
      </c>
      <c r="J34" s="335">
        <f t="shared" si="2"/>
        <v>257970</v>
      </c>
      <c r="K34" s="69">
        <f t="shared" si="2"/>
        <v>0</v>
      </c>
      <c r="L34" s="335">
        <f t="shared" si="2"/>
        <v>5940</v>
      </c>
      <c r="M34" s="35">
        <f t="shared" si="2"/>
        <v>0</v>
      </c>
      <c r="N34" s="335">
        <f>SUM(N31:N33)</f>
        <v>22450</v>
      </c>
      <c r="O34" s="28">
        <f>SUM(O31:O33)</f>
        <v>0</v>
      </c>
      <c r="P34" s="336">
        <f>SUM(P31:P33)</f>
        <v>8420</v>
      </c>
      <c r="Q34" s="29">
        <f>SUM(Q31:Q33)</f>
        <v>0</v>
      </c>
      <c r="R34" s="335">
        <f>SUM(R8:R33)</f>
        <v>331260</v>
      </c>
      <c r="S34" s="39">
        <f>SUM(S8:S33)</f>
        <v>0</v>
      </c>
    </row>
    <row r="35" spans="9:10" ht="13.5">
      <c r="I35" s="314"/>
      <c r="J35" s="11"/>
    </row>
  </sheetData>
  <sheetProtection/>
  <mergeCells count="6">
    <mergeCell ref="N6:O6"/>
    <mergeCell ref="K2:M2"/>
    <mergeCell ref="I2:J2"/>
    <mergeCell ref="F2:H2"/>
    <mergeCell ref="H6:I6"/>
    <mergeCell ref="L6:M6"/>
  </mergeCells>
  <printOptions horizontalCentered="1"/>
  <pageMargins left="0.1968503937007874" right="0.1968503937007874" top="0.7874015748031497" bottom="0" header="0.4724409448818898" footer="0.1968503937007874"/>
  <pageSetup horizontalDpi="600" verticalDpi="600" orientation="landscape" paperSize="12" scale="90" r:id="rId1"/>
  <headerFooter alignWithMargins="0">
    <oddHeader>&amp;L&amp;16鹿児島県　市郡別集計表 （03.04）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MNOC_USER</cp:lastModifiedBy>
  <cp:lastPrinted>2021-03-19T07:08:09Z</cp:lastPrinted>
  <dcterms:created xsi:type="dcterms:W3CDTF">1997-07-14T14:42:48Z</dcterms:created>
  <dcterms:modified xsi:type="dcterms:W3CDTF">2021-03-19T07:33:18Z</dcterms:modified>
  <cp:category/>
  <cp:version/>
  <cp:contentType/>
  <cp:contentStatus/>
</cp:coreProperties>
</file>