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0" windowWidth="9510" windowHeight="11925" tabRatio="891" activeTab="0"/>
  </bookViews>
  <sheets>
    <sheet name="東区・博多区" sheetId="1" r:id="rId1"/>
    <sheet name="中央区・西区" sheetId="2" r:id="rId2"/>
    <sheet name="城南区・早良区" sheetId="3" r:id="rId3"/>
    <sheet name="南区・春日・大野城" sheetId="4" r:id="rId4"/>
    <sheet name="筑紫野・太宰府・那珂川・粕屋" sheetId="5" r:id="rId5"/>
    <sheet name="古賀・宗像・福津・糸島" sheetId="6" r:id="rId6"/>
    <sheet name="朝倉市・郡　(福岡扱い）" sheetId="7" r:id="rId7"/>
    <sheet name="市郡集計表" sheetId="8" r:id="rId8"/>
  </sheets>
  <definedNames>
    <definedName name="_xlnm.Print_Area" localSheetId="5">'古賀・宗像・福津・糸島'!$A$1:$Q$67</definedName>
    <definedName name="_xlnm.Print_Area" localSheetId="7">'市郡集計表'!$A$1:$P$34</definedName>
    <definedName name="_xlnm.Print_Area" localSheetId="2">'城南区・早良区'!$A$1:$Q$58</definedName>
    <definedName name="_xlnm.Print_Area" localSheetId="4">'筑紫野・太宰府・那珂川・粕屋'!$A$1:$Q$72</definedName>
    <definedName name="_xlnm.Print_Area" localSheetId="1">'中央区・西区'!$A$1:$Q$53</definedName>
    <definedName name="_xlnm.Print_Area" localSheetId="6">'朝倉市・郡　(福岡扱い）'!$A$1:$Q$40</definedName>
    <definedName name="_xlnm.Print_Area" localSheetId="0">'東区・博多区'!$A$1:$Q$61</definedName>
    <definedName name="_xlnm.Print_Area" localSheetId="3">'南区・春日・大野城'!$A$1:$Q$72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J41" authorId="0">
      <text>
        <r>
          <rPr>
            <sz val="9"/>
            <color indexed="10"/>
            <rFont val="ＭＳ Ｐゴシック"/>
            <family val="3"/>
          </rPr>
          <t>Ｈ２６．１２より
諸岡北の一部を吸収</t>
        </r>
      </text>
    </comment>
    <comment ref="A41" authorId="1">
      <text>
        <r>
          <rPr>
            <b/>
            <sz val="10"/>
            <color indexed="10"/>
            <rFont val="ＭＳ Ｐゴシック"/>
            <family val="3"/>
          </rPr>
          <t>Ｈ30.10～
県庁前を吸収</t>
        </r>
      </text>
    </comment>
    <comment ref="A13" authorId="0">
      <text>
        <r>
          <rPr>
            <sz val="9"/>
            <color indexed="10"/>
            <rFont val="ＭＳ Ｐゴシック"/>
            <family val="3"/>
          </rPr>
          <t>Ｈ２２．１１より、馬出を統合</t>
        </r>
      </text>
    </comment>
    <comment ref="A11" authorId="0">
      <text>
        <r>
          <rPr>
            <sz val="9"/>
            <rFont val="ＭＳ Ｐゴシック"/>
            <family val="3"/>
          </rPr>
          <t xml:space="preserve">Ｈ22.11～
千早を吸収
</t>
        </r>
        <r>
          <rPr>
            <b/>
            <sz val="10"/>
            <color indexed="10"/>
            <rFont val="ＭＳ Ｐゴシック"/>
            <family val="3"/>
          </rPr>
          <t>Ｈ30.10～
名島を吸収</t>
        </r>
      </text>
    </comment>
    <comment ref="A10" authorId="0">
      <text>
        <r>
          <rPr>
            <sz val="9"/>
            <rFont val="ＭＳ Ｐゴシック"/>
            <family val="3"/>
          </rPr>
          <t>Ｈ２２．１１より、香椎東部を統合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Ｈ２３．５より、和白東部を統合</t>
        </r>
        <r>
          <rPr>
            <sz val="9"/>
            <color indexed="10"/>
            <rFont val="ＭＳ Ｐゴシック"/>
            <family val="3"/>
          </rPr>
          <t xml:space="preserve">
Ｈ２４．５より、香住ケ丘より店名変更</t>
        </r>
      </text>
    </comment>
    <comment ref="A9" authorId="1">
      <text>
        <r>
          <rPr>
            <sz val="9"/>
            <rFont val="ＭＳ Ｐゴシック"/>
            <family val="3"/>
          </rPr>
          <t>Ｈ25.7より、和白東部を吸収</t>
        </r>
      </text>
    </comment>
    <comment ref="G11" authorId="0">
      <text>
        <r>
          <rPr>
            <sz val="9"/>
            <rFont val="ＭＳ Ｐゴシック"/>
            <family val="3"/>
          </rPr>
          <t>Ｈ２６.５．１より
香住丘を吸収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H30.12～
和白の一部を吸収
</t>
        </r>
        <r>
          <rPr>
            <b/>
            <sz val="9"/>
            <rFont val="ＭＳ Ｐゴシック"/>
            <family val="3"/>
          </rPr>
          <t>Ｈ31.02～
香椎から店名変更</t>
        </r>
      </text>
    </comment>
    <comment ref="G44" authorId="0">
      <text>
        <r>
          <rPr>
            <b/>
            <sz val="9"/>
            <rFont val="ＭＳ Ｐゴシック"/>
            <family val="3"/>
          </rPr>
          <t>Ｈ２６.５．１より
吉塚・堅粕を吸収して
二又瀬から店名変更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Ｈ２６.５．１より
和白西・高美台を吸収
</t>
        </r>
        <r>
          <rPr>
            <b/>
            <sz val="9"/>
            <rFont val="ＭＳ Ｐゴシック"/>
            <family val="3"/>
          </rPr>
          <t xml:space="preserve">
H30.12～
香椎へ一部を譲渡</t>
        </r>
      </text>
    </comment>
    <comment ref="G13" authorId="0">
      <text>
        <r>
          <rPr>
            <sz val="9"/>
            <rFont val="ＭＳ Ｐゴシック"/>
            <family val="3"/>
          </rPr>
          <t>Ｈ19.5～
土井から店名変更
Ｈ26.5～
久山・粕屋東部を吸収して香椎東・土井から香椎東店名変更
H31.4～
香椎東から店名変更</t>
        </r>
      </text>
    </comment>
    <comment ref="G12" authorId="0">
      <text>
        <r>
          <rPr>
            <sz val="9"/>
            <rFont val="ＭＳ Ｐゴシック"/>
            <family val="3"/>
          </rPr>
          <t>Ｈ19.5より
香椎南から店名変更:
Ｈ26.5.1より
香椎南・土井から店名変更
Ｈ27.12.1より
多々良の一部を吸収して
香椎南より店名変更</t>
        </r>
      </text>
    </comment>
    <comment ref="G42" authorId="0">
      <text>
        <r>
          <rPr>
            <sz val="9"/>
            <rFont val="ＭＳ Ｐゴシック"/>
            <family val="3"/>
          </rPr>
          <t>Ｈ31.4～
井尻を吸収</t>
        </r>
      </text>
    </comment>
    <comment ref="J40" authorId="2">
      <text>
        <r>
          <rPr>
            <sz val="9"/>
            <color indexed="10"/>
            <rFont val="ＭＳ Ｐゴシック"/>
            <family val="3"/>
          </rPr>
          <t>Ｈ２７．９より
一部を空港南に譲渡
H２７．１１より
空港南を吸収</t>
        </r>
      </text>
    </comment>
    <comment ref="J39" authorId="3">
      <text>
        <r>
          <rPr>
            <sz val="9"/>
            <rFont val="ＭＳ Ｐゴシック"/>
            <family val="3"/>
          </rPr>
          <t>Ｈ28.11より
諸岡から一部吸収</t>
        </r>
      </text>
    </comment>
    <comment ref="J42" authorId="3">
      <text>
        <r>
          <rPr>
            <sz val="9"/>
            <rFont val="ＭＳ Ｐゴシック"/>
            <family val="3"/>
          </rPr>
          <t>Ｈ28.11より
諸岡から一部吸収</t>
        </r>
      </text>
    </comment>
    <comment ref="N42" authorId="3">
      <text>
        <r>
          <rPr>
            <b/>
            <sz val="9"/>
            <rFont val="ＭＳ Ｐゴシック"/>
            <family val="3"/>
          </rPr>
          <t>H29.6.7～
-500部
南福岡へ一部移動</t>
        </r>
      </text>
    </comment>
    <comment ref="N43" authorId="3">
      <text>
        <r>
          <rPr>
            <sz val="9"/>
            <rFont val="ＭＳ Ｐゴシック"/>
            <family val="3"/>
          </rPr>
          <t xml:space="preserve">H29.6.7～
＋500部
博多駅南から一部移動
</t>
        </r>
        <r>
          <rPr>
            <b/>
            <sz val="9"/>
            <rFont val="ＭＳ Ｐゴシック"/>
            <family val="3"/>
          </rPr>
          <t>Ｈ30.4～
月隈（新店）に一部移動</t>
        </r>
      </text>
    </comment>
    <comment ref="A16" authorId="3">
      <text>
        <r>
          <rPr>
            <b/>
            <sz val="9"/>
            <rFont val="ＭＳ Ｐゴシック"/>
            <family val="3"/>
          </rPr>
          <t>Ｈ30.2～
名島から分割</t>
        </r>
        <r>
          <rPr>
            <sz val="9"/>
            <rFont val="ＭＳ Ｐゴシック"/>
            <family val="3"/>
          </rPr>
          <t xml:space="preserve">
</t>
        </r>
      </text>
    </comment>
    <comment ref="A12" authorId="3">
      <text>
        <r>
          <rPr>
            <b/>
            <sz val="9"/>
            <rFont val="ＭＳ Ｐゴシック"/>
            <family val="3"/>
          </rPr>
          <t>Ｈ30.4～
久山を吸収し、店名を土井から変更</t>
        </r>
        <r>
          <rPr>
            <sz val="9"/>
            <rFont val="ＭＳ Ｐゴシック"/>
            <family val="3"/>
          </rPr>
          <t xml:space="preserve">
</t>
        </r>
      </text>
    </comment>
    <comment ref="N45" authorId="3">
      <text>
        <r>
          <rPr>
            <b/>
            <sz val="9"/>
            <rFont val="ＭＳ Ｐゴシック"/>
            <family val="3"/>
          </rPr>
          <t>Ｈ30.4～
南福岡から一部移動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3">
      <text>
        <r>
          <rPr>
            <b/>
            <sz val="10"/>
            <color indexed="10"/>
            <rFont val="ＭＳ Ｐゴシック"/>
            <family val="3"/>
          </rPr>
          <t>Ｈ30.10～
青葉・土井を吸収</t>
        </r>
      </text>
    </comment>
    <comment ref="A43" authorId="3">
      <text>
        <r>
          <rPr>
            <sz val="9"/>
            <rFont val="ＭＳ Ｐゴシック"/>
            <family val="3"/>
          </rPr>
          <t>Ｈ30.9～
東那珂を吸収</t>
        </r>
      </text>
    </comment>
    <comment ref="G10" authorId="3">
      <text>
        <r>
          <rPr>
            <sz val="9"/>
            <rFont val="ＭＳ Ｐゴシック"/>
            <family val="3"/>
          </rPr>
          <t>Ｈ31.4～
香椎西から店名変更</t>
        </r>
      </text>
    </comment>
    <comment ref="D39" authorId="0">
      <text>
        <r>
          <rPr>
            <b/>
            <sz val="9"/>
            <rFont val="ＭＳ Ｐゴシック"/>
            <family val="3"/>
          </rPr>
          <t>Ｒ1.7.1～
奈良屋を吸収</t>
        </r>
        <r>
          <rPr>
            <sz val="9"/>
            <rFont val="ＭＳ Ｐゴシック"/>
            <family val="3"/>
          </rPr>
          <t xml:space="preserve">
</t>
        </r>
      </text>
    </comment>
    <comment ref="D43" authorId="0">
      <text>
        <r>
          <rPr>
            <b/>
            <sz val="9"/>
            <rFont val="ＭＳ Ｐゴシック"/>
            <family val="3"/>
          </rPr>
          <t>Ｒ1.8～（新店）
糟屋郡　志免・月隈・空港前より分割して、博多区エリアにて新店</t>
        </r>
        <r>
          <rPr>
            <sz val="9"/>
            <rFont val="ＭＳ Ｐゴシック"/>
            <family val="3"/>
          </rPr>
          <t xml:space="preserve">
</t>
        </r>
      </text>
    </comment>
    <comment ref="A58" authorId="1">
      <text>
        <r>
          <rPr>
            <sz val="9"/>
            <rFont val="ＭＳ Ｐゴシック"/>
            <family val="3"/>
          </rPr>
          <t>H28.10より
大野東部に統合
640→0</t>
        </r>
        <r>
          <rPr>
            <b/>
            <sz val="9"/>
            <color indexed="10"/>
            <rFont val="ＭＳ Ｐゴシック"/>
            <family val="3"/>
          </rPr>
          <t xml:space="preserve">
H28.11より
大野東部から分割
</t>
        </r>
        <r>
          <rPr>
            <b/>
            <sz val="9"/>
            <rFont val="ＭＳ Ｐゴシック"/>
            <family val="3"/>
          </rPr>
          <t>R1.8.1～
博多区エリア170部を井尻へ
大野城エリア330部を大野東部へ</t>
        </r>
      </text>
    </comment>
    <comment ref="D58" authorId="0">
      <text>
        <r>
          <rPr>
            <b/>
            <sz val="9"/>
            <rFont val="ＭＳ Ｐゴシック"/>
            <family val="3"/>
          </rPr>
          <t>Ｒ1.7.1～
博多駅前へ統合</t>
        </r>
        <r>
          <rPr>
            <sz val="9"/>
            <rFont val="ＭＳ Ｐゴシック"/>
            <family val="3"/>
          </rPr>
          <t xml:space="preserve">
</t>
        </r>
      </text>
    </comment>
    <comment ref="J58" authorId="0">
      <text>
        <r>
          <rPr>
            <b/>
            <sz val="9"/>
            <rFont val="ＭＳ Ｐゴシック"/>
            <family val="3"/>
          </rPr>
          <t>R1.10
博多駅前へ統合
（Ｒ1.9部数　690）</t>
        </r>
        <r>
          <rPr>
            <sz val="9"/>
            <rFont val="ＭＳ Ｐゴシック"/>
            <family val="3"/>
          </rPr>
          <t xml:space="preserve">
</t>
        </r>
      </text>
    </comment>
    <comment ref="J45" authorId="3">
      <text>
        <r>
          <rPr>
            <b/>
            <sz val="9"/>
            <rFont val="ＭＳ Ｐゴシック"/>
            <family val="3"/>
          </rPr>
          <t>Ｈ30.7.1～
吉塚を吸収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4" authorId="0">
      <text>
        <r>
          <rPr>
            <b/>
            <sz val="9"/>
            <rFont val="ＭＳ Ｐゴシック"/>
            <family val="3"/>
          </rPr>
          <t xml:space="preserve">R1.10
奈良屋Ｓ統合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佐藤</author>
    <author>PC-222_k-fujisao</author>
    <author>株式会社　毎日メディアサービス</author>
  </authors>
  <commentList>
    <comment ref="J9" authorId="0">
      <text>
        <r>
          <rPr>
            <sz val="9"/>
            <rFont val="ＭＳ Ｐゴシック"/>
            <family val="3"/>
          </rPr>
          <t xml:space="preserve">小笹北と8月より統合
</t>
        </r>
      </text>
    </comment>
    <comment ref="J10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  <r>
          <rPr>
            <sz val="9"/>
            <rFont val="ＭＳ Ｐゴシック"/>
            <family val="3"/>
          </rPr>
          <t xml:space="preserve">
Ｈ２４．１２より、一部を鳥飼へ譲渡
</t>
        </r>
      </text>
    </comment>
    <comment ref="J11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</text>
    </comment>
    <comment ref="J12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</text>
    </comment>
    <comment ref="A8" authorId="0">
      <text>
        <r>
          <rPr>
            <sz val="9"/>
            <color indexed="10"/>
            <rFont val="ＭＳ Ｐゴシック"/>
            <family val="3"/>
          </rPr>
          <t>Ｈ２２．１１より、天神・大名を統合</t>
        </r>
      </text>
    </comment>
    <comment ref="A11" authorId="0">
      <text>
        <r>
          <rPr>
            <sz val="9"/>
            <color indexed="10"/>
            <rFont val="ＭＳ Ｐゴシック"/>
            <family val="3"/>
          </rPr>
          <t>Ｈ２２．１１より、唐人町を統合</t>
        </r>
      </text>
    </comment>
    <comment ref="A10" authorId="1">
      <text>
        <r>
          <rPr>
            <sz val="9"/>
            <color indexed="10"/>
            <rFont val="ＭＳ Ｐゴシック"/>
            <family val="3"/>
          </rPr>
          <t>Ｈ２４．５より、薬院・高砂・平尾を統合して、店名変更
Ｈ２６．３より　六本松の一部を吸収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33" authorId="1">
      <text>
        <r>
          <rPr>
            <sz val="9"/>
            <rFont val="ＭＳ Ｐゴシック"/>
            <family val="3"/>
          </rPr>
          <t>Ｈ２４．５より、姪浜・姪浜駅南・姪浜西を統合</t>
        </r>
        <r>
          <rPr>
            <sz val="9"/>
            <color indexed="10"/>
            <rFont val="ＭＳ Ｐゴシック"/>
            <family val="3"/>
          </rPr>
          <t xml:space="preserve">
Ｈ30.11～
拾六町の一部を吸収し、
姪ノ浜から店名変更</t>
        </r>
      </text>
    </comment>
    <comment ref="A35" authorId="0">
      <text>
        <r>
          <rPr>
            <sz val="9"/>
            <color indexed="10"/>
            <rFont val="ＭＳ Ｐゴシック"/>
            <family val="3"/>
          </rPr>
          <t>Ｈ２２．１１より、今津を統合
Ｈ３０.９より、
一部を周船寺へ分割</t>
        </r>
      </text>
    </comment>
    <comment ref="J8" authorId="1">
      <text>
        <r>
          <rPr>
            <sz val="9"/>
            <rFont val="ＭＳ Ｐゴシック"/>
            <family val="3"/>
          </rPr>
          <t>Ｈ２４．１２より、薬院の一部を吸収して、一部を鳥飼へ譲渡
H２７．１１より
六本松南を吸収</t>
        </r>
      </text>
    </comment>
    <comment ref="A12" authorId="1">
      <text>
        <r>
          <rPr>
            <sz val="9"/>
            <rFont val="ＭＳ Ｐゴシック"/>
            <family val="3"/>
          </rPr>
          <t>Ｈ２３．１２より、小笹から分割
Ｈ２６．３より　六本松の一部を吸収</t>
        </r>
      </text>
    </comment>
    <comment ref="G8" authorId="0">
      <text>
        <r>
          <rPr>
            <b/>
            <sz val="9"/>
            <rFont val="ＭＳ Ｐゴシック"/>
            <family val="3"/>
          </rPr>
          <t xml:space="preserve">Ｈ２６.５．１より
大手門を吸収
</t>
        </r>
        <r>
          <rPr>
            <sz val="9"/>
            <rFont val="ＭＳ Ｐゴシック"/>
            <family val="3"/>
          </rPr>
          <t xml:space="preserve">
</t>
        </r>
      </text>
    </comment>
    <comment ref="G12" authorId="0">
      <text>
        <r>
          <rPr>
            <sz val="9"/>
            <color indexed="10"/>
            <rFont val="ＭＳ Ｐゴシック"/>
            <family val="3"/>
          </rPr>
          <t>Ｈ２０．１２より、六本松を吸収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1" authorId="0">
      <text>
        <r>
          <rPr>
            <sz val="9"/>
            <color indexed="10"/>
            <rFont val="ＭＳ Ｐゴシック"/>
            <family val="3"/>
          </rPr>
          <t>Ｈ２０．７．７より、六本松の一部を吸収</t>
        </r>
        <r>
          <rPr>
            <sz val="9"/>
            <rFont val="ＭＳ Ｐゴシック"/>
            <family val="3"/>
          </rPr>
          <t xml:space="preserve">
Ｈ２６.５．１より
平尾から店名変更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Ｈ18.2.10より
百道・西新より200枚吸収して
名称を　荒戸・大手門へ改名
Ｈ２６.５．１より
荒戸・大手門から店名変更
</t>
        </r>
      </text>
    </comment>
    <comment ref="G33" authorId="0">
      <text>
        <r>
          <rPr>
            <b/>
            <sz val="9"/>
            <color indexed="10"/>
            <rFont val="ＭＳ Ｐゴシック"/>
            <family val="3"/>
          </rPr>
          <t>Ｈ28.10より
710枚を室見・藤崎
から吸収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Ｈ26.5.1より
周船寺・前原から店名変更
Ｈ27.11.1より
前原東部の一部を吸収
</t>
        </r>
        <r>
          <rPr>
            <b/>
            <sz val="9"/>
            <rFont val="ＭＳ Ｐゴシック"/>
            <family val="3"/>
          </rPr>
          <t>Ｈ30.5.1より
今宿・学研都市より一部
エリアを移譲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旧今宿・二見ヶ浦販売店
H18.6.1より
一部志摩販売店へ譲渡
Ｈ26.5.1より
今宿・周船寺東から店名変更
Ｈ27.11より
周船寺の一部を吸収
</t>
        </r>
        <r>
          <rPr>
            <b/>
            <sz val="9"/>
            <rFont val="ＭＳ Ｐゴシック"/>
            <family val="3"/>
          </rPr>
          <t>Ｈ30.5.1より
周船寺へ一部エリアを移譲</t>
        </r>
      </text>
    </comment>
    <comment ref="G34" authorId="0">
      <text>
        <r>
          <rPr>
            <sz val="9"/>
            <color indexed="10"/>
            <rFont val="ＭＳ Ｐゴシック"/>
            <family val="3"/>
          </rPr>
          <t xml:space="preserve">21.10.1より、
四箇田次郎丸の一部を吸収
26.5.1より
野方・西の丘から店名変更
</t>
        </r>
        <r>
          <rPr>
            <b/>
            <sz val="9"/>
            <color indexed="10"/>
            <rFont val="ＭＳ Ｐゴシック"/>
            <family val="3"/>
          </rPr>
          <t xml:space="preserve">
Ｈ30.5.1より
姪浜西を吸収</t>
        </r>
      </text>
    </comment>
    <comment ref="J41" authorId="0">
      <text>
        <r>
          <rPr>
            <sz val="9"/>
            <rFont val="ＭＳ Ｐゴシック"/>
            <family val="3"/>
          </rPr>
          <t xml:space="preserve">旧　金武販売店
</t>
        </r>
      </text>
    </comment>
    <comment ref="J35" authorId="1">
      <text>
        <r>
          <rPr>
            <sz val="9"/>
            <rFont val="ＭＳ Ｐゴシック"/>
            <family val="3"/>
          </rPr>
          <t xml:space="preserve">Ｈ24.3より、愛宕を吸収
Ｈ26.6より
姪浜北の一部を吸収
</t>
        </r>
        <r>
          <rPr>
            <b/>
            <sz val="9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Ｈ30.10～
分割縮小</t>
        </r>
      </text>
    </comment>
    <comment ref="J34" authorId="1">
      <text>
        <r>
          <rPr>
            <sz val="9"/>
            <rFont val="ＭＳ Ｐゴシック"/>
            <family val="3"/>
          </rPr>
          <t>Ｈ24.3より、前原東部から店名変更</t>
        </r>
      </text>
    </comment>
    <comment ref="N8" authorId="2">
      <text>
        <r>
          <rPr>
            <sz val="9"/>
            <color indexed="10"/>
            <rFont val="ＭＳ Ｐゴシック"/>
            <family val="3"/>
          </rPr>
          <t>Ｈ３０.９より、
福大前から一部エリアを移動。</t>
        </r>
      </text>
    </comment>
    <comment ref="A36" authorId="2">
      <text>
        <r>
          <rPr>
            <sz val="9"/>
            <color indexed="10"/>
            <rFont val="ＭＳ Ｐゴシック"/>
            <family val="3"/>
          </rPr>
          <t>Ｈ３０．９より、
一部を今宿へ分割
周船寺から店名変更</t>
        </r>
      </text>
    </comment>
    <comment ref="J43" authorId="0">
      <text>
        <r>
          <rPr>
            <sz val="9"/>
            <rFont val="ＭＳ Ｐゴシック"/>
            <family val="3"/>
          </rPr>
          <t xml:space="preserve">Ｈ26.6より
姪浜北の一部を吸収して
上山門より店名変更
</t>
        </r>
        <r>
          <rPr>
            <b/>
            <sz val="10"/>
            <color indexed="10"/>
            <rFont val="ＭＳ Ｐゴシック"/>
            <family val="3"/>
          </rPr>
          <t>H30.10～
上山門･今宿東が店名変更、
一部姪ノ浜西Sに分割</t>
        </r>
      </text>
    </comment>
    <comment ref="J37" authorId="2">
      <text>
        <r>
          <rPr>
            <b/>
            <sz val="10"/>
            <color indexed="10"/>
            <rFont val="ＭＳ Ｐゴシック"/>
            <family val="3"/>
          </rPr>
          <t>Ｈ30.10～
「姪ノ浜」 「上山門」より一部接収</t>
        </r>
      </text>
    </comment>
    <comment ref="J40" authorId="2">
      <text>
        <r>
          <rPr>
            <b/>
            <sz val="10"/>
            <color indexed="10"/>
            <rFont val="ＭＳ Ｐゴシック"/>
            <family val="3"/>
          </rPr>
          <t>Ｈ30.10～
上山門より一部接収</t>
        </r>
      </text>
    </comment>
    <comment ref="D8" authorId="2">
      <text>
        <r>
          <rPr>
            <b/>
            <sz val="9"/>
            <color indexed="10"/>
            <rFont val="ＭＳ Ｐゴシック"/>
            <family val="3"/>
          </rPr>
          <t>H30.10.5～
舞鶴Nを統合</t>
        </r>
      </text>
    </comment>
    <comment ref="A34" authorId="2">
      <text>
        <r>
          <rPr>
            <sz val="9"/>
            <rFont val="ＭＳ Ｐゴシック"/>
            <family val="3"/>
          </rPr>
          <t>Ｈ30.11～
拾六町から店名変更</t>
        </r>
      </text>
    </comment>
    <comment ref="J24" authorId="3">
      <text>
        <r>
          <rPr>
            <sz val="9"/>
            <rFont val="ＭＳ Ｐゴシック"/>
            <family val="3"/>
          </rPr>
          <t>12.1より一部天神店に移動
Ｒ1.10
天神・渡辺通りと統合
「天神・渡辺通・舞鶴Ｓ」へ</t>
        </r>
      </text>
    </comment>
    <comment ref="J25" authorId="2">
      <text>
        <r>
          <rPr>
            <sz val="9"/>
            <rFont val="ＭＳ Ｐゴシック"/>
            <family val="3"/>
          </rPr>
          <t>Ｈ31.3.1～
天神と渡辺通を統合
Ｒ1.10
舞鶴と統合
「天神・渡辺通・舞鶴Ｓ」へ</t>
        </r>
      </text>
    </comment>
    <comment ref="J16" authorId="0">
      <text>
        <r>
          <rPr>
            <sz val="9"/>
            <rFont val="ＭＳ Ｐゴシック"/>
            <family val="3"/>
          </rPr>
          <t xml:space="preserve">警固店から店名変更
</t>
        </r>
      </text>
    </comment>
    <comment ref="J17" authorId="2">
      <text>
        <r>
          <rPr>
            <sz val="9"/>
            <rFont val="ＭＳ Ｐゴシック"/>
            <family val="3"/>
          </rPr>
          <t>Ｈ31.3.1～
平尾と薬院を統合</t>
        </r>
      </text>
    </comment>
    <comment ref="J14" authorId="0">
      <text>
        <r>
          <rPr>
            <sz val="9"/>
            <rFont val="ＭＳ Ｐゴシック"/>
            <family val="3"/>
          </rPr>
          <t xml:space="preserve">警固店から店名変更
</t>
        </r>
      </text>
    </comment>
    <comment ref="J15" authorId="2">
      <text>
        <r>
          <rPr>
            <sz val="9"/>
            <rFont val="ＭＳ Ｐゴシック"/>
            <family val="3"/>
          </rPr>
          <t>Ｈ31.3.1～
平尾と薬院を統合</t>
        </r>
      </text>
    </comment>
    <comment ref="J13" authorId="0">
      <text>
        <r>
          <rPr>
            <b/>
            <sz val="9"/>
            <rFont val="ＭＳ Ｐゴシック"/>
            <family val="3"/>
          </rPr>
          <t>Ｒ1.10
舞鶴Ｓと天神・渡辺通りＳを統合</t>
        </r>
      </text>
    </comment>
    <comment ref="J50" authorId="2">
      <text>
        <r>
          <rPr>
            <b/>
            <sz val="10"/>
            <color indexed="10"/>
            <rFont val="ＭＳ Ｐゴシック"/>
            <family val="3"/>
          </rPr>
          <t xml:space="preserve">Ｈ30.10～
姪ノ浜より一部接収
</t>
        </r>
        <r>
          <rPr>
            <b/>
            <sz val="10"/>
            <rFont val="ＭＳ Ｐゴシック"/>
            <family val="3"/>
          </rPr>
          <t>Ｒ1.10愛宕浜Ｓと統合
「姪浜駅南・愛宕浜Ｓ」へ</t>
        </r>
      </text>
    </comment>
    <comment ref="J49" authorId="2">
      <text>
        <r>
          <rPr>
            <b/>
            <sz val="10"/>
            <color indexed="10"/>
            <rFont val="ＭＳ Ｐゴシック"/>
            <family val="3"/>
          </rPr>
          <t xml:space="preserve">Ｈ30.10～
姪ノ浜より分割新店
</t>
        </r>
        <r>
          <rPr>
            <b/>
            <sz val="10"/>
            <rFont val="ＭＳ Ｐゴシック"/>
            <family val="3"/>
          </rPr>
          <t>Ｒ1.10姪ノ浜南と統合
「姪浜駅南・愛宕浜Ｓ」へ</t>
        </r>
      </text>
    </comment>
    <comment ref="J42" authorId="0">
      <text>
        <r>
          <rPr>
            <sz val="9"/>
            <rFont val="ＭＳ Ｐゴシック"/>
            <family val="3"/>
          </rPr>
          <t xml:space="preserve">Ｈ26.6より
姪浜北の一部を吸収して
上山門より店名変更
</t>
        </r>
        <r>
          <rPr>
            <b/>
            <sz val="10"/>
            <color indexed="10"/>
            <rFont val="ＭＳ Ｐゴシック"/>
            <family val="3"/>
          </rPr>
          <t>H30.10～
上山門･今宿東が店名変更、
一部姪ノ浜西Sに分割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株式会社　毎日メディアサービス</author>
    <author>荒尾日出夫</author>
    <author>PC-222_k-fujisao</author>
  </authors>
  <commentList>
    <comment ref="G31" authorId="0">
      <text>
        <r>
          <rPr>
            <sz val="9"/>
            <rFont val="ＭＳ Ｐゴシック"/>
            <family val="3"/>
          </rPr>
          <t>Ｈ18.2.10より
荒戸大手門へ200枚移動
Ｈ26.5.1より
百道・西新から店名変更</t>
        </r>
      </text>
    </comment>
    <comment ref="J32" authorId="0">
      <text>
        <r>
          <rPr>
            <sz val="9"/>
            <color indexed="10"/>
            <rFont val="ＭＳ Ｐゴシック"/>
            <family val="3"/>
          </rPr>
          <t>Ｈ２０．１２より野芥南の一部を吸収</t>
        </r>
        <r>
          <rPr>
            <sz val="9"/>
            <rFont val="ＭＳ Ｐゴシック"/>
            <family val="3"/>
          </rPr>
          <t xml:space="preserve">
H２７．１１より
四箇田を吸収して田隈より店名変更</t>
        </r>
      </text>
    </comment>
    <comment ref="N31" authorId="0">
      <text>
        <r>
          <rPr>
            <sz val="9"/>
            <color indexed="10"/>
            <rFont val="ＭＳ Ｐゴシック"/>
            <family val="3"/>
          </rPr>
          <t>Ｈ２１．７より、原の一部４００枚を吸収</t>
        </r>
      </text>
    </comment>
    <comment ref="N32" authorId="0">
      <text>
        <r>
          <rPr>
            <sz val="9"/>
            <color indexed="10"/>
            <rFont val="ＭＳ Ｐゴシック"/>
            <family val="3"/>
          </rPr>
          <t>Ｈ２１．７より、原の一部２６０枚を吸収</t>
        </r>
      </text>
    </comment>
    <comment ref="N8" authorId="0">
      <text>
        <r>
          <rPr>
            <sz val="9"/>
            <rFont val="ＭＳ Ｐゴシック"/>
            <family val="3"/>
          </rPr>
          <t xml:space="preserve">Ｈ３０．９より、
小笹南を統合。一部エリアを
六本松に分割。
福大前から店名変更。
</t>
        </r>
        <r>
          <rPr>
            <b/>
            <sz val="9"/>
            <rFont val="ＭＳ Ｐゴシック"/>
            <family val="3"/>
          </rPr>
          <t>Ｈ30.9.20より
梅林（新店）にエリアの一部移動
Ｒ1.6.5～梅林へ一部譲渡
Ｒ1.7.1～梅林・加茂へ一部譲渡
Ｒ1.8.1～梅林・加茂へ一部譲渡</t>
        </r>
      </text>
    </comment>
    <comment ref="N9" authorId="0">
      <text>
        <r>
          <rPr>
            <sz val="9"/>
            <color indexed="10"/>
            <rFont val="ＭＳ Ｐゴシック"/>
            <family val="3"/>
          </rPr>
          <t>Ｈ２１・１０より、小笹南より分割</t>
        </r>
      </text>
    </comment>
    <comment ref="J41" authorId="0">
      <text>
        <r>
          <rPr>
            <sz val="9"/>
            <color indexed="14"/>
            <rFont val="ＭＳ Ｐゴシック"/>
            <family val="3"/>
          </rPr>
          <t>Ｈ17.7.1より
星の原団地より1600枚吸収</t>
        </r>
      </text>
    </comment>
    <comment ref="J36" authorId="0">
      <text>
        <r>
          <rPr>
            <sz val="9"/>
            <color indexed="14"/>
            <rFont val="ＭＳ Ｐゴシック"/>
            <family val="3"/>
          </rPr>
          <t>旧　原販売店
Ｈ２３．８より、原東の一部を吸収</t>
        </r>
      </text>
    </comment>
    <comment ref="J33" authorId="0">
      <text>
        <r>
          <rPr>
            <sz val="9"/>
            <rFont val="ＭＳ Ｐゴシック"/>
            <family val="3"/>
          </rPr>
          <t xml:space="preserve">Ｈ17.7.1より
星の原団地より300枚吸収
</t>
        </r>
        <r>
          <rPr>
            <sz val="9"/>
            <color indexed="10"/>
            <rFont val="ＭＳ Ｐゴシック"/>
            <family val="3"/>
          </rPr>
          <t>Ｈ２２．８．３より、次郎丸を吸収して、有田から店名変更
H２７．１１より
野芥を吸収して有田･次郎丸から店名変更</t>
        </r>
      </text>
    </comment>
    <comment ref="J34" authorId="0">
      <text>
        <r>
          <rPr>
            <sz val="9"/>
            <rFont val="ＭＳ Ｐゴシック"/>
            <family val="3"/>
          </rPr>
          <t>Ｈ２２．９より、原北の一部を吸収して、室住から店名変更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H30.8.3～
有田8丁目を原南へ譲渡</t>
        </r>
      </text>
    </comment>
    <comment ref="J37" authorId="0">
      <text>
        <r>
          <rPr>
            <sz val="9"/>
            <color indexed="10"/>
            <rFont val="ＭＳ Ｐゴシック"/>
            <family val="3"/>
          </rPr>
          <t>Ｈ２２．９より、原北の一部を吸収</t>
        </r>
      </text>
    </comment>
    <comment ref="A10" authorId="1">
      <text>
        <r>
          <rPr>
            <sz val="9"/>
            <rFont val="ＭＳ Ｐゴシック"/>
            <family val="3"/>
          </rPr>
          <t xml:space="preserve">Ｈ２３．５より、七隈から店名へ変更
</t>
        </r>
      </text>
    </comment>
    <comment ref="J39" authorId="1">
      <text>
        <r>
          <rPr>
            <sz val="9"/>
            <rFont val="ＭＳ Ｐゴシック"/>
            <family val="3"/>
          </rPr>
          <t xml:space="preserve">Ｈ２３．８より、原東の一部を吸収
H２７．１１より
鳥飼を吸収して西新より
店名変更
</t>
        </r>
      </text>
    </comment>
    <comment ref="J31" authorId="1">
      <text>
        <r>
          <rPr>
            <sz val="9"/>
            <rFont val="ＭＳ Ｐゴシック"/>
            <family val="3"/>
          </rPr>
          <t>Ｈ24.4より、早良北を吸収</t>
        </r>
      </text>
    </comment>
    <comment ref="N33" authorId="1">
      <text>
        <r>
          <rPr>
            <sz val="9"/>
            <rFont val="ＭＳ Ｐゴシック"/>
            <family val="3"/>
          </rPr>
          <t>Ｈ24.4より、早良北を吸収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Ｈ19.7より、
田隈・次郎丸から店名変更
</t>
        </r>
        <r>
          <rPr>
            <sz val="9"/>
            <color indexed="10"/>
            <rFont val="ＭＳ Ｐゴシック"/>
            <family val="3"/>
          </rPr>
          <t>Ｈ２１．２より、野芥の一部を吸収
Ｈ２１．１０より、四箇田次郎丸の一部を吸収
H26.5.1より
原南・野芥から店名変更</t>
        </r>
      </text>
    </comment>
    <comment ref="G33" authorId="2">
      <text>
        <r>
          <rPr>
            <sz val="9"/>
            <rFont val="ＭＳ Ｐゴシック"/>
            <family val="3"/>
          </rPr>
          <t>星の原から原西に店名変更
Ｈ26.5.1より
原西から店名変更</t>
        </r>
      </text>
    </comment>
    <comment ref="G32" authorId="2">
      <text>
        <r>
          <rPr>
            <sz val="9"/>
            <rFont val="ＭＳ Ｐゴシック"/>
            <family val="3"/>
          </rPr>
          <t xml:space="preserve">原・飯倉を吸収
H17.6.2より
野芥／金山・飯倉でｴﾘｱ調整
Ｈ26.5.1より
荒江・原から店名変更
</t>
        </r>
        <r>
          <rPr>
            <b/>
            <sz val="9"/>
            <color indexed="10"/>
            <rFont val="ＭＳ Ｐゴシック"/>
            <family val="3"/>
          </rPr>
          <t>Ｈ28.10より
1590枚を室見・藤崎
から吸収</t>
        </r>
      </text>
    </comment>
    <comment ref="G35" authorId="0">
      <text>
        <r>
          <rPr>
            <sz val="9"/>
            <color indexed="10"/>
            <rFont val="ＭＳ Ｐゴシック"/>
            <family val="3"/>
          </rPr>
          <t>Ｈ２１．２より、野芥の一部を吸収
Ｈ２１．１１より、早良平尾から店名変更
H26.5.1より
四箇田・次郎丸を吸収</t>
        </r>
      </text>
    </comment>
    <comment ref="G36" authorId="0">
      <text>
        <r>
          <rPr>
            <b/>
            <sz val="9"/>
            <rFont val="ＭＳ Ｐゴシック"/>
            <family val="3"/>
          </rPr>
          <t>Ｈ26.5.1より
城南区より移動
西新南から店名変更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sz val="9"/>
            <rFont val="ＭＳ Ｐゴシック"/>
            <family val="3"/>
          </rPr>
          <t xml:space="preserve">Ｈ２６．１１より
片江から店名変更
</t>
        </r>
        <r>
          <rPr>
            <b/>
            <sz val="9"/>
            <rFont val="ＭＳ Ｐゴシック"/>
            <family val="3"/>
          </rPr>
          <t>Ｈ30.4～
一部エリアを
樋井川へ譲渡</t>
        </r>
      </text>
    </comment>
    <comment ref="A32" authorId="3">
      <text>
        <r>
          <rPr>
            <sz val="9"/>
            <rFont val="ＭＳ Ｐゴシック"/>
            <family val="3"/>
          </rPr>
          <t xml:space="preserve">Ｈ２７．８.１より
室見を吸収して店名変更
</t>
        </r>
      </text>
    </comment>
    <comment ref="J8" authorId="1">
      <text>
        <r>
          <rPr>
            <sz val="9"/>
            <rFont val="ＭＳ Ｐゴシック"/>
            <family val="3"/>
          </rPr>
          <t xml:space="preserve">Ｈ25.4より、弓の馬場の一部を吸収
</t>
        </r>
      </text>
    </comment>
    <comment ref="J10" authorId="3">
      <text>
        <r>
          <rPr>
            <b/>
            <sz val="9"/>
            <rFont val="ＭＳ Ｐゴシック"/>
            <family val="3"/>
          </rPr>
          <t>Ｈ２７．１０.１より
片江を吸収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1">
      <text>
        <r>
          <rPr>
            <sz val="9"/>
            <rFont val="ＭＳ Ｐゴシック"/>
            <family val="3"/>
          </rPr>
          <t>Ｈ25.10より、長住南・やよい坂へ一部譲渡</t>
        </r>
      </text>
    </comment>
    <comment ref="A33" authorId="3">
      <text>
        <r>
          <rPr>
            <sz val="9"/>
            <rFont val="ＭＳ Ｐゴシック"/>
            <family val="3"/>
          </rPr>
          <t>Ｈ２８．５より
原東部を吸収</t>
        </r>
      </text>
    </comment>
    <comment ref="G8" authorId="0">
      <text>
        <r>
          <rPr>
            <sz val="9"/>
            <rFont val="ＭＳ Ｐゴシック"/>
            <family val="3"/>
          </rPr>
          <t>H17.6.2より
荒江・原／金山・飯倉とｴﾘｱ調整</t>
        </r>
        <r>
          <rPr>
            <sz val="9"/>
            <color indexed="14"/>
            <rFont val="ＭＳ Ｐゴシック"/>
            <family val="3"/>
          </rPr>
          <t xml:space="preserve">
Ｈ26.5.1より
田島を吸収</t>
        </r>
      </text>
    </comment>
    <comment ref="G9" authorId="2">
      <text>
        <r>
          <rPr>
            <sz val="9"/>
            <rFont val="ＭＳ Ｐゴシック"/>
            <family val="3"/>
          </rPr>
          <t>飯倉を吸収
H17.6.2より
荒江・原／別府でｴﾘｱ調整
H17.7.3より
西長住200枚吸収
Ｈ26.5.1より
西長住・野芥を吸収</t>
        </r>
      </text>
    </comment>
    <comment ref="A12" authorId="4">
      <text>
        <r>
          <rPr>
            <b/>
            <sz val="9"/>
            <rFont val="ＭＳ Ｐゴシック"/>
            <family val="3"/>
          </rPr>
          <t>Ｈ30.4～
福大前から分割</t>
        </r>
      </text>
    </comment>
    <comment ref="D11" authorId="4">
      <text>
        <r>
          <rPr>
            <b/>
            <sz val="9"/>
            <rFont val="ＭＳ Ｐゴシック"/>
            <family val="3"/>
          </rPr>
          <t>H30.4～
田隈・野芥と原南部の一部を吸収し新店</t>
        </r>
        <r>
          <rPr>
            <sz val="9"/>
            <rFont val="ＭＳ Ｐゴシック"/>
            <family val="3"/>
          </rPr>
          <t xml:space="preserve">
</t>
        </r>
      </text>
    </comment>
    <comment ref="D33" authorId="4">
      <text>
        <r>
          <rPr>
            <b/>
            <sz val="9"/>
            <rFont val="ＭＳ Ｐゴシック"/>
            <family val="3"/>
          </rPr>
          <t>Ｈ30.4～
原南部の一部、田隈・野芥の一部、早良と統合し、店名変更</t>
        </r>
      </text>
    </comment>
    <comment ref="N34" authorId="4">
      <text>
        <r>
          <rPr>
            <b/>
            <sz val="9"/>
            <rFont val="ＭＳ Ｐゴシック"/>
            <family val="3"/>
          </rPr>
          <t>Ｈ30.4～
四箇・重留のエリアを吸収し、田隈・野芥から店名変更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4">
      <text>
        <r>
          <rPr>
            <b/>
            <sz val="9"/>
            <rFont val="ＭＳ Ｐゴシック"/>
            <family val="3"/>
          </rPr>
          <t>Ｈ30.4～
茶山と七隈を統合し、
店名変更。
一部を笹丘へ移動</t>
        </r>
      </text>
    </comment>
    <comment ref="J11" authorId="4">
      <text>
        <r>
          <rPr>
            <b/>
            <sz val="9"/>
            <rFont val="ＭＳ Ｐゴシック"/>
            <family val="3"/>
          </rPr>
          <t>Ｈ30.4～
七隈・茶山から一部移動</t>
        </r>
      </text>
    </comment>
    <comment ref="J35" authorId="4">
      <text>
        <r>
          <rPr>
            <b/>
            <sz val="9"/>
            <color indexed="10"/>
            <rFont val="ＭＳ Ｐゴシック"/>
            <family val="3"/>
          </rPr>
          <t>H30.8.3～
有田8丁目を原北から吸収</t>
        </r>
      </text>
    </comment>
    <comment ref="N10" authorId="4">
      <text>
        <r>
          <rPr>
            <b/>
            <sz val="9"/>
            <rFont val="ＭＳ Ｐゴシック"/>
            <family val="3"/>
          </rPr>
          <t>H30.9.20～　新店
福大前・小笹南からエリアの一部吸収
R1.6～
福大前・小笹南より一部移管
梅林より店名変更
R1.7～
福大前・小笹南より
一部移管
R1.8～
福大前・小笹南より
一部移管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佐藤</author>
    <author>荒尾日出夫</author>
    <author>PC-222_k-fujisao</author>
    <author>株式会社　毎日メディアサービス</author>
  </authors>
  <commentList>
    <comment ref="G9" authorId="0">
      <text>
        <r>
          <rPr>
            <sz val="9"/>
            <color indexed="8"/>
            <rFont val="ＭＳ Ｐゴシック"/>
            <family val="3"/>
          </rPr>
          <t>Ｈ19.11より、大橋東部を吸収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Ｈ20.4.17より
一部大橋東部へ分割
Ｈ26.5.1より
大橋東部を吸収</t>
        </r>
      </text>
    </comment>
    <comment ref="J42" authorId="0">
      <text>
        <r>
          <rPr>
            <sz val="9"/>
            <color indexed="10"/>
            <rFont val="ＭＳ Ｐゴシック"/>
            <family val="3"/>
          </rPr>
          <t>Ｈ２１．３より、春日光町の一部を吸収
Ｈ２７．３より
春日大谷を吸収
H２７．１１より
春日北を吸収して店名変更
Ｒ1.9～
春日販売店を統合
紅葉ヶ丘西・春日北部を店名変更</t>
        </r>
      </text>
    </comment>
    <comment ref="N59" authorId="0">
      <text>
        <r>
          <rPr>
            <sz val="9"/>
            <color indexed="10"/>
            <rFont val="ＭＳ Ｐゴシック"/>
            <family val="3"/>
          </rPr>
          <t xml:space="preserve">Ｈ２１．７より、大野城の一部７０枚を吸収
</t>
        </r>
        <r>
          <rPr>
            <sz val="9"/>
            <rFont val="ＭＳ Ｐゴシック"/>
            <family val="3"/>
          </rPr>
          <t>Ｈ30.2～
春日公園を統合</t>
        </r>
      </text>
    </comment>
    <comment ref="N8" authorId="0">
      <text>
        <r>
          <rPr>
            <sz val="9"/>
            <color indexed="10"/>
            <rFont val="ＭＳ Ｐゴシック"/>
            <family val="3"/>
          </rPr>
          <t xml:space="preserve">Ｈ２１．７より、小笹南の一部を吸収
</t>
        </r>
        <r>
          <rPr>
            <b/>
            <sz val="9"/>
            <rFont val="ＭＳ Ｐゴシック"/>
            <family val="3"/>
          </rPr>
          <t>Ｈ30.2.25～
一部を大平寺・柏原へ</t>
        </r>
      </text>
    </comment>
    <comment ref="G8" authorId="0">
      <text>
        <r>
          <rPr>
            <sz val="9"/>
            <color indexed="10"/>
            <rFont val="ＭＳ Ｐゴシック"/>
            <family val="3"/>
          </rPr>
          <t>Ｈ２１．１２より、長住の</t>
        </r>
        <r>
          <rPr>
            <sz val="10"/>
            <color indexed="10"/>
            <rFont val="ＭＳ Ｐゴシック"/>
            <family val="3"/>
          </rPr>
          <t xml:space="preserve">一部９２０枚を吸収
Ｈ26.5.1より
野間から店名変更
</t>
        </r>
      </text>
    </comment>
    <comment ref="J63" authorId="0">
      <text>
        <r>
          <rPr>
            <sz val="9"/>
            <rFont val="ＭＳ Ｐゴシック"/>
            <family val="3"/>
          </rPr>
          <t>旧　平野台販売店
H２７．５より
南ヶ丘の一部を吸収</t>
        </r>
      </text>
    </comment>
    <comment ref="J62" authorId="0">
      <text>
        <r>
          <rPr>
            <sz val="9"/>
            <rFont val="ＭＳ Ｐゴシック"/>
            <family val="3"/>
          </rPr>
          <t xml:space="preserve">旧　大野城北販売店
</t>
        </r>
      </text>
    </comment>
    <comment ref="J60" authorId="0">
      <text>
        <r>
          <rPr>
            <sz val="9"/>
            <color indexed="10"/>
            <rFont val="ＭＳ Ｐゴシック"/>
            <family val="3"/>
          </rPr>
          <t xml:space="preserve">Ｈ２１．７より、大野城の一部を吸収
</t>
        </r>
        <r>
          <rPr>
            <sz val="9"/>
            <rFont val="ＭＳ Ｐゴシック"/>
            <family val="3"/>
          </rPr>
          <t>Ｈ30.2～
春日公園を統合</t>
        </r>
      </text>
    </comment>
    <comment ref="D42" authorId="0">
      <text>
        <r>
          <rPr>
            <sz val="9"/>
            <rFont val="ＭＳ Ｐゴシック"/>
            <family val="3"/>
          </rPr>
          <t xml:space="preserve">Ｈ２３．２より、弥永・警弥郷の春日市を吸収
Ｈ２６．２より
白木原の一部を吸収して春日より店名変更
</t>
        </r>
        <r>
          <rPr>
            <b/>
            <sz val="9"/>
            <rFont val="ＭＳ Ｐゴシック"/>
            <family val="3"/>
          </rPr>
          <t>Ｈ30.4～
春日公園から店名変更</t>
        </r>
      </text>
    </comment>
    <comment ref="A41" authorId="1">
      <text>
        <r>
          <rPr>
            <sz val="9"/>
            <rFont val="ＭＳ Ｐゴシック"/>
            <family val="3"/>
          </rPr>
          <t xml:space="preserve">Ｈ２５．９より、南福岡の一部を吸収
</t>
        </r>
      </text>
    </comment>
    <comment ref="A42" authorId="1">
      <text>
        <r>
          <rPr>
            <sz val="9"/>
            <rFont val="ＭＳ Ｐゴシック"/>
            <family val="3"/>
          </rPr>
          <t xml:space="preserve">Ｈ２５．９より、南福岡の一部を吸収
</t>
        </r>
      </text>
    </comment>
    <comment ref="A43" authorId="1">
      <text>
        <r>
          <rPr>
            <sz val="9"/>
            <rFont val="ＭＳ Ｐゴシック"/>
            <family val="3"/>
          </rPr>
          <t>Ｈ２５．９より、
南福岡の一部を吸収
Ｈ３０．９より、
井尻から一部吸収</t>
        </r>
      </text>
    </comment>
    <comment ref="G59" authorId="0">
      <text>
        <r>
          <rPr>
            <b/>
            <sz val="9"/>
            <rFont val="ＭＳ Ｐゴシック"/>
            <family val="3"/>
          </rPr>
          <t>Ｈ26.5.1より春日市の春日原中央・春日北部を吸収</t>
        </r>
        <r>
          <rPr>
            <sz val="9"/>
            <rFont val="ＭＳ Ｐゴシック"/>
            <family val="3"/>
          </rPr>
          <t xml:space="preserve">
Ｈ２７．２より
春日原北・雑餉隈の一部を吸収</t>
        </r>
      </text>
    </comment>
    <comment ref="G41" authorId="0">
      <text>
        <r>
          <rPr>
            <sz val="9"/>
            <color indexed="10"/>
            <rFont val="ＭＳ Ｐゴシック"/>
            <family val="3"/>
          </rPr>
          <t>Ｈ２０．９より　一部を譲渡して、新店　春日東部とする
Ｈ26.5.1より
春日東部を吸収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Ｈ26.5～
春日西部から店名変更
H27.11～
那珂川を吸収して
春日西から店名変更
</t>
        </r>
        <r>
          <rPr>
            <b/>
            <sz val="10"/>
            <color indexed="10"/>
            <rFont val="ＭＳ Ｐゴシック"/>
            <family val="3"/>
          </rPr>
          <t xml:space="preserve">
Ｈ30.10.4～
那珂川を分割し
店名変更</t>
        </r>
      </text>
    </comment>
    <comment ref="G12" authorId="0">
      <text>
        <r>
          <rPr>
            <sz val="9"/>
            <rFont val="ＭＳ Ｐゴシック"/>
            <family val="3"/>
          </rPr>
          <t>Ｈ19.5.18より　
弥永東から店名変更
Ｈ２１．２より、井尻南の一部を吸収
弥永から弥永横手へ変更</t>
        </r>
        <r>
          <rPr>
            <sz val="9"/>
            <color indexed="10"/>
            <rFont val="ＭＳ Ｐゴシック"/>
            <family val="3"/>
          </rPr>
          <t xml:space="preserve">
Ｈ２５．５．８より井尻の一部を吸収
Ｈ26.5.1より
博多南駅東を吸収して
弥永・横手から店名変更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Ｈ２６．４より
大橋南部から店名変更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旧花畑販売店
</t>
        </r>
        <r>
          <rPr>
            <sz val="9"/>
            <color indexed="10"/>
            <rFont val="ＭＳ Ｐゴシック"/>
            <family val="3"/>
          </rPr>
          <t xml:space="preserve">Ｈ２１．１２より、長住の一部８３０枚を吸収して、東長住から店名変更
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Ｈ20.3より
長住東の一部を吸収
</t>
        </r>
        <r>
          <rPr>
            <sz val="9"/>
            <color indexed="10"/>
            <rFont val="ＭＳ Ｐゴシック"/>
            <family val="3"/>
          </rPr>
          <t>Ｈ２２．９より、緑ヶ丘の一部を吸収
Ｈ２６．１０より
長住を吸収して店名変更
Ｈ２７．２より
若久の一部を吸収</t>
        </r>
      </text>
    </comment>
    <comment ref="J13" authorId="0">
      <text>
        <r>
          <rPr>
            <sz val="9"/>
            <rFont val="ＭＳ Ｐゴシック"/>
            <family val="3"/>
          </rPr>
          <t xml:space="preserve">Ｈ20.3より
長住東の一部を吸収
Ｈ２１．１０より、柏原から店名変更
</t>
        </r>
        <r>
          <rPr>
            <sz val="9"/>
            <color indexed="10"/>
            <rFont val="ＭＳ Ｐゴシック"/>
            <family val="3"/>
          </rPr>
          <t>Ｈ２２．９より、緑ヶ丘の一部を吸収
Ｈ25.10より、樋井川の一部を吸収</t>
        </r>
      </text>
    </comment>
    <comment ref="J14" authorId="0">
      <text>
        <r>
          <rPr>
            <sz val="9"/>
            <rFont val="ＭＳ Ｐゴシック"/>
            <family val="3"/>
          </rPr>
          <t xml:space="preserve">Ｈ２１．４より、塩原の一部を吸収
</t>
        </r>
        <r>
          <rPr>
            <sz val="9"/>
            <color indexed="10"/>
            <rFont val="ＭＳ Ｐゴシック"/>
            <family val="3"/>
          </rPr>
          <t>Ｈ２１．８より、和田の一部を吸収
Ｈ２７．２より
若久の一部を吸収
Ｈ２７．３．１より
井尻の一部を吸収</t>
        </r>
      </text>
    </comment>
    <comment ref="J15" authorId="0">
      <text>
        <r>
          <rPr>
            <sz val="9"/>
            <rFont val="ＭＳ Ｐゴシック"/>
            <family val="3"/>
          </rPr>
          <t>Ｈ２１．４より、塩原の一部を吸収
Ｈ２７．３．１より
井尻の一部を吸収して
大橋より店名変更</t>
        </r>
      </text>
    </comment>
    <comment ref="J16" authorId="0">
      <text>
        <r>
          <rPr>
            <sz val="9"/>
            <rFont val="ＭＳ Ｐゴシック"/>
            <family val="3"/>
          </rPr>
          <t>Ｈ２１．８より、和田の一部を吸収</t>
        </r>
        <r>
          <rPr>
            <sz val="9"/>
            <color indexed="10"/>
            <rFont val="ＭＳ Ｐゴシック"/>
            <family val="3"/>
          </rPr>
          <t xml:space="preserve">
Ｈ２２．９より、緑ヶ丘の一部を吸収して、老司から店名変更
Ｈ２７．２より
若久の一部を吸収
Ｈ２７．３．１より
花畑･長住の一部を吸収</t>
        </r>
      </text>
    </comment>
    <comment ref="J17" authorId="0">
      <text>
        <r>
          <rPr>
            <sz val="9"/>
            <rFont val="ＭＳ Ｐゴシック"/>
            <family val="3"/>
          </rPr>
          <t>Ｈ２１．２より、井尻西の一部を吸収</t>
        </r>
        <r>
          <rPr>
            <sz val="9"/>
            <color indexed="10"/>
            <rFont val="ＭＳ Ｐゴシック"/>
            <family val="3"/>
          </rPr>
          <t xml:space="preserve">
Ｈ25.7より弥永の一部を吸収
Ｈ２７．３．１より
井尻の一部を吸収</t>
        </r>
      </text>
    </comment>
    <comment ref="J61" authorId="2">
      <text>
        <r>
          <rPr>
            <sz val="9"/>
            <rFont val="ＭＳ Ｐゴシック"/>
            <family val="3"/>
          </rPr>
          <t xml:space="preserve">H２７．５より
南ヶ丘の一部を吸収
</t>
        </r>
      </text>
    </comment>
    <comment ref="N60" authorId="2">
      <text>
        <r>
          <rPr>
            <b/>
            <sz val="9"/>
            <rFont val="ＭＳ Ｐゴシック"/>
            <family val="3"/>
          </rPr>
          <t>H２７．５より
南ヶ丘の一部を吸収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N61" authorId="2">
      <text>
        <r>
          <rPr>
            <b/>
            <sz val="9"/>
            <rFont val="ＭＳ Ｐゴシック"/>
            <family val="3"/>
          </rPr>
          <t>H２７．５より
南ヶ丘の一部を吸収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Ｈ19.11より
高宮から店名変更。
市崎を吸収
</t>
        </r>
        <r>
          <rPr>
            <sz val="9"/>
            <color indexed="10"/>
            <rFont val="ＭＳ Ｐゴシック"/>
            <family val="3"/>
          </rPr>
          <t>H20.11.1より
旧那の川・大楠から一部吸収後、店名高宮・市崎から、高宮・大楠へ変更
Ｈ27.10.14より
小笹、野間･大池より一部を吸収して高宮･大楠から店名変更</t>
        </r>
      </text>
    </comment>
    <comment ref="D10" authorId="0">
      <text>
        <r>
          <rPr>
            <sz val="9"/>
            <color indexed="14"/>
            <rFont val="ＭＳ Ｐゴシック"/>
            <family val="3"/>
          </rPr>
          <t>Ｈ27.10.14より
野間･大池から一部を
吸収して大橋･塩原から
店名変更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Ｈ20.10.1より　
弥永から　弥永・警弥郷へ店名変更と、一部エリアを　井尻・横手へ分割
</t>
        </r>
        <r>
          <rPr>
            <sz val="9"/>
            <color indexed="10"/>
            <rFont val="ＭＳ Ｐゴシック"/>
            <family val="3"/>
          </rPr>
          <t>Ｈ２３．２より、春日市を春日へ譲渡</t>
        </r>
      </text>
    </comment>
    <comment ref="A60" authorId="3">
      <text>
        <r>
          <rPr>
            <b/>
            <sz val="10"/>
            <color indexed="10"/>
            <rFont val="ＭＳ Ｐゴシック"/>
            <family val="3"/>
          </rPr>
          <t xml:space="preserve">Ｈ28.10より
雑餉隈を吸収
650→1290
</t>
        </r>
        <r>
          <rPr>
            <b/>
            <sz val="10"/>
            <rFont val="ＭＳ Ｐゴシック"/>
            <family val="3"/>
          </rPr>
          <t>Ｒ1.8.1～
雑餉隈より330部譲渡（大野城市エリア）</t>
        </r>
      </text>
    </comment>
    <comment ref="D59" authorId="3">
      <text>
        <r>
          <rPr>
            <b/>
            <sz val="9"/>
            <rFont val="ＭＳ Ｐゴシック"/>
            <family val="3"/>
          </rPr>
          <t>H30.7.1～
南ヶ丘を吸収</t>
        </r>
      </text>
    </comment>
    <comment ref="J43" authorId="3">
      <text>
        <r>
          <rPr>
            <sz val="9"/>
            <rFont val="ＭＳ Ｐゴシック"/>
            <family val="3"/>
          </rPr>
          <t>Ｈ30.10～
春日紅葉丘東の一部
を吸収</t>
        </r>
      </text>
    </comment>
    <comment ref="J45" authorId="3">
      <text>
        <r>
          <rPr>
            <sz val="9"/>
            <rFont val="ＭＳ Ｐゴシック"/>
            <family val="3"/>
          </rPr>
          <t>Ｈ30.10～
春日紅葉丘東の
一部を継承
Ｒ1.9～（廃店）
紅葉ヶ丘西・春日北部へ統合</t>
        </r>
      </text>
    </comment>
    <comment ref="A44" authorId="0">
      <text>
        <r>
          <rPr>
            <sz val="9"/>
            <rFont val="ＭＳ Ｐゴシック"/>
            <family val="3"/>
          </rPr>
          <t xml:space="preserve">Ｒ1.7.1～
弥永販売店が井尻へ南区部分を移譲、春日市エリアのみとなり春日市へ移動
</t>
        </r>
      </text>
    </comment>
    <comment ref="A32" authorId="0">
      <text>
        <r>
          <rPr>
            <b/>
            <sz val="9"/>
            <rFont val="ＭＳ Ｐゴシック"/>
            <family val="3"/>
          </rPr>
          <t>Ｒ1.7.1～
井尻へ150部（南区）譲渡。春日市エリアのみになり、春日西部と変更して春日市へ</t>
        </r>
        <r>
          <rPr>
            <sz val="9"/>
            <rFont val="ＭＳ Ｐゴシック"/>
            <family val="3"/>
          </rPr>
          <t xml:space="preserve">
</t>
        </r>
      </text>
    </comment>
    <comment ref="A33" authorId="3">
      <text>
        <r>
          <rPr>
            <sz val="9"/>
            <rFont val="ＭＳ Ｐゴシック"/>
            <family val="3"/>
          </rPr>
          <t>Ｈ31.4～
大橋東部へ統合</t>
        </r>
      </text>
    </comment>
    <comment ref="G33" authorId="4">
      <text>
        <r>
          <rPr>
            <sz val="9"/>
            <rFont val="ＭＳ Ｐゴシック"/>
            <family val="3"/>
          </rPr>
          <t>H31.4～
諸岡へ統合</t>
        </r>
      </text>
    </comment>
    <comment ref="N33" authorId="0">
      <text>
        <r>
          <rPr>
            <sz val="9"/>
            <color indexed="10"/>
            <rFont val="ＭＳ Ｐゴシック"/>
            <family val="3"/>
          </rPr>
          <t xml:space="preserve">Ｈ２１．７より、小笹南の一部を吸収
</t>
        </r>
        <r>
          <rPr>
            <sz val="9"/>
            <rFont val="ＭＳ Ｐゴシック"/>
            <family val="3"/>
          </rPr>
          <t>Ｒ1.10
高宮へ統合</t>
        </r>
      </text>
    </comment>
    <comment ref="N9" authorId="0">
      <text>
        <r>
          <rPr>
            <b/>
            <sz val="9"/>
            <rFont val="ＭＳ Ｐゴシック"/>
            <family val="3"/>
          </rPr>
          <t>Ｒ1.10
高宮販売店が長住販売店を統合。
店名変更</t>
        </r>
      </text>
    </comment>
    <comment ref="N12" authorId="0">
      <text>
        <r>
          <rPr>
            <b/>
            <sz val="10"/>
            <color indexed="10"/>
            <rFont val="ＭＳ Ｐゴシック"/>
            <family val="3"/>
          </rPr>
          <t>Ｈ30.10～　新店
大橋から一部移動</t>
        </r>
      </text>
    </comment>
    <comment ref="N11" authorId="3">
      <text>
        <r>
          <rPr>
            <b/>
            <sz val="9"/>
            <rFont val="ＭＳ Ｐゴシック"/>
            <family val="3"/>
          </rPr>
          <t>Ｈ30.2.25～
大橋の一部から分離し、新店</t>
        </r>
        <r>
          <rPr>
            <sz val="9"/>
            <rFont val="ＭＳ Ｐゴシック"/>
            <family val="3"/>
          </rPr>
          <t xml:space="preserve">
</t>
        </r>
      </text>
    </comment>
    <comment ref="N10" authorId="0">
      <text>
        <r>
          <rPr>
            <sz val="9"/>
            <color indexed="10"/>
            <rFont val="ＭＳ Ｐゴシック"/>
            <family val="3"/>
          </rPr>
          <t>Ｈ２１・１０より、小笹南より分割</t>
        </r>
      </text>
    </comment>
    <comment ref="J51" authorId="3">
      <text>
        <r>
          <rPr>
            <sz val="9"/>
            <rFont val="ＭＳ Ｐゴシック"/>
            <family val="3"/>
          </rPr>
          <t>Ｈ30.10～
春日紅葉丘東の
一部を継承
Ｒ1.9～（廃店）
紅葉ヶ丘西・春日北部へ統合</t>
        </r>
      </text>
    </comment>
    <comment ref="A8" authorId="3">
      <text>
        <r>
          <rPr>
            <sz val="9"/>
            <rFont val="ＭＳ Ｐゴシック"/>
            <family val="3"/>
          </rPr>
          <t>Ｈ31.4～
野間･高宮、博多駅南の一部を吸収し、大橋東部から店名変更</t>
        </r>
      </text>
    </comment>
    <comment ref="A9" authorId="1">
      <text>
        <r>
          <rPr>
            <sz val="9"/>
            <rFont val="ＭＳ Ｐゴシック"/>
            <family val="3"/>
          </rPr>
          <t>Ｈ３０．９.１より、
一部を春日北部へ移動
R1.7.1
弥永より南区分、150部譲渡
Ｒ1.8.1
雑餉隈より170部譲渡（博多区エリア）</t>
        </r>
      </text>
    </comment>
    <comment ref="A12" authorId="1">
      <text>
        <r>
          <rPr>
            <sz val="9"/>
            <rFont val="ＭＳ Ｐゴシック"/>
            <family val="3"/>
          </rPr>
          <t>Ｈ２３．１１より、老司を吸収</t>
        </r>
      </text>
    </comment>
    <comment ref="A13" authorId="2">
      <text>
        <r>
          <rPr>
            <sz val="9"/>
            <rFont val="ＭＳ Ｐゴシック"/>
            <family val="3"/>
          </rPr>
          <t>Ｈ27.11より
花畑を吸収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DEFAULT</author>
    <author>佐藤</author>
    <author>荒尾日出夫</author>
    <author>株式会社　毎日メディアサービス</author>
    <author>PC-222_k-fujisao</author>
  </authors>
  <commentList>
    <comment ref="J39" authorId="0">
      <text>
        <r>
          <rPr>
            <sz val="9"/>
            <rFont val="ＭＳ Ｐゴシック"/>
            <family val="3"/>
          </rPr>
          <t>H17.6.1より
那珂川南を吸収
Ｈ26.11より
那珂川東を吸収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H17.11より
筑紫野販売店と統合
</t>
        </r>
      </text>
    </comment>
    <comment ref="A8" authorId="1">
      <text>
        <r>
          <rPr>
            <sz val="9"/>
            <rFont val="ＭＳ Ｐゴシック"/>
            <family val="3"/>
          </rPr>
          <t xml:space="preserve">Ｈ18.5.1より
二日市南部を吸収後、
店名を二日市中央から変更
</t>
        </r>
        <r>
          <rPr>
            <sz val="9"/>
            <color indexed="10"/>
            <rFont val="ＭＳ Ｐゴシック"/>
            <family val="3"/>
          </rPr>
          <t>H20.11.1より　山家を吸収</t>
        </r>
      </text>
    </comment>
    <comment ref="D25" authorId="0">
      <text>
        <r>
          <rPr>
            <sz val="9"/>
            <rFont val="ＭＳ Ｐゴシック"/>
            <family val="3"/>
          </rPr>
          <t>Ｈ18.7.1より
太宰府から店名変更</t>
        </r>
      </text>
    </comment>
    <comment ref="D26" authorId="0">
      <text>
        <r>
          <rPr>
            <sz val="9"/>
            <rFont val="ＭＳ Ｐゴシック"/>
            <family val="3"/>
          </rPr>
          <t>Ｈ18.7.1より
太宰府中央が青葉台と太宰府南部を吸収後、店名変更
Ｈ30.2～
南ヶ丘から100部移動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Ｈ19.5より
宇美西から店名変更
</t>
        </r>
        <r>
          <rPr>
            <sz val="9"/>
            <color indexed="10"/>
            <rFont val="ＭＳ Ｐゴシック"/>
            <family val="3"/>
          </rPr>
          <t>Ｈ２１．３より、宇美東の一部を吸収
Ｒ1.10.24
須恵より340枚　以降
宇美より店名変更</t>
        </r>
      </text>
    </comment>
    <comment ref="G26" authorId="0">
      <text>
        <r>
          <rPr>
            <sz val="9"/>
            <rFont val="ＭＳ Ｐゴシック"/>
            <family val="3"/>
          </rPr>
          <t>Ｈ19.7より
太宰府西から太宰府へ店名変更</t>
        </r>
      </text>
    </comment>
    <comment ref="N50" authorId="0">
      <text>
        <r>
          <rPr>
            <sz val="9"/>
            <rFont val="ＭＳ Ｐゴシック"/>
            <family val="3"/>
          </rPr>
          <t xml:space="preserve">Ｈ19.9.1より
長者原東から40枚譲渡
</t>
        </r>
      </text>
    </comment>
    <comment ref="J52" authorId="0">
      <text>
        <r>
          <rPr>
            <sz val="9"/>
            <rFont val="ＭＳ Ｐゴシック"/>
            <family val="3"/>
          </rPr>
          <t xml:space="preserve">Ｈ１９．９より、長者原東の一部を吸収
</t>
        </r>
        <r>
          <rPr>
            <sz val="9"/>
            <color indexed="10"/>
            <rFont val="ＭＳ Ｐゴシック"/>
            <family val="3"/>
          </rPr>
          <t>Ｈ２２．７より、土井みどりが丘団地の一部吸収</t>
        </r>
      </text>
    </comment>
    <comment ref="J54" authorId="0">
      <text>
        <r>
          <rPr>
            <sz val="9"/>
            <color indexed="10"/>
            <rFont val="ＭＳ Ｐゴシック"/>
            <family val="3"/>
          </rPr>
          <t>Ｈ１９．９より、長者原東の一部を吸収</t>
        </r>
      </text>
    </comment>
    <comment ref="A51" authorId="0">
      <text>
        <r>
          <rPr>
            <sz val="9"/>
            <color indexed="10"/>
            <rFont val="ＭＳ Ｐゴシック"/>
            <family val="3"/>
          </rPr>
          <t>Ｈ２２．１１より、宇美東部を統合Ｈ２４．１２より諸岡の一部を吸収</t>
        </r>
      </text>
    </comment>
    <comment ref="D8" authorId="2">
      <text>
        <r>
          <rPr>
            <sz val="9"/>
            <rFont val="ＭＳ Ｐゴシック"/>
            <family val="3"/>
          </rPr>
          <t>Ｈ23.5より、
西部を吸収</t>
        </r>
      </text>
    </comment>
    <comment ref="J8" authorId="2">
      <text>
        <r>
          <rPr>
            <sz val="9"/>
            <rFont val="ＭＳ Ｐゴシック"/>
            <family val="3"/>
          </rPr>
          <t>Ｈ24.6より、二日市紫の一部を吸収
Ｈ２４．９より、二日市西を吸収</t>
        </r>
      </text>
    </comment>
    <comment ref="J9" authorId="2">
      <text>
        <r>
          <rPr>
            <sz val="9"/>
            <rFont val="ＭＳ Ｐゴシック"/>
            <family val="3"/>
          </rPr>
          <t>Ｈ24.6より、二日市紫の一部を吸収</t>
        </r>
      </text>
    </comment>
    <comment ref="N8" authorId="2">
      <text>
        <r>
          <rPr>
            <sz val="9"/>
            <rFont val="ＭＳ Ｐゴシック"/>
            <family val="3"/>
          </rPr>
          <t>Ｈ２４．６より、二日市紫より、５０部吸収
Ｈ２４．９より、二日市西を吸収</t>
        </r>
      </text>
    </comment>
    <comment ref="N10" authorId="2">
      <text>
        <r>
          <rPr>
            <sz val="9"/>
            <rFont val="ＭＳ Ｐゴシック"/>
            <family val="3"/>
          </rPr>
          <t>Ｈ２４．６より、二日市紫に７０部を吸収</t>
        </r>
      </text>
    </comment>
    <comment ref="A52" authorId="2">
      <text>
        <r>
          <rPr>
            <sz val="9"/>
            <rFont val="ＭＳ Ｐゴシック"/>
            <family val="3"/>
          </rPr>
          <t>Ｈ24.11より、志免を統合して原町より店名変更</t>
        </r>
      </text>
    </comment>
    <comment ref="J58" authorId="0">
      <text>
        <r>
          <rPr>
            <sz val="9"/>
            <color indexed="10"/>
            <rFont val="ＭＳ Ｐゴシック"/>
            <family val="3"/>
          </rPr>
          <t>Ｈ２１．２より、宇美駅南の一部を吸収</t>
        </r>
      </text>
    </comment>
    <comment ref="J57" authorId="0">
      <text>
        <r>
          <rPr>
            <sz val="9"/>
            <color indexed="10"/>
            <rFont val="ＭＳ Ｐゴシック"/>
            <family val="3"/>
          </rPr>
          <t xml:space="preserve">Ｈ２１．２より、宇美駅南の一部を吸収
Ｈ２７．２より
宇美東を吸収
</t>
        </r>
      </text>
    </comment>
    <comment ref="J56" authorId="0">
      <text>
        <r>
          <rPr>
            <sz val="9"/>
            <rFont val="ＭＳ Ｐゴシック"/>
            <family val="3"/>
          </rPr>
          <t>旧　亀山販売店</t>
        </r>
      </text>
    </comment>
    <comment ref="N57" authorId="0">
      <text>
        <r>
          <rPr>
            <sz val="9"/>
            <rFont val="ＭＳ Ｐゴシック"/>
            <family val="3"/>
          </rPr>
          <t xml:space="preserve">Ｈ19.9.1より
長者原東から100枚譲渡
</t>
        </r>
      </text>
    </comment>
    <comment ref="N54" authorId="0">
      <text>
        <r>
          <rPr>
            <sz val="9"/>
            <color indexed="10"/>
            <rFont val="ＭＳ Ｐゴシック"/>
            <family val="3"/>
          </rPr>
          <t>Ｈ２１．８より、須恵の一部を吸収</t>
        </r>
        <r>
          <rPr>
            <sz val="9"/>
            <rFont val="ＭＳ Ｐゴシック"/>
            <family val="3"/>
          </rPr>
          <t xml:space="preserve">
Ｈ２６．２より
上須恵を吸収して
須恵旅石から店名変更</t>
        </r>
      </text>
    </comment>
    <comment ref="J40" authorId="0">
      <text>
        <r>
          <rPr>
            <b/>
            <sz val="9"/>
            <rFont val="ＭＳ Ｐゴシック"/>
            <family val="3"/>
          </rPr>
          <t>H25.11より
那珂川南を吸収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Ｈ２６．４より
ＮＴ筑紫野一部を吸収
</t>
        </r>
      </text>
    </comment>
    <comment ref="G51" authorId="0">
      <text>
        <r>
          <rPr>
            <b/>
            <sz val="9"/>
            <rFont val="ＭＳ Ｐゴシック"/>
            <family val="3"/>
          </rPr>
          <t>Ｈ26.5.1より
志免南を吸収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2" authorId="0">
      <text>
        <r>
          <rPr>
            <sz val="9"/>
            <color indexed="10"/>
            <rFont val="ＭＳ Ｐゴシック"/>
            <family val="3"/>
          </rPr>
          <t>Ｈ２１．３より、宇美東の一部を吸収
R1.10.24
廃店　分割（粕屋・宇美へ　計1620枚）</t>
        </r>
        <r>
          <rPr>
            <sz val="9"/>
            <rFont val="ＭＳ Ｐゴシック"/>
            <family val="3"/>
          </rPr>
          <t xml:space="preserve">
</t>
        </r>
      </text>
    </comment>
    <comment ref="G54" authorId="0">
      <text>
        <r>
          <rPr>
            <b/>
            <sz val="9"/>
            <rFont val="ＭＳ Ｐゴシック"/>
            <family val="3"/>
          </rPr>
          <t>H２６．４より
篠栗西を吸収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A39" authorId="0">
      <text>
        <r>
          <rPr>
            <b/>
            <sz val="9"/>
            <rFont val="ＭＳ Ｐゴシック"/>
            <family val="3"/>
          </rPr>
          <t>H26.11より
松の木を吸収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0" authorId="0">
      <text>
        <r>
          <rPr>
            <sz val="9"/>
            <rFont val="ＭＳ Ｐゴシック"/>
            <family val="3"/>
          </rPr>
          <t>Ｈ26.11より
二日市南を吸収
H２７．１１より
大宰府南を吸収して
朝倉街道から店名変更</t>
        </r>
      </text>
    </comment>
    <comment ref="N9" authorId="0">
      <text>
        <r>
          <rPr>
            <b/>
            <sz val="9"/>
            <rFont val="ＭＳ Ｐゴシック"/>
            <family val="3"/>
          </rPr>
          <t>Ｈ26.11より
二日市御笠を吸収
H２７．１１より
大宰府南を吸収して
朝倉街道から店名変更</t>
        </r>
      </text>
    </comment>
    <comment ref="J53" authorId="0">
      <text>
        <r>
          <rPr>
            <sz val="9"/>
            <rFont val="ＭＳ Ｐゴシック"/>
            <family val="3"/>
          </rPr>
          <t xml:space="preserve">Ｈ２６．２より
上須恵を吸収して
須恵旅石から店名変更
</t>
        </r>
      </text>
    </comment>
    <comment ref="N55" authorId="0">
      <text>
        <r>
          <rPr>
            <b/>
            <sz val="9"/>
            <rFont val="ＭＳ Ｐゴシック"/>
            <family val="3"/>
          </rPr>
          <t>Ｈ２７．２より
宇美東を吸収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50" authorId="3">
      <text>
        <r>
          <rPr>
            <sz val="9"/>
            <rFont val="ＭＳ Ｐゴシック"/>
            <family val="3"/>
          </rPr>
          <t xml:space="preserve">Ｈ２７．１２.１より
篠栗より店名変更
</t>
        </r>
      </text>
    </comment>
    <comment ref="J13" authorId="4">
      <text>
        <r>
          <rPr>
            <sz val="9"/>
            <rFont val="ＭＳ Ｐゴシック"/>
            <family val="3"/>
          </rPr>
          <t>朝日　50枚
日経　40枚含む</t>
        </r>
      </text>
    </comment>
    <comment ref="J26" authorId="3">
      <text>
        <r>
          <rPr>
            <sz val="9"/>
            <color indexed="10"/>
            <rFont val="ＭＳ Ｐゴシック"/>
            <family val="3"/>
          </rPr>
          <t>H２９．７.１より
下大利、太宰府を吸収し、
水城・都府楼から店名変更</t>
        </r>
      </text>
    </comment>
    <comment ref="N26" authorId="3">
      <text>
        <r>
          <rPr>
            <sz val="9"/>
            <color indexed="10"/>
            <rFont val="ＭＳ Ｐゴシック"/>
            <family val="3"/>
          </rPr>
          <t>H２９．７.１より
下大利、太宰府を吸収し、
水城・都府楼から店名変更</t>
        </r>
      </text>
    </comment>
    <comment ref="J60" authorId="5">
      <text>
        <r>
          <rPr>
            <b/>
            <sz val="9"/>
            <rFont val="ＭＳ Ｐゴシック"/>
            <family val="3"/>
          </rPr>
          <t>Ｈ30.2～
新宮東を統合</t>
        </r>
      </text>
    </comment>
    <comment ref="J55" authorId="5">
      <text>
        <r>
          <rPr>
            <b/>
            <sz val="9"/>
            <rFont val="ＭＳ Ｐゴシック"/>
            <family val="3"/>
          </rPr>
          <t>Ｈ30.2～
志免西、志免南を統合</t>
        </r>
      </text>
    </comment>
    <comment ref="N53" authorId="5">
      <text>
        <r>
          <rPr>
            <sz val="9"/>
            <rFont val="ＭＳ Ｐゴシック"/>
            <family val="3"/>
          </rPr>
          <t>Ｈ30.2～
志免西、志免南を統合</t>
        </r>
      </text>
    </comment>
    <comment ref="G39" authorId="5">
      <text>
        <r>
          <rPr>
            <b/>
            <sz val="9"/>
            <color indexed="10"/>
            <rFont val="ＭＳ Ｐゴシック"/>
            <family val="3"/>
          </rPr>
          <t>Ｈ30.10.4～
春日西・那珂川
（春日市）より分離</t>
        </r>
      </text>
    </comment>
    <comment ref="G8" authorId="5">
      <text>
        <r>
          <rPr>
            <sz val="9"/>
            <rFont val="ＭＳ Ｐゴシック"/>
            <family val="3"/>
          </rPr>
          <t>Ｈ31.4～
太宰府南を統合</t>
        </r>
      </text>
    </comment>
    <comment ref="D51" authorId="0">
      <text>
        <r>
          <rPr>
            <sz val="9"/>
            <color indexed="10"/>
            <rFont val="ＭＳ Ｐゴシック"/>
            <family val="3"/>
          </rPr>
          <t>Ｈ２３．５より、須恵を吸収</t>
        </r>
      </text>
    </comment>
    <comment ref="D52" authorId="5">
      <text>
        <r>
          <rPr>
            <b/>
            <sz val="9"/>
            <rFont val="ＭＳ Ｐゴシック"/>
            <family val="3"/>
          </rPr>
          <t>Ｈ30.4～
粕屋東部の一部を吸収し、新店</t>
        </r>
        <r>
          <rPr>
            <sz val="9"/>
            <rFont val="ＭＳ Ｐゴシック"/>
            <family val="3"/>
          </rPr>
          <t xml:space="preserve">
</t>
        </r>
      </text>
    </comment>
    <comment ref="D53" authorId="5">
      <text>
        <r>
          <rPr>
            <b/>
            <sz val="9"/>
            <rFont val="ＭＳ Ｐゴシック"/>
            <family val="3"/>
          </rPr>
          <t>Ｈ30.4～
粕屋東部の一部を吸収し、新店</t>
        </r>
        <r>
          <rPr>
            <sz val="9"/>
            <rFont val="ＭＳ Ｐゴシック"/>
            <family val="3"/>
          </rPr>
          <t xml:space="preserve">
</t>
        </r>
      </text>
    </comment>
    <comment ref="D55" authorId="0">
      <text>
        <r>
          <rPr>
            <b/>
            <sz val="9"/>
            <rFont val="ＭＳ Ｐゴシック"/>
            <family val="3"/>
          </rPr>
          <t xml:space="preserve">Ｒ1.8～
糟屋から店名変更。
原町・長者原（新店）へ分割と志免・月隈・空港前より一部分割統合あり。
</t>
        </r>
        <r>
          <rPr>
            <sz val="9"/>
            <rFont val="ＭＳ Ｐゴシック"/>
            <family val="3"/>
          </rPr>
          <t xml:space="preserve">
</t>
        </r>
      </text>
    </comment>
    <comment ref="D56" authorId="0">
      <text>
        <r>
          <rPr>
            <b/>
            <sz val="9"/>
            <rFont val="ＭＳ Ｐゴシック"/>
            <family val="3"/>
          </rPr>
          <t>Ｒ1.8～
宇美ひばりが丘と志免・月隈・空港東から一部分割統合して店名変更</t>
        </r>
      </text>
    </comment>
    <comment ref="D57" authorId="0">
      <text>
        <r>
          <rPr>
            <b/>
            <sz val="9"/>
            <rFont val="ＭＳ Ｐゴシック"/>
            <family val="3"/>
          </rPr>
          <t>Ｒ1.8～</t>
        </r>
        <r>
          <rPr>
            <sz val="9"/>
            <rFont val="ＭＳ Ｐゴシック"/>
            <family val="3"/>
          </rPr>
          <t xml:space="preserve">
上須恵と粕屋の一部、志免・月隈・空港前の一部を統合して店名変更</t>
        </r>
      </text>
    </comment>
    <comment ref="D58" authorId="0">
      <text>
        <r>
          <rPr>
            <b/>
            <sz val="9"/>
            <rFont val="ＭＳ Ｐゴシック"/>
            <family val="3"/>
          </rPr>
          <t>Ｒ1.8～
粕屋から分割、新店</t>
        </r>
        <r>
          <rPr>
            <sz val="9"/>
            <rFont val="ＭＳ Ｐゴシック"/>
            <family val="3"/>
          </rPr>
          <t xml:space="preserve">
</t>
        </r>
      </text>
    </comment>
    <comment ref="D59" authorId="0">
      <text>
        <r>
          <rPr>
            <b/>
            <sz val="9"/>
            <rFont val="ＭＳ Ｐゴシック"/>
            <family val="3"/>
          </rPr>
          <t xml:space="preserve">Ｒ1.8～
粕屋から分割、新店
</t>
        </r>
        <r>
          <rPr>
            <sz val="9"/>
            <rFont val="ＭＳ Ｐゴシック"/>
            <family val="3"/>
          </rPr>
          <t xml:space="preserve">
</t>
        </r>
      </text>
    </comment>
    <comment ref="D60" authorId="2">
      <text>
        <r>
          <rPr>
            <sz val="9"/>
            <rFont val="ＭＳ Ｐゴシック"/>
            <family val="3"/>
          </rPr>
          <t>Ｈ25.10より、中久原から店名変更</t>
        </r>
      </text>
    </comment>
    <comment ref="G31" authorId="0">
      <text>
        <r>
          <rPr>
            <sz val="9"/>
            <rFont val="ＭＳ Ｐゴシック"/>
            <family val="3"/>
          </rPr>
          <t>H31.4～
二日市に統合</t>
        </r>
      </text>
    </comment>
    <comment ref="G25" authorId="0">
      <text>
        <r>
          <rPr>
            <sz val="9"/>
            <rFont val="ＭＳ Ｐゴシック"/>
            <family val="3"/>
          </rPr>
          <t>Ｈ19.7より
太宰府西から太宰府へ店名変更</t>
        </r>
      </text>
    </comment>
    <comment ref="A69" authorId="4">
      <text>
        <r>
          <rPr>
            <sz val="9"/>
            <rFont val="ＭＳ Ｐゴシック"/>
            <family val="3"/>
          </rPr>
          <t xml:space="preserve">H17.9より
合売西日本より専売化
</t>
        </r>
        <r>
          <rPr>
            <b/>
            <sz val="9"/>
            <rFont val="ＭＳ Ｐゴシック"/>
            <family val="3"/>
          </rPr>
          <t>Ｈ30.4～
東区 土井に統合</t>
        </r>
      </text>
    </comment>
    <comment ref="D66" authorId="0">
      <text>
        <r>
          <rPr>
            <sz val="9"/>
            <rFont val="ＭＳ Ｐゴシック"/>
            <family val="3"/>
          </rPr>
          <t xml:space="preserve">H20.5.1より志免から
志免・月隈へ店名変更
</t>
        </r>
        <r>
          <rPr>
            <sz val="9"/>
            <color indexed="10"/>
            <rFont val="ＭＳ Ｐゴシック"/>
            <family val="3"/>
          </rPr>
          <t>Ｈ２２．１１より、空港前を統合して、志免月隈から店名変更
Ｒ1..8～博多区　月隈・空港前と糟屋郡　志免空港東、志免、須恵へ分割</t>
        </r>
      </text>
    </comment>
    <comment ref="D67" authorId="0">
      <text>
        <r>
          <rPr>
            <sz val="9"/>
            <rFont val="ＭＳ Ｐゴシック"/>
            <family val="3"/>
          </rPr>
          <t xml:space="preserve">Ｒ1.8～原町・長者原（新店）へ分割。志免・月隈・空港前より一部統合して、店名を志免空港東に変更
</t>
        </r>
      </text>
    </comment>
    <comment ref="D69" authorId="0">
      <text>
        <r>
          <rPr>
            <b/>
            <sz val="9"/>
            <rFont val="ＭＳ Ｐゴシック"/>
            <family val="3"/>
          </rPr>
          <t xml:space="preserve">Ｒ1.8
廃店　志免へ
</t>
        </r>
        <r>
          <rPr>
            <sz val="9"/>
            <rFont val="ＭＳ Ｐゴシック"/>
            <family val="3"/>
          </rPr>
          <t xml:space="preserve">
</t>
        </r>
      </text>
    </comment>
    <comment ref="D68" authorId="0">
      <text>
        <r>
          <rPr>
            <b/>
            <sz val="9"/>
            <rFont val="ＭＳ Ｐゴシック"/>
            <family val="3"/>
          </rPr>
          <t>Ｒ1.8
廃店　須恵に統合</t>
        </r>
        <r>
          <rPr>
            <sz val="9"/>
            <rFont val="ＭＳ Ｐゴシック"/>
            <family val="3"/>
          </rPr>
          <t xml:space="preserve">
</t>
        </r>
      </text>
    </comment>
    <comment ref="G53" authorId="0">
      <text>
        <r>
          <rPr>
            <b/>
            <sz val="9"/>
            <rFont val="ＭＳ Ｐゴシック"/>
            <family val="3"/>
          </rPr>
          <t>Ｒ1.10.24
須恵より1280枚　移行。粕屋より店名変更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</authors>
  <commentList>
    <comment ref="J54" authorId="0">
      <text>
        <r>
          <rPr>
            <sz val="9"/>
            <rFont val="ＭＳ Ｐゴシック"/>
            <family val="3"/>
          </rPr>
          <t>毎日　40枚
朝日　80枚含む</t>
        </r>
      </text>
    </comment>
    <comment ref="J55" authorId="0">
      <text>
        <r>
          <rPr>
            <sz val="9"/>
            <rFont val="ＭＳ Ｐゴシック"/>
            <family val="3"/>
          </rPr>
          <t>毎日　20枚
朝日　50枚含む</t>
        </r>
      </text>
    </comment>
    <comment ref="G24" authorId="1">
      <text>
        <r>
          <rPr>
            <sz val="9"/>
            <rFont val="ＭＳ Ｐゴシック"/>
            <family val="3"/>
          </rPr>
          <t xml:space="preserve">旧玄海販売店
</t>
        </r>
      </text>
    </comment>
    <comment ref="N22" authorId="1">
      <text>
        <r>
          <rPr>
            <sz val="9"/>
            <rFont val="ＭＳ Ｐゴシック"/>
            <family val="3"/>
          </rPr>
          <t>Ｈ18.5.1より
赤間東部から店名変更
Ｈ28.5.17より
宗像北部を吸収</t>
        </r>
      </text>
    </comment>
    <comment ref="G37" authorId="1">
      <text>
        <r>
          <rPr>
            <sz val="9"/>
            <rFont val="ＭＳ Ｐゴシック"/>
            <family val="3"/>
          </rPr>
          <t>Ｈ19.5より
津屋崎から店名変更
Ｈ26.5.1より
福津・津屋崎から店名変更</t>
        </r>
      </text>
    </comment>
    <comment ref="J20" authorId="1">
      <text>
        <r>
          <rPr>
            <sz val="9"/>
            <rFont val="ＭＳ Ｐゴシック"/>
            <family val="3"/>
          </rPr>
          <t xml:space="preserve">Ｈ18.11より
赤間東の一部を吸収
</t>
        </r>
        <r>
          <rPr>
            <b/>
            <sz val="9"/>
            <rFont val="ＭＳ Ｐゴシック"/>
            <family val="3"/>
          </rPr>
          <t>Ｈ30.12.1～
自由ヶ丘の一部を吸収</t>
        </r>
      </text>
    </comment>
    <comment ref="J21" authorId="1">
      <text>
        <r>
          <rPr>
            <sz val="9"/>
            <rFont val="ＭＳ Ｐゴシック"/>
            <family val="3"/>
          </rPr>
          <t xml:space="preserve">Ｈ18.11より
赤間東の一部を吸収
</t>
        </r>
        <r>
          <rPr>
            <b/>
            <sz val="9"/>
            <rFont val="ＭＳ Ｐゴシック"/>
            <family val="3"/>
          </rPr>
          <t>Ｈ30.12.1～
赤間へ一部譲渡</t>
        </r>
      </text>
    </comment>
    <comment ref="G49" authorId="1">
      <text>
        <r>
          <rPr>
            <b/>
            <sz val="9"/>
            <color indexed="10"/>
            <rFont val="ＭＳ Ｐゴシック"/>
            <family val="3"/>
          </rPr>
          <t>H</t>
        </r>
        <r>
          <rPr>
            <sz val="9"/>
            <color indexed="10"/>
            <rFont val="ＭＳ Ｐゴシック"/>
            <family val="3"/>
          </rPr>
          <t>20.11.1より
前原南から、南風・美咲が丘へ店名変更</t>
        </r>
        <r>
          <rPr>
            <sz val="9"/>
            <rFont val="ＭＳ Ｐゴシック"/>
            <family val="3"/>
          </rPr>
          <t xml:space="preserve">
Ｈ26.5.1より
南風・美咲が丘から店名変更
Ｈ２７．１１より
前原東部の一部を吸収</t>
        </r>
      </text>
    </comment>
    <comment ref="J52" authorId="1">
      <text>
        <r>
          <rPr>
            <sz val="9"/>
            <rFont val="ＭＳ Ｐゴシック"/>
            <family val="3"/>
          </rPr>
          <t xml:space="preserve">Ｈ２２．１より、前原北より店名変更
</t>
        </r>
        <r>
          <rPr>
            <sz val="9"/>
            <color indexed="10"/>
            <rFont val="ＭＳ Ｐゴシック"/>
            <family val="3"/>
          </rPr>
          <t>Ｈ24.3より、前原東部の一部を吸収</t>
        </r>
      </text>
    </comment>
    <comment ref="J53" authorId="1">
      <text>
        <r>
          <rPr>
            <sz val="9"/>
            <color indexed="10"/>
            <rFont val="ＭＳ Ｐゴシック"/>
            <family val="3"/>
          </rPr>
          <t>Ｈ２２．１より、前原加布里より店名変更</t>
        </r>
      </text>
    </comment>
    <comment ref="J49" authorId="1">
      <text>
        <r>
          <rPr>
            <sz val="9"/>
            <rFont val="ＭＳ Ｐゴシック"/>
            <family val="3"/>
          </rPr>
          <t>Ｈ22.1より、
前原波多江より店名変更
Ｈ24.3より、
前原東部の一部を吸収
Ｈ２６．６より
糸島有田の一部を吸収</t>
        </r>
        <r>
          <rPr>
            <sz val="9"/>
            <color indexed="10"/>
            <rFont val="ＭＳ Ｐゴシック"/>
            <family val="3"/>
          </rPr>
          <t xml:space="preserve">
Ｈ31.3～
糸島有田の一部を統合</t>
        </r>
      </text>
    </comment>
    <comment ref="J8" authorId="1">
      <text>
        <r>
          <rPr>
            <sz val="9"/>
            <color indexed="10"/>
            <rFont val="ＭＳ Ｐゴシック"/>
            <family val="3"/>
          </rPr>
          <t>Ｈ23.3より、古賀西の一部を吸収</t>
        </r>
      </text>
    </comment>
    <comment ref="A20" authorId="2">
      <text>
        <r>
          <rPr>
            <sz val="9"/>
            <rFont val="ＭＳ Ｐゴシック"/>
            <family val="3"/>
          </rPr>
          <t>Ｈ２３．８より、赤間東部を吸収
Ｈ２４．５より、宗像田島を吸収</t>
        </r>
      </text>
    </comment>
    <comment ref="J10" authorId="1">
      <text>
        <r>
          <rPr>
            <sz val="9"/>
            <color indexed="10"/>
            <rFont val="ＭＳ Ｐゴシック"/>
            <family val="3"/>
          </rPr>
          <t>Ｈ23.3より、古賀西の一部を吸収
Ｈ２４．１より、千鳥を吸収して花見から店名変更</t>
        </r>
      </text>
    </comment>
    <comment ref="A8" authorId="2">
      <text>
        <r>
          <rPr>
            <sz val="9"/>
            <color indexed="10"/>
            <rFont val="ＭＳ Ｐゴシック"/>
            <family val="3"/>
          </rPr>
          <t>Ｈ２４．５より、古賀東部を吸収</t>
        </r>
      </text>
    </comment>
    <comment ref="J9" authorId="1">
      <text>
        <r>
          <rPr>
            <b/>
            <sz val="9"/>
            <rFont val="ＭＳ Ｐゴシック"/>
            <family val="3"/>
          </rPr>
          <t>Ｈ２６.７．１より
古賀北の一部を吸収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N20" authorId="3">
      <text>
        <r>
          <rPr>
            <sz val="9"/>
            <rFont val="ＭＳ Ｐゴシック"/>
            <family val="3"/>
          </rPr>
          <t xml:space="preserve">Ｈ28.5.17より
宗像中央から店名変更
</t>
        </r>
      </text>
    </comment>
    <comment ref="D21" authorId="3">
      <text>
        <r>
          <rPr>
            <sz val="9"/>
            <rFont val="ＭＳ Ｐゴシック"/>
            <family val="3"/>
          </rPr>
          <t xml:space="preserve">Ｈ28.5.17より
宗像中央から店名変更
</t>
        </r>
      </text>
    </comment>
    <comment ref="D20" authorId="3">
      <text>
        <r>
          <rPr>
            <sz val="9"/>
            <rFont val="ＭＳ Ｐゴシック"/>
            <family val="3"/>
          </rPr>
          <t xml:space="preserve">Ｈ28.5.17より
宗像西部から店名変更
</t>
        </r>
      </text>
    </comment>
    <comment ref="D35" authorId="4">
      <text>
        <r>
          <rPr>
            <sz val="9"/>
            <rFont val="ＭＳ Ｐゴシック"/>
            <family val="3"/>
          </rPr>
          <t>H29.6.13～
福津西部より500部吸収。
福津東部へ90部移動。</t>
        </r>
      </text>
    </comment>
    <comment ref="D36" authorId="4">
      <text>
        <r>
          <rPr>
            <sz val="9"/>
            <rFont val="ＭＳ Ｐゴシック"/>
            <family val="3"/>
          </rPr>
          <t>H29.6.13～
福津中央より90部吸収。
福津西部より140部移動。</t>
        </r>
      </text>
    </comment>
    <comment ref="D37" authorId="4">
      <text>
        <r>
          <rPr>
            <sz val="9"/>
            <rFont val="ＭＳ Ｐゴシック"/>
            <family val="3"/>
          </rPr>
          <t>Ｈ29.6.13～
津屋崎から店名変更</t>
        </r>
      </text>
    </comment>
    <comment ref="A49" authorId="4">
      <text>
        <r>
          <rPr>
            <b/>
            <sz val="9"/>
            <rFont val="ＭＳ Ｐゴシック"/>
            <family val="3"/>
          </rPr>
          <t>Ｈ31.3.1～
糸島有田の一部を吸収</t>
        </r>
      </text>
    </comment>
    <comment ref="A50" authorId="4">
      <text>
        <r>
          <rPr>
            <b/>
            <sz val="9"/>
            <rFont val="ＭＳ Ｐゴシック"/>
            <family val="3"/>
          </rPr>
          <t>Ｈ31.3.1～
糸島有田の一部を吸収</t>
        </r>
      </text>
    </comment>
    <comment ref="J50" authorId="4">
      <text>
        <r>
          <rPr>
            <sz val="9"/>
            <rFont val="ＭＳ Ｐゴシック"/>
            <family val="3"/>
          </rPr>
          <t>Ｈ31.3～
糸島有田の一部を統合</t>
        </r>
      </text>
    </comment>
    <comment ref="D51" authorId="4">
      <text>
        <r>
          <rPr>
            <sz val="9"/>
            <rFont val="ＭＳ Ｐゴシック"/>
            <family val="3"/>
          </rPr>
          <t>Ｈ31.3～
旧糸島有田より一部を統合</t>
        </r>
      </text>
    </comment>
    <comment ref="D52" authorId="4">
      <text>
        <r>
          <rPr>
            <sz val="9"/>
            <rFont val="ＭＳ Ｐゴシック"/>
            <family val="3"/>
          </rPr>
          <t>Ｈ31.3～
波多江へ一部移動し、
糸島有田から店名変更</t>
        </r>
      </text>
    </comment>
    <comment ref="N50" authorId="4">
      <text>
        <r>
          <rPr>
            <sz val="9"/>
            <rFont val="ＭＳ Ｐゴシック"/>
            <family val="3"/>
          </rPr>
          <t>Ｈ31.3～
糸島有田の一部吸収</t>
        </r>
      </text>
    </comment>
    <comment ref="A24" authorId="1">
      <text>
        <r>
          <rPr>
            <b/>
            <sz val="9"/>
            <rFont val="ＭＳ Ｐゴシック"/>
            <family val="3"/>
          </rPr>
          <t xml:space="preserve">Ｈ２６.５．１より
自由丘南・自由丘北
を統合
</t>
        </r>
        <r>
          <rPr>
            <sz val="9"/>
            <rFont val="ＭＳ Ｐゴシック"/>
            <family val="3"/>
          </rPr>
          <t xml:space="preserve">
</t>
        </r>
      </text>
    </comment>
    <comment ref="A21" authorId="4">
      <text>
        <r>
          <rPr>
            <sz val="9"/>
            <rFont val="ＭＳ Ｐゴシック"/>
            <family val="3"/>
          </rPr>
          <t xml:space="preserve">Ｈ31.4～　
東郷から分割（新店）
</t>
        </r>
      </text>
    </comment>
    <comment ref="J64" authorId="1">
      <text>
        <r>
          <rPr>
            <sz val="9"/>
            <color indexed="8"/>
            <rFont val="ＭＳ Ｐゴシック"/>
            <family val="3"/>
          </rPr>
          <t xml:space="preserve">Ｈ22.1～
前原有田から店名変更
</t>
        </r>
        <r>
          <rPr>
            <sz val="9"/>
            <color indexed="10"/>
            <rFont val="ＭＳ Ｐゴシック"/>
            <family val="3"/>
          </rPr>
          <t xml:space="preserve">Ｈ24.3～
周船寺駅南の一部を吸収
</t>
        </r>
        <r>
          <rPr>
            <sz val="9"/>
            <rFont val="ＭＳ Ｐゴシック"/>
            <family val="3"/>
          </rPr>
          <t xml:space="preserve">Ｈ26.6～
一部を波多江に譲渡
</t>
        </r>
        <r>
          <rPr>
            <sz val="9"/>
            <color indexed="10"/>
            <rFont val="ＭＳ Ｐゴシック"/>
            <family val="3"/>
          </rPr>
          <t>Ｈ31.3～
廃店し、前原上町、波多江へ統合</t>
        </r>
      </text>
    </comment>
    <comment ref="N64" authorId="4">
      <text>
        <r>
          <rPr>
            <sz val="9"/>
            <rFont val="ＭＳ Ｐゴシック"/>
            <family val="3"/>
          </rPr>
          <t xml:space="preserve">Ｈ31.3～　廃店
波多江、前原上町（新店）へ一部移動
</t>
        </r>
      </text>
    </comment>
    <comment ref="A64" authorId="4">
      <text>
        <r>
          <rPr>
            <b/>
            <sz val="9"/>
            <rFont val="ＭＳ Ｐゴシック"/>
            <family val="3"/>
          </rPr>
          <t>H31.3.1～　廃店
波多江、前原上町に分割</t>
        </r>
      </text>
    </comment>
    <comment ref="N54" authorId="4">
      <text>
        <r>
          <rPr>
            <sz val="9"/>
            <rFont val="ＭＳ Ｐゴシック"/>
            <family val="3"/>
          </rPr>
          <t>Ｈ31.3～
新店
糸島有田の一部吸収</t>
        </r>
      </text>
    </comment>
  </commentList>
</comments>
</file>

<file path=xl/comments7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</authors>
  <commentList>
    <comment ref="D8" authorId="0">
      <text>
        <r>
          <rPr>
            <b/>
            <sz val="9"/>
            <rFont val="ＭＳ Ｐゴシック"/>
            <family val="3"/>
          </rPr>
          <t>Ｈ30.4～
筑前、甘木東、秋月へ一部移動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G9" authorId="0">
      <text>
        <r>
          <rPr>
            <sz val="10"/>
            <rFont val="ＭＳ Ｐゴシック"/>
            <family val="3"/>
          </rPr>
          <t>筑前町950枚含む</t>
        </r>
        <r>
          <rPr>
            <sz val="9"/>
            <rFont val="ＭＳ Ｐゴシック"/>
            <family val="3"/>
          </rPr>
          <t xml:space="preserve">
</t>
        </r>
      </text>
    </comment>
    <comment ref="D17" authorId="1">
      <text>
        <r>
          <rPr>
            <sz val="9"/>
            <rFont val="ＭＳ Ｐゴシック"/>
            <family val="3"/>
          </rPr>
          <t xml:space="preserve">Ｈ２７．４より
日経　50枚含む
</t>
        </r>
      </text>
    </comment>
    <comment ref="J17" authorId="0">
      <text>
        <r>
          <rPr>
            <sz val="9"/>
            <rFont val="ＭＳ Ｐゴシック"/>
            <family val="3"/>
          </rPr>
          <t>毎日　10枚
朝日　60枚
日経　40枚含む</t>
        </r>
      </text>
    </comment>
    <comment ref="J18" authorId="0">
      <text>
        <r>
          <rPr>
            <sz val="9"/>
            <rFont val="ＭＳ Ｐゴシック"/>
            <family val="3"/>
          </rPr>
          <t>毎日　10枚
朝日　30枚
日経　10枚含む</t>
        </r>
      </text>
    </comment>
    <comment ref="J19" authorId="0">
      <text>
        <r>
          <rPr>
            <sz val="9"/>
            <rFont val="ＭＳ Ｐゴシック"/>
            <family val="3"/>
          </rPr>
          <t>毎日　20枚含む</t>
        </r>
      </text>
    </comment>
    <comment ref="A30" authorId="1">
      <text>
        <r>
          <rPr>
            <sz val="9"/>
            <rFont val="ＭＳ Ｐゴシック"/>
            <family val="3"/>
          </rPr>
          <t>H17.11より
旧三輪・夜須販売店</t>
        </r>
      </text>
    </comment>
    <comment ref="D30" authorId="2">
      <text>
        <r>
          <rPr>
            <sz val="9"/>
            <rFont val="ＭＳ Ｐゴシック"/>
            <family val="3"/>
          </rPr>
          <t xml:space="preserve">Ｈ２４．５より、夜須から店名変更
</t>
        </r>
        <r>
          <rPr>
            <b/>
            <sz val="9"/>
            <rFont val="ＭＳ Ｐゴシック"/>
            <family val="3"/>
          </rPr>
          <t>Ｈ30.4～
甘木から一部移動</t>
        </r>
      </text>
    </comment>
    <comment ref="J30" authorId="1">
      <text>
        <r>
          <rPr>
            <sz val="9"/>
            <rFont val="ＭＳ Ｐゴシック"/>
            <family val="3"/>
          </rPr>
          <t xml:space="preserve">日経　70枚含む
</t>
        </r>
        <r>
          <rPr>
            <b/>
            <sz val="9"/>
            <rFont val="ＭＳ Ｐゴシック"/>
            <family val="3"/>
          </rPr>
          <t>Ｈ30.4～
夜須を一部統合</t>
        </r>
      </text>
    </comment>
    <comment ref="J32" authorId="0">
      <text>
        <r>
          <rPr>
            <sz val="9"/>
            <rFont val="ＭＳ Ｐゴシック"/>
            <family val="3"/>
          </rPr>
          <t>毎日　10枚
朝日　10枚
日経　10枚含む</t>
        </r>
      </text>
    </comment>
    <comment ref="J31" authorId="1">
      <text>
        <r>
          <rPr>
            <sz val="9"/>
            <rFont val="ＭＳ Ｐゴシック"/>
            <family val="3"/>
          </rPr>
          <t xml:space="preserve">日経　70枚含む
</t>
        </r>
        <r>
          <rPr>
            <b/>
            <sz val="9"/>
            <rFont val="ＭＳ Ｐゴシック"/>
            <family val="3"/>
          </rPr>
          <t>Ｈ30.4～
三輪に一部分割</t>
        </r>
      </text>
    </comment>
    <comment ref="D10" authorId="0">
      <text>
        <r>
          <rPr>
            <b/>
            <sz val="9"/>
            <rFont val="ＭＳ Ｐゴシック"/>
            <family val="3"/>
          </rPr>
          <t>Ｈ30.5～
新店
甘木から一部移動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3">
      <text>
        <r>
          <rPr>
            <b/>
            <sz val="9"/>
            <rFont val="ＭＳ Ｐゴシック"/>
            <family val="3"/>
          </rPr>
          <t>Ｈ30.8～
甘木東と秋月を統合</t>
        </r>
      </text>
    </comment>
  </commentList>
</comments>
</file>

<file path=xl/sharedStrings.xml><?xml version="1.0" encoding="utf-8"?>
<sst xmlns="http://schemas.openxmlformats.org/spreadsheetml/2006/main" count="1266" uniqueCount="456">
  <si>
    <t>広    　告    　主</t>
  </si>
  <si>
    <t>折　込　日</t>
  </si>
  <si>
    <t>サイズ</t>
  </si>
  <si>
    <t>折込総部数</t>
  </si>
  <si>
    <t>備    考</t>
  </si>
  <si>
    <t>福岡市東区</t>
  </si>
  <si>
    <t>(地区部数)</t>
  </si>
  <si>
    <t>(折込数)</t>
  </si>
  <si>
    <t>ﾍﾟｰｼﾞ計</t>
  </si>
  <si>
    <t>MM　毎日新聞</t>
  </si>
  <si>
    <t>ＡＡ　朝日新聞</t>
  </si>
  <si>
    <t>YY　読売新聞</t>
  </si>
  <si>
    <t>NN　西日本新聞</t>
  </si>
  <si>
    <t>ＮK　日本経済新聞</t>
  </si>
  <si>
    <t>販売店名</t>
  </si>
  <si>
    <t>部　数</t>
  </si>
  <si>
    <t>部   数</t>
  </si>
  <si>
    <t>西戸崎</t>
  </si>
  <si>
    <t>和白</t>
  </si>
  <si>
    <t>県庁前</t>
  </si>
  <si>
    <t>箱崎</t>
  </si>
  <si>
    <t>筥松</t>
  </si>
  <si>
    <t>香椎</t>
  </si>
  <si>
    <t>香住丘</t>
  </si>
  <si>
    <t>名島</t>
  </si>
  <si>
    <t>松崎</t>
  </si>
  <si>
    <t>土井</t>
  </si>
  <si>
    <t>香椎浜</t>
  </si>
  <si>
    <t>和白北</t>
  </si>
  <si>
    <t>地区合計</t>
  </si>
  <si>
    <t>福岡市博多区</t>
  </si>
  <si>
    <t>博多駅前</t>
  </si>
  <si>
    <t>諸岡</t>
  </si>
  <si>
    <t>博多中央</t>
  </si>
  <si>
    <t>奈良屋</t>
  </si>
  <si>
    <t>雑餉隈</t>
  </si>
  <si>
    <t>博多駅東</t>
  </si>
  <si>
    <t>博多駅南</t>
  </si>
  <si>
    <t>月隈</t>
  </si>
  <si>
    <t>板付</t>
  </si>
  <si>
    <t>南福岡</t>
  </si>
  <si>
    <t>板付西</t>
  </si>
  <si>
    <t>比恵</t>
  </si>
  <si>
    <t>空港通</t>
  </si>
  <si>
    <t>福岡市中央区</t>
  </si>
  <si>
    <t>舞鶴</t>
  </si>
  <si>
    <t>六本松</t>
  </si>
  <si>
    <t>大手門</t>
  </si>
  <si>
    <t>今泉・薬院</t>
  </si>
  <si>
    <t>小笹</t>
  </si>
  <si>
    <t>荒戸</t>
  </si>
  <si>
    <t>今川</t>
  </si>
  <si>
    <t>福岡市西区</t>
  </si>
  <si>
    <t>姪浜</t>
  </si>
  <si>
    <t>周船寺</t>
  </si>
  <si>
    <t>福重</t>
  </si>
  <si>
    <t>今宿</t>
  </si>
  <si>
    <t>拾六町</t>
  </si>
  <si>
    <t>野方</t>
  </si>
  <si>
    <t>四箇田南</t>
  </si>
  <si>
    <t>福岡市城南区</t>
  </si>
  <si>
    <t>別府</t>
  </si>
  <si>
    <t>梅林</t>
  </si>
  <si>
    <t>樋井川</t>
  </si>
  <si>
    <t>笹丘</t>
  </si>
  <si>
    <t>堤</t>
  </si>
  <si>
    <t>福岡市早良区</t>
  </si>
  <si>
    <t>星の原</t>
  </si>
  <si>
    <t>田隈</t>
  </si>
  <si>
    <t>西新</t>
  </si>
  <si>
    <t>飯倉</t>
  </si>
  <si>
    <t>原</t>
  </si>
  <si>
    <t>室見</t>
  </si>
  <si>
    <t>原南</t>
  </si>
  <si>
    <t>南庄</t>
  </si>
  <si>
    <t>藤崎</t>
  </si>
  <si>
    <t>西新北</t>
  </si>
  <si>
    <t>福岡市南区</t>
  </si>
  <si>
    <t>野間</t>
  </si>
  <si>
    <t>高宮</t>
  </si>
  <si>
    <t>大橋</t>
  </si>
  <si>
    <t>若久</t>
  </si>
  <si>
    <t>長住</t>
  </si>
  <si>
    <t>長丘</t>
  </si>
  <si>
    <t>大楠</t>
  </si>
  <si>
    <t>屋形原</t>
  </si>
  <si>
    <t>三宅</t>
  </si>
  <si>
    <t>春日市</t>
  </si>
  <si>
    <t>春日原</t>
  </si>
  <si>
    <t>春日北部</t>
  </si>
  <si>
    <t>春日</t>
  </si>
  <si>
    <t>春日南部</t>
  </si>
  <si>
    <t>春日南</t>
  </si>
  <si>
    <t>春日西</t>
  </si>
  <si>
    <t>大野城市</t>
  </si>
  <si>
    <t>大野城</t>
  </si>
  <si>
    <t>南ヶ丘</t>
  </si>
  <si>
    <t>大野城東</t>
  </si>
  <si>
    <t>白木原</t>
  </si>
  <si>
    <t>大野東部</t>
  </si>
  <si>
    <t>大野南</t>
  </si>
  <si>
    <t>大野西</t>
  </si>
  <si>
    <t>筑紫野市</t>
  </si>
  <si>
    <t>二日市中央</t>
  </si>
  <si>
    <t>二日市</t>
  </si>
  <si>
    <t>二日市東</t>
  </si>
  <si>
    <t>二日市南部</t>
  </si>
  <si>
    <t>二日市南</t>
  </si>
  <si>
    <t>筑紫</t>
  </si>
  <si>
    <t>美しが丘</t>
  </si>
  <si>
    <t>太宰府</t>
  </si>
  <si>
    <t>那珂川</t>
  </si>
  <si>
    <t>那珂川西</t>
  </si>
  <si>
    <t>太宰府西</t>
  </si>
  <si>
    <t>篠栗</t>
  </si>
  <si>
    <t>新宮</t>
  </si>
  <si>
    <t>原町</t>
  </si>
  <si>
    <t>宇美</t>
  </si>
  <si>
    <t>古賀</t>
  </si>
  <si>
    <t>篠栗西</t>
  </si>
  <si>
    <t>志免</t>
  </si>
  <si>
    <t>長者原</t>
  </si>
  <si>
    <t>須恵</t>
  </si>
  <si>
    <t>古賀東部</t>
  </si>
  <si>
    <t>粕屋</t>
  </si>
  <si>
    <t>久山</t>
  </si>
  <si>
    <t>古賀中央</t>
  </si>
  <si>
    <t>古賀東</t>
  </si>
  <si>
    <t>東郷</t>
  </si>
  <si>
    <t>赤間</t>
  </si>
  <si>
    <t>日ノ里</t>
  </si>
  <si>
    <t>赤間西</t>
  </si>
  <si>
    <t>赤間駅前</t>
  </si>
  <si>
    <t>南郷</t>
  </si>
  <si>
    <t>日の里</t>
  </si>
  <si>
    <t>福間</t>
  </si>
  <si>
    <t>東福間</t>
  </si>
  <si>
    <t>津屋崎</t>
  </si>
  <si>
    <t>前原上町</t>
  </si>
  <si>
    <t>前原駅前</t>
  </si>
  <si>
    <t>広 　　告　 　主</t>
  </si>
  <si>
    <t>総　部　数</t>
  </si>
  <si>
    <t>備　　考</t>
  </si>
  <si>
    <t>市　　　郡</t>
  </si>
  <si>
    <t>合　　　計</t>
  </si>
  <si>
    <t>　福岡市　東区</t>
  </si>
  <si>
    <t>　福岡市　博多区</t>
  </si>
  <si>
    <t>　福岡市　中央区</t>
  </si>
  <si>
    <t>　福岡市　西区</t>
  </si>
  <si>
    <t>　福岡市　城南区</t>
  </si>
  <si>
    <t>　福岡市　早良区</t>
  </si>
  <si>
    <t>　福岡市　南区</t>
  </si>
  <si>
    <t>　★★　小　計　★★</t>
  </si>
  <si>
    <t>　春日市</t>
  </si>
  <si>
    <t>　大野城市</t>
  </si>
  <si>
    <t>　筑紫野市</t>
  </si>
  <si>
    <t>合　　計</t>
  </si>
  <si>
    <t>40１３５</t>
  </si>
  <si>
    <t>40１３７</t>
  </si>
  <si>
    <t>40１３４</t>
  </si>
  <si>
    <t>40２１８</t>
  </si>
  <si>
    <t>40２１９</t>
  </si>
  <si>
    <t>40２１７</t>
  </si>
  <si>
    <t>40２２１</t>
  </si>
  <si>
    <t>40３００</t>
  </si>
  <si>
    <t>40３４０</t>
  </si>
  <si>
    <t>40２２０</t>
  </si>
  <si>
    <t>40２２２</t>
  </si>
  <si>
    <t>和白</t>
  </si>
  <si>
    <t>松崎</t>
  </si>
  <si>
    <t>香椎東</t>
  </si>
  <si>
    <t>40１３６</t>
  </si>
  <si>
    <t>40１３２</t>
  </si>
  <si>
    <t>太宰府市</t>
  </si>
  <si>
    <t>宗像市</t>
  </si>
  <si>
    <t>博多駅南部</t>
  </si>
  <si>
    <t>　太宰府市</t>
  </si>
  <si>
    <t>　宗像市</t>
  </si>
  <si>
    <t>天神・渡辺</t>
  </si>
  <si>
    <t>赤間西部</t>
  </si>
  <si>
    <t>春日原東</t>
  </si>
  <si>
    <t>宇美四王寺坂</t>
  </si>
  <si>
    <t>美しが丘</t>
  </si>
  <si>
    <t>博多駅前</t>
  </si>
  <si>
    <t>古賀市</t>
  </si>
  <si>
    <t>粕屋郡</t>
  </si>
  <si>
    <t>40２２３</t>
  </si>
  <si>
    <t>40１３１</t>
  </si>
  <si>
    <t>　粕屋郡</t>
  </si>
  <si>
    <t>　古賀市</t>
  </si>
  <si>
    <t>空港前</t>
  </si>
  <si>
    <t>志免空港東</t>
  </si>
  <si>
    <t>新宮</t>
  </si>
  <si>
    <t>南和白</t>
  </si>
  <si>
    <t>春日原</t>
  </si>
  <si>
    <t>西戸・志賀</t>
  </si>
  <si>
    <t>日の里</t>
  </si>
  <si>
    <t>　　　  TＥL　092-471-1122</t>
  </si>
  <si>
    <t>　　　  FAX　092-474-6466</t>
  </si>
  <si>
    <t>　　　 ＴＥＬ　　</t>
  </si>
  <si>
    <t xml:space="preserve">      ０９２-４７１-１１２２</t>
  </si>
  <si>
    <t>　　　 ＦＡＸ　　</t>
  </si>
  <si>
    <t xml:space="preserve">      ０９２-４７４-６４６６</t>
  </si>
  <si>
    <t>　　　  TＥL　092-471-1122</t>
  </si>
  <si>
    <t>　　　  FAX　092-474-6466</t>
  </si>
  <si>
    <t>　　　  TＥL　092-471-1122</t>
  </si>
  <si>
    <t>　　　  FAX　092-474-6466</t>
  </si>
  <si>
    <t>井尻</t>
  </si>
  <si>
    <t>配布数</t>
  </si>
  <si>
    <t>博多五町</t>
  </si>
  <si>
    <t>　福津市</t>
  </si>
  <si>
    <t>福津市</t>
  </si>
  <si>
    <t>40２２４</t>
  </si>
  <si>
    <t>久山</t>
  </si>
  <si>
    <t>赤間北</t>
  </si>
  <si>
    <t>赤間</t>
  </si>
  <si>
    <t>二日市</t>
  </si>
  <si>
    <t>太宰府北部</t>
  </si>
  <si>
    <t>太宰府</t>
  </si>
  <si>
    <t>赤坂</t>
  </si>
  <si>
    <t>深江</t>
  </si>
  <si>
    <t>福吉</t>
  </si>
  <si>
    <t>太宰府南</t>
  </si>
  <si>
    <t>田島・長尾</t>
  </si>
  <si>
    <t>弥永・警弥郷</t>
  </si>
  <si>
    <t>井尻・横手</t>
  </si>
  <si>
    <t>堤・樋井川</t>
  </si>
  <si>
    <t>古賀中央</t>
  </si>
  <si>
    <t>部   数</t>
  </si>
  <si>
    <t>長住南・やよい坂</t>
  </si>
  <si>
    <t>長住・桧原</t>
  </si>
  <si>
    <t>福間南</t>
  </si>
  <si>
    <t>長 住</t>
  </si>
  <si>
    <t>糸島有田</t>
  </si>
  <si>
    <t>志　摩</t>
  </si>
  <si>
    <t>加布里</t>
  </si>
  <si>
    <t>波多江</t>
  </si>
  <si>
    <t>糸島市</t>
  </si>
  <si>
    <t>　糸島市</t>
  </si>
  <si>
    <t>福間南</t>
  </si>
  <si>
    <t>空港前</t>
  </si>
  <si>
    <t>別府</t>
  </si>
  <si>
    <t>多々良</t>
  </si>
  <si>
    <t>原北（室住）</t>
  </si>
  <si>
    <t>野多目・老司</t>
  </si>
  <si>
    <t>志免・月隈・空港前</t>
  </si>
  <si>
    <t>奈良屋</t>
  </si>
  <si>
    <t>茶山</t>
  </si>
  <si>
    <t>古賀北</t>
  </si>
  <si>
    <t>平和</t>
  </si>
  <si>
    <t>今宿（前原東）</t>
  </si>
  <si>
    <t>野方・橋本</t>
  </si>
  <si>
    <r>
      <t>早良</t>
    </r>
    <r>
      <rPr>
        <sz val="9"/>
        <rFont val="ＭＳ Ｐ明朝"/>
        <family val="1"/>
      </rPr>
      <t>（早良内野）</t>
    </r>
  </si>
  <si>
    <t>高美台</t>
  </si>
  <si>
    <t>平尾・薬院</t>
  </si>
  <si>
    <t>香椎・香住ヶ丘</t>
  </si>
  <si>
    <t>原(原団地）</t>
  </si>
  <si>
    <t>粕屋</t>
  </si>
  <si>
    <t>井尻南・弥永</t>
  </si>
  <si>
    <t>博多駅南</t>
  </si>
  <si>
    <t>野多目・老司</t>
  </si>
  <si>
    <t>吉塚</t>
  </si>
  <si>
    <t>自由ヶ丘</t>
  </si>
  <si>
    <t>大濠公園</t>
  </si>
  <si>
    <t>平尾・薬院</t>
  </si>
  <si>
    <t>野方・橋本</t>
  </si>
  <si>
    <t>別府・田島</t>
  </si>
  <si>
    <t>城南学園通</t>
  </si>
  <si>
    <t>野芥南・四箇田</t>
  </si>
  <si>
    <t>百道</t>
  </si>
  <si>
    <t>原</t>
  </si>
  <si>
    <t>福大西・野芥</t>
  </si>
  <si>
    <t>野間・高宮</t>
  </si>
  <si>
    <t>大橋南部</t>
  </si>
  <si>
    <t>津屋崎</t>
  </si>
  <si>
    <t>志摩</t>
  </si>
  <si>
    <t>志賀島</t>
  </si>
  <si>
    <t>博多駅前</t>
  </si>
  <si>
    <t>博多駅南</t>
  </si>
  <si>
    <t>今宿・学研都市</t>
  </si>
  <si>
    <t>花畑・長住</t>
  </si>
  <si>
    <t>福大前</t>
  </si>
  <si>
    <t>須恵</t>
  </si>
  <si>
    <t>須恵</t>
  </si>
  <si>
    <t>大橋･井尻</t>
  </si>
  <si>
    <t>平尾･薬院</t>
  </si>
  <si>
    <t>朝倉市</t>
  </si>
  <si>
    <t>40228</t>
  </si>
  <si>
    <t>甘木</t>
  </si>
  <si>
    <t>三輪・甘木</t>
  </si>
  <si>
    <t>（毎日新聞へ）</t>
  </si>
  <si>
    <t>甘木北部</t>
  </si>
  <si>
    <t>小　計</t>
  </si>
  <si>
    <t>【旧朝倉郡】</t>
  </si>
  <si>
    <t>杷木＊</t>
  </si>
  <si>
    <t>朝倉</t>
  </si>
  <si>
    <r>
      <t>朝倉町(</t>
    </r>
    <r>
      <rPr>
        <sz val="11"/>
        <rFont val="ＭＳ Ｐ明朝"/>
        <family val="1"/>
      </rPr>
      <t>N)</t>
    </r>
  </si>
  <si>
    <t>杷木</t>
  </si>
  <si>
    <r>
      <t>志波(</t>
    </r>
    <r>
      <rPr>
        <sz val="11"/>
        <rFont val="ＭＳ Ｐ明朝"/>
        <family val="1"/>
      </rPr>
      <t>N)</t>
    </r>
  </si>
  <si>
    <t>杷木(A)</t>
  </si>
  <si>
    <t>杷木　朝日新聞へ</t>
  </si>
  <si>
    <t>40440</t>
  </si>
  <si>
    <t>朝倉郡</t>
  </si>
  <si>
    <t>筑前町</t>
  </si>
  <si>
    <t>筑前</t>
  </si>
  <si>
    <t>夜須</t>
  </si>
  <si>
    <t>三輪</t>
  </si>
  <si>
    <r>
      <t>三輪(</t>
    </r>
    <r>
      <rPr>
        <sz val="11"/>
        <rFont val="ＭＳ Ｐ明朝"/>
        <family val="1"/>
      </rPr>
      <t>N)</t>
    </r>
  </si>
  <si>
    <t>夜須</t>
  </si>
  <si>
    <r>
      <t>夜須(</t>
    </r>
    <r>
      <rPr>
        <sz val="11"/>
        <rFont val="ＭＳ Ｐ明朝"/>
        <family val="1"/>
      </rPr>
      <t>N)</t>
    </r>
  </si>
  <si>
    <t>筑紫野南＊</t>
  </si>
  <si>
    <r>
      <t>宝珠山(</t>
    </r>
    <r>
      <rPr>
        <sz val="11"/>
        <rFont val="ＭＳ Ｐ明朝"/>
        <family val="1"/>
      </rPr>
      <t>N)</t>
    </r>
  </si>
  <si>
    <t>　朝倉市</t>
  </si>
  <si>
    <t>　朝倉郡</t>
  </si>
  <si>
    <t>朝倉町＊</t>
  </si>
  <si>
    <t>西新･室見</t>
  </si>
  <si>
    <t>大橋北部</t>
  </si>
  <si>
    <t>大橋中部</t>
  </si>
  <si>
    <t>大橋南部</t>
  </si>
  <si>
    <t>西新･鳥飼</t>
  </si>
  <si>
    <t>有田・野芥</t>
  </si>
  <si>
    <t>姪ノ浜</t>
  </si>
  <si>
    <t>姪ノ浜駅南</t>
  </si>
  <si>
    <t>姪ノ浜西</t>
  </si>
  <si>
    <t>周船寺</t>
  </si>
  <si>
    <t>長尾･片江</t>
  </si>
  <si>
    <t>粕屋東</t>
  </si>
  <si>
    <t>香椎南･筥松東</t>
  </si>
  <si>
    <t>東箱崎　N</t>
  </si>
  <si>
    <t>博多駅前　N</t>
  </si>
  <si>
    <t>奈良屋　N</t>
  </si>
  <si>
    <t>渡辺通</t>
  </si>
  <si>
    <t>宇美　N</t>
  </si>
  <si>
    <t>上須恵　N</t>
  </si>
  <si>
    <t>弥永</t>
  </si>
  <si>
    <t>自由ヶ丘</t>
  </si>
  <si>
    <t>宗像西部</t>
  </si>
  <si>
    <t>宇美四王寺坂 N</t>
  </si>
  <si>
    <t>宇美ひばりが丘 N</t>
  </si>
  <si>
    <t>水城 (都府楼)</t>
  </si>
  <si>
    <t>荒江・藤崎</t>
  </si>
  <si>
    <t>雑餉隈</t>
  </si>
  <si>
    <t>姪浜・室見</t>
  </si>
  <si>
    <t>前原南</t>
  </si>
  <si>
    <t>朝倉街道･太宰府南</t>
  </si>
  <si>
    <t>朝倉街道･太宰府南</t>
  </si>
  <si>
    <t>周船寺北 N</t>
  </si>
  <si>
    <t>波多江 N</t>
  </si>
  <si>
    <t>前原駅前 N</t>
  </si>
  <si>
    <t>加布里 N</t>
  </si>
  <si>
    <t>志摩 N</t>
  </si>
  <si>
    <t>今宿・学研都市</t>
  </si>
  <si>
    <t>周船寺北</t>
  </si>
  <si>
    <t>糸島中央</t>
  </si>
  <si>
    <t>波多江</t>
  </si>
  <si>
    <t>糸島有田</t>
  </si>
  <si>
    <t>加布里</t>
  </si>
  <si>
    <t>前原駅前</t>
  </si>
  <si>
    <t>糸島中央</t>
  </si>
  <si>
    <t>小笹・笹丘</t>
  </si>
  <si>
    <t>今川・六本松</t>
  </si>
  <si>
    <t>西新・原</t>
  </si>
  <si>
    <t>原西部</t>
  </si>
  <si>
    <t>筥崎宮前</t>
  </si>
  <si>
    <t>天神N</t>
  </si>
  <si>
    <t>赤坂N</t>
  </si>
  <si>
    <t>六本松N</t>
  </si>
  <si>
    <t>荒戸N</t>
  </si>
  <si>
    <t>大手門N</t>
  </si>
  <si>
    <t>福津北部</t>
  </si>
  <si>
    <t>福津中央</t>
  </si>
  <si>
    <t>福津東部</t>
  </si>
  <si>
    <t>水城･都府楼･下大利</t>
  </si>
  <si>
    <t>大野城・白木原</t>
  </si>
  <si>
    <t>箱崎・松島</t>
  </si>
  <si>
    <t>糸島</t>
  </si>
  <si>
    <t>松崎</t>
  </si>
  <si>
    <t>若草・月の浦</t>
  </si>
  <si>
    <t>大平寺・柏原</t>
  </si>
  <si>
    <t>土井・久山</t>
  </si>
  <si>
    <t>野間・高宮</t>
  </si>
  <si>
    <t>樋井川</t>
  </si>
  <si>
    <t>鳥飼・別府</t>
  </si>
  <si>
    <t>七隈・梅林</t>
  </si>
  <si>
    <t>原・野芥</t>
  </si>
  <si>
    <t>ＮＴ筑紫野</t>
  </si>
  <si>
    <t>春日北部</t>
  </si>
  <si>
    <t>田隈・重留</t>
  </si>
  <si>
    <t>S</t>
  </si>
  <si>
    <t>S</t>
  </si>
  <si>
    <t>S</t>
  </si>
  <si>
    <t xml:space="preserve">志波 </t>
  </si>
  <si>
    <t>＊</t>
  </si>
  <si>
    <t>宝珠山</t>
  </si>
  <si>
    <t>七隈・茶山</t>
  </si>
  <si>
    <t>田隈・四箇田</t>
  </si>
  <si>
    <t>早良（内野）</t>
  </si>
  <si>
    <t>自由ヶ丘</t>
  </si>
  <si>
    <t>深　　江＊</t>
  </si>
  <si>
    <t xml:space="preserve">福　　吉＊ </t>
  </si>
  <si>
    <r>
      <t>博多南部</t>
    </r>
    <r>
      <rPr>
        <sz val="8"/>
        <rFont val="ＭＳ Ｐ明朝"/>
        <family val="1"/>
      </rPr>
      <t>（南福岡）</t>
    </r>
  </si>
  <si>
    <t>甘木東</t>
  </si>
  <si>
    <t>甘木南</t>
  </si>
  <si>
    <t>甘  木(日経)</t>
  </si>
  <si>
    <t>月隈</t>
  </si>
  <si>
    <t>甘木N</t>
  </si>
  <si>
    <t>甘木南N</t>
  </si>
  <si>
    <t>篠栗　N</t>
  </si>
  <si>
    <t>篠栗西　N</t>
  </si>
  <si>
    <t>甘木東・秋月N</t>
  </si>
  <si>
    <t>福大前・小笹南</t>
  </si>
  <si>
    <t>香椎・名島</t>
  </si>
  <si>
    <t>千早・松崎・青葉</t>
  </si>
  <si>
    <t>那珂川市</t>
  </si>
  <si>
    <t>春日</t>
  </si>
  <si>
    <t>愛宕浜</t>
  </si>
  <si>
    <t>上山門</t>
  </si>
  <si>
    <t>　那珂川市</t>
  </si>
  <si>
    <t>春日西</t>
  </si>
  <si>
    <t>那珂川</t>
  </si>
  <si>
    <t>姪ノ浜･生松台</t>
  </si>
  <si>
    <t>橋本</t>
  </si>
  <si>
    <t>前原上町</t>
  </si>
  <si>
    <t>香椎・高美台</t>
  </si>
  <si>
    <t>天神町・渡辺通</t>
  </si>
  <si>
    <t>前原上町 N</t>
  </si>
  <si>
    <t>前原上町</t>
  </si>
  <si>
    <t>40１３３</t>
  </si>
  <si>
    <t>周船寺・九大学研都市A</t>
  </si>
  <si>
    <t>大橋東部･高宮A</t>
  </si>
  <si>
    <t>井尻A</t>
  </si>
  <si>
    <t>筥松A</t>
  </si>
  <si>
    <t>二日市西部A</t>
  </si>
  <si>
    <t>ひかりヶ丘A</t>
  </si>
  <si>
    <t>千早・名島</t>
  </si>
  <si>
    <t>香椎東・青葉</t>
  </si>
  <si>
    <t>令和　　　年　　　月　　　日</t>
  </si>
  <si>
    <t>梅林・賀茂</t>
  </si>
  <si>
    <t>春日西部</t>
  </si>
  <si>
    <t>月隈・空港前</t>
  </si>
  <si>
    <t>志免空港東Ｎ</t>
  </si>
  <si>
    <t>志免Ｎ</t>
  </si>
  <si>
    <t>須恵Ｎ</t>
  </si>
  <si>
    <t>原町Ｎ</t>
  </si>
  <si>
    <t>長者原Ｎ</t>
  </si>
  <si>
    <t>久山Ｎ</t>
  </si>
  <si>
    <t>春日北部･紅葉丘西･ちくし台</t>
  </si>
  <si>
    <t>天神・渡辺通・舞鶴</t>
  </si>
  <si>
    <t>高宮・長住</t>
  </si>
  <si>
    <t>姪ノ浜駅南・愛宕浜</t>
  </si>
  <si>
    <t>（01.10）</t>
  </si>
  <si>
    <t>那珂川　Ｍ</t>
  </si>
  <si>
    <t>宗像北部　Ｍ</t>
  </si>
  <si>
    <t>（01.10.24）</t>
  </si>
  <si>
    <t>宇美・須恵東</t>
  </si>
  <si>
    <t>粕屋・須恵西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</si>
</sst>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#,###.0"/>
    <numFmt numFmtId="190" formatCode="#,###.00"/>
    <numFmt numFmtId="191" formatCode="#,###.000"/>
    <numFmt numFmtId="192" formatCode="#,###.0000"/>
    <numFmt numFmtId="193" formatCode="#,###.00000"/>
    <numFmt numFmtId="194" formatCode="#,###.000000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#,##0.0000000;[Red]\-#,##0.0000000"/>
    <numFmt numFmtId="200" formatCode="&quot;¥&quot;#,##0_);[Red]\(&quot;¥&quot;#,##0\)"/>
    <numFmt numFmtId="201" formatCode="#,##0_ "/>
    <numFmt numFmtId="202" formatCode="#,##0_);\(#,##0\)"/>
  </numFmts>
  <fonts count="80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1"/>
      <name val="ＤＨＰ特太ゴシック体"/>
      <family val="3"/>
    </font>
    <font>
      <sz val="12"/>
      <name val="ＤＦ特太ゴシック体"/>
      <family val="3"/>
    </font>
    <font>
      <b/>
      <sz val="11"/>
      <color indexed="48"/>
      <name val="ＭＳ Ｐ明朝"/>
      <family val="1"/>
    </font>
    <font>
      <sz val="6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6"/>
      <color indexed="12"/>
      <name val="ＭＳ Ｐ明朝"/>
      <family val="1"/>
    </font>
    <font>
      <sz val="11"/>
      <color indexed="10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16"/>
      <name val="ＭＳ Ｐ明朝"/>
      <family val="1"/>
    </font>
    <font>
      <b/>
      <sz val="13"/>
      <name val="ＭＳ Ｐ明朝"/>
      <family val="1"/>
    </font>
    <font>
      <sz val="11"/>
      <color indexed="10"/>
      <name val="ＭＳ 明朝"/>
      <family val="1"/>
    </font>
    <font>
      <b/>
      <sz val="16"/>
      <name val="ＭＳ Ｐ明朝"/>
      <family val="1"/>
    </font>
    <font>
      <sz val="11"/>
      <color indexed="8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name val="ＭＳ Ｐ明朝"/>
      <family val="1"/>
    </font>
    <font>
      <sz val="9"/>
      <color indexed="8"/>
      <name val="ＭＳ Ｐゴシック"/>
      <family val="3"/>
    </font>
    <font>
      <b/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tted"/>
      <bottom style="dashed"/>
    </border>
    <border>
      <left style="thin"/>
      <right style="hair"/>
      <top style="dotted"/>
      <bottom style="dashed"/>
    </border>
    <border>
      <left>
        <color indexed="63"/>
      </left>
      <right style="medium"/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 style="hair"/>
      <top style="dotted"/>
      <bottom style="dashed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dashed"/>
      <bottom style="medium"/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dotted"/>
    </border>
    <border>
      <left>
        <color indexed="63"/>
      </left>
      <right style="medium"/>
      <top style="hair"/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32" borderId="0" applyNumberFormat="0" applyBorder="0" applyAlignment="0" applyProtection="0"/>
  </cellStyleXfs>
  <cellXfs count="528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Continuous"/>
    </xf>
    <xf numFmtId="38" fontId="0" fillId="0" borderId="11" xfId="49" applyNumberFormat="1" applyFont="1" applyFill="1" applyBorder="1" applyAlignment="1">
      <alignment horizontal="centerContinuous"/>
    </xf>
    <xf numFmtId="0" fontId="0" fillId="0" borderId="12" xfId="0" applyFill="1" applyBorder="1" applyAlignment="1">
      <alignment/>
    </xf>
    <xf numFmtId="38" fontId="4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8" fontId="12" fillId="0" borderId="0" xfId="48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85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85" fontId="4" fillId="0" borderId="16" xfId="0" applyNumberFormat="1" applyFont="1" applyFill="1" applyBorder="1" applyAlignment="1">
      <alignment/>
    </xf>
    <xf numFmtId="185" fontId="4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85" fontId="4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4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85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85" fontId="4" fillId="0" borderId="23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185" fontId="4" fillId="0" borderId="24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0" fontId="16" fillId="0" borderId="19" xfId="0" applyFont="1" applyFill="1" applyBorder="1" applyAlignment="1">
      <alignment/>
    </xf>
    <xf numFmtId="38" fontId="17" fillId="0" borderId="0" xfId="48" applyFont="1" applyFill="1" applyAlignment="1">
      <alignment vertical="top"/>
    </xf>
    <xf numFmtId="38" fontId="19" fillId="0" borderId="0" xfId="48" applyFont="1" applyFill="1" applyAlignment="1">
      <alignment/>
    </xf>
    <xf numFmtId="38" fontId="20" fillId="0" borderId="0" xfId="48" applyFont="1" applyFill="1" applyAlignment="1">
      <alignment vertical="top"/>
    </xf>
    <xf numFmtId="185" fontId="14" fillId="0" borderId="25" xfId="49" applyNumberFormat="1" applyFont="1" applyFill="1" applyBorder="1" applyAlignment="1">
      <alignment horizontal="centerContinuous" vertical="center"/>
    </xf>
    <xf numFmtId="187" fontId="13" fillId="0" borderId="26" xfId="48" applyNumberFormat="1" applyFont="1" applyFill="1" applyBorder="1" applyAlignment="1">
      <alignment horizontal="centerContinuous" vertical="center"/>
    </xf>
    <xf numFmtId="0" fontId="10" fillId="0" borderId="27" xfId="0" applyFont="1" applyFill="1" applyBorder="1" applyAlignment="1">
      <alignment horizontal="centerContinuous" vertical="center"/>
    </xf>
    <xf numFmtId="0" fontId="6" fillId="0" borderId="27" xfId="0" applyFont="1" applyFill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 vertical="center"/>
    </xf>
    <xf numFmtId="0" fontId="10" fillId="0" borderId="29" xfId="0" applyFont="1" applyFill="1" applyBorder="1" applyAlignment="1">
      <alignment horizontal="centerContinuous" vertical="center"/>
    </xf>
    <xf numFmtId="38" fontId="25" fillId="0" borderId="30" xfId="0" applyNumberFormat="1" applyFont="1" applyFill="1" applyBorder="1" applyAlignment="1">
      <alignment/>
    </xf>
    <xf numFmtId="38" fontId="25" fillId="0" borderId="31" xfId="0" applyNumberFormat="1" applyFont="1" applyFill="1" applyBorder="1" applyAlignment="1">
      <alignment/>
    </xf>
    <xf numFmtId="38" fontId="25" fillId="0" borderId="32" xfId="0" applyNumberFormat="1" applyFont="1" applyFill="1" applyBorder="1" applyAlignment="1">
      <alignment/>
    </xf>
    <xf numFmtId="0" fontId="25" fillId="0" borderId="30" xfId="0" applyFont="1" applyFill="1" applyBorder="1" applyAlignment="1">
      <alignment/>
    </xf>
    <xf numFmtId="0" fontId="25" fillId="0" borderId="31" xfId="0" applyFont="1" applyFill="1" applyBorder="1" applyAlignment="1">
      <alignment/>
    </xf>
    <xf numFmtId="38" fontId="25" fillId="0" borderId="33" xfId="0" applyNumberFormat="1" applyFont="1" applyFill="1" applyBorder="1" applyAlignment="1">
      <alignment/>
    </xf>
    <xf numFmtId="38" fontId="25" fillId="0" borderId="34" xfId="0" applyNumberFormat="1" applyFont="1" applyFill="1" applyBorder="1" applyAlignment="1">
      <alignment/>
    </xf>
    <xf numFmtId="38" fontId="25" fillId="0" borderId="35" xfId="0" applyNumberFormat="1" applyFont="1" applyFill="1" applyBorder="1" applyAlignment="1">
      <alignment/>
    </xf>
    <xf numFmtId="38" fontId="25" fillId="0" borderId="36" xfId="0" applyNumberFormat="1" applyFont="1" applyFill="1" applyBorder="1" applyAlignment="1">
      <alignment/>
    </xf>
    <xf numFmtId="38" fontId="25" fillId="0" borderId="37" xfId="0" applyNumberFormat="1" applyFont="1" applyFill="1" applyBorder="1" applyAlignment="1">
      <alignment/>
    </xf>
    <xf numFmtId="0" fontId="25" fillId="0" borderId="33" xfId="0" applyFont="1" applyFill="1" applyBorder="1" applyAlignment="1">
      <alignment/>
    </xf>
    <xf numFmtId="0" fontId="4" fillId="0" borderId="38" xfId="0" applyFont="1" applyFill="1" applyBorder="1" applyAlignment="1">
      <alignment horizontal="centerContinuous" vertical="center"/>
    </xf>
    <xf numFmtId="0" fontId="4" fillId="0" borderId="39" xfId="0" applyFont="1" applyFill="1" applyBorder="1" applyAlignment="1">
      <alignment horizontal="centerContinuous" vertical="center"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0" fontId="6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0" fillId="0" borderId="46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38" fontId="25" fillId="0" borderId="47" xfId="0" applyNumberFormat="1" applyFont="1" applyFill="1" applyBorder="1" applyAlignment="1">
      <alignment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vertical="top"/>
    </xf>
    <xf numFmtId="0" fontId="6" fillId="0" borderId="48" xfId="0" applyFont="1" applyFill="1" applyBorder="1" applyAlignment="1">
      <alignment/>
    </xf>
    <xf numFmtId="38" fontId="25" fillId="0" borderId="49" xfId="0" applyNumberFormat="1" applyFont="1" applyFill="1" applyBorder="1" applyAlignment="1">
      <alignment/>
    </xf>
    <xf numFmtId="185" fontId="4" fillId="0" borderId="50" xfId="0" applyNumberFormat="1" applyFont="1" applyFill="1" applyBorder="1" applyAlignment="1">
      <alignment/>
    </xf>
    <xf numFmtId="0" fontId="25" fillId="0" borderId="49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185" fontId="4" fillId="0" borderId="51" xfId="0" applyNumberFormat="1" applyFont="1" applyFill="1" applyBorder="1" applyAlignment="1">
      <alignment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Continuous" vertical="center"/>
    </xf>
    <xf numFmtId="38" fontId="0" fillId="0" borderId="53" xfId="48" applyFont="1" applyFill="1" applyBorder="1" applyAlignment="1">
      <alignment horizontal="center" vertical="center"/>
    </xf>
    <xf numFmtId="38" fontId="0" fillId="0" borderId="17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center" vertical="center"/>
    </xf>
    <xf numFmtId="185" fontId="0" fillId="0" borderId="0" xfId="0" applyNumberFormat="1" applyFill="1" applyAlignment="1">
      <alignment/>
    </xf>
    <xf numFmtId="38" fontId="1" fillId="0" borderId="38" xfId="48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38" fontId="0" fillId="0" borderId="28" xfId="48" applyFont="1" applyFill="1" applyBorder="1" applyAlignment="1">
      <alignment horizontal="centerContinuous" vertical="center"/>
    </xf>
    <xf numFmtId="38" fontId="1" fillId="0" borderId="27" xfId="48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38" fontId="0" fillId="0" borderId="28" xfId="48" applyFont="1" applyFill="1" applyBorder="1" applyAlignment="1">
      <alignment horizontal="centerContinuous" vertical="center"/>
    </xf>
    <xf numFmtId="38" fontId="1" fillId="0" borderId="28" xfId="48" applyFont="1" applyFill="1" applyBorder="1" applyAlignment="1">
      <alignment horizontal="center" vertical="center"/>
    </xf>
    <xf numFmtId="38" fontId="1" fillId="0" borderId="27" xfId="48" applyFont="1" applyFill="1" applyBorder="1" applyAlignment="1">
      <alignment horizontal="centerContinuous" vertical="center"/>
    </xf>
    <xf numFmtId="38" fontId="1" fillId="0" borderId="39" xfId="48" applyFont="1" applyFill="1" applyBorder="1" applyAlignment="1">
      <alignment horizontal="centerContinuous" vertical="center"/>
    </xf>
    <xf numFmtId="38" fontId="0" fillId="0" borderId="29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vertical="top"/>
    </xf>
    <xf numFmtId="38" fontId="1" fillId="0" borderId="0" xfId="48" applyFont="1" applyFill="1" applyAlignment="1">
      <alignment/>
    </xf>
    <xf numFmtId="38" fontId="13" fillId="0" borderId="54" xfId="48" applyFont="1" applyFill="1" applyBorder="1" applyAlignment="1">
      <alignment horizontal="center" vertical="center"/>
    </xf>
    <xf numFmtId="185" fontId="29" fillId="0" borderId="26" xfId="48" applyNumberFormat="1" applyFont="1" applyFill="1" applyBorder="1" applyAlignment="1">
      <alignment horizontal="centerContinuous" vertical="center"/>
    </xf>
    <xf numFmtId="38" fontId="21" fillId="0" borderId="0" xfId="48" applyFont="1" applyFill="1" applyAlignment="1">
      <alignment/>
    </xf>
    <xf numFmtId="38" fontId="4" fillId="0" borderId="0" xfId="48" applyFont="1" applyFill="1" applyAlignment="1">
      <alignment/>
    </xf>
    <xf numFmtId="38" fontId="27" fillId="0" borderId="0" xfId="48" applyFont="1" applyFill="1" applyBorder="1" applyAlignment="1">
      <alignment vertical="top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55" xfId="48" applyNumberFormat="1" applyFont="1" applyFill="1" applyBorder="1" applyAlignment="1">
      <alignment horizontal="center" vertical="center"/>
    </xf>
    <xf numFmtId="38" fontId="1" fillId="0" borderId="56" xfId="48" applyFont="1" applyFill="1" applyBorder="1" applyAlignment="1">
      <alignment horizontal="centerContinuous" vertical="center"/>
    </xf>
    <xf numFmtId="38" fontId="0" fillId="0" borderId="52" xfId="48" applyFont="1" applyFill="1" applyBorder="1" applyAlignment="1">
      <alignment horizontal="centerContinuous" vertical="center"/>
    </xf>
    <xf numFmtId="38" fontId="8" fillId="0" borderId="56" xfId="48" applyFont="1" applyFill="1" applyBorder="1" applyAlignment="1">
      <alignment horizontal="center" vertical="center"/>
    </xf>
    <xf numFmtId="38" fontId="1" fillId="0" borderId="52" xfId="48" applyFont="1" applyFill="1" applyBorder="1" applyAlignment="1">
      <alignment vertical="center"/>
    </xf>
    <xf numFmtId="38" fontId="8" fillId="0" borderId="57" xfId="48" applyFont="1" applyFill="1" applyBorder="1" applyAlignment="1">
      <alignment horizontal="center" vertical="center"/>
    </xf>
    <xf numFmtId="185" fontId="1" fillId="0" borderId="58" xfId="48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7" fillId="0" borderId="57" xfId="48" applyFont="1" applyFill="1" applyBorder="1" applyAlignment="1">
      <alignment horizontal="center" vertical="center"/>
    </xf>
    <xf numFmtId="185" fontId="7" fillId="0" borderId="58" xfId="48" applyNumberFormat="1" applyFont="1" applyFill="1" applyBorder="1" applyAlignment="1">
      <alignment vertical="center"/>
    </xf>
    <xf numFmtId="38" fontId="27" fillId="0" borderId="0" xfId="48" applyFont="1" applyFill="1" applyAlignment="1">
      <alignment vertical="top"/>
    </xf>
    <xf numFmtId="38" fontId="0" fillId="0" borderId="29" xfId="48" applyFont="1" applyFill="1" applyBorder="1" applyAlignment="1">
      <alignment horizontal="centerContinuous" vertical="center"/>
    </xf>
    <xf numFmtId="38" fontId="0" fillId="0" borderId="59" xfId="48" applyFont="1" applyFill="1" applyBorder="1" applyAlignment="1">
      <alignment horizontal="center"/>
    </xf>
    <xf numFmtId="38" fontId="0" fillId="0" borderId="60" xfId="48" applyFont="1" applyFill="1" applyBorder="1" applyAlignment="1">
      <alignment horizontal="center"/>
    </xf>
    <xf numFmtId="38" fontId="0" fillId="0" borderId="61" xfId="48" applyFont="1" applyFill="1" applyBorder="1" applyAlignment="1">
      <alignment horizontal="center"/>
    </xf>
    <xf numFmtId="38" fontId="0" fillId="0" borderId="62" xfId="48" applyFont="1" applyFill="1" applyBorder="1" applyAlignment="1">
      <alignment horizontal="center"/>
    </xf>
    <xf numFmtId="38" fontId="5" fillId="0" borderId="0" xfId="48" applyFont="1" applyFill="1" applyBorder="1" applyAlignment="1" quotePrefix="1">
      <alignment horizontal="left" vertical="center"/>
    </xf>
    <xf numFmtId="38" fontId="0" fillId="0" borderId="0" xfId="48" applyFont="1" applyFill="1" applyAlignment="1" quotePrefix="1">
      <alignment horizontal="center" vertical="center"/>
    </xf>
    <xf numFmtId="38" fontId="0" fillId="0" borderId="52" xfId="48" applyFont="1" applyFill="1" applyBorder="1" applyAlignment="1">
      <alignment horizontal="centerContinuous" vertical="center"/>
    </xf>
    <xf numFmtId="38" fontId="8" fillId="0" borderId="57" xfId="48" applyFont="1" applyFill="1" applyBorder="1" applyAlignment="1" quotePrefix="1">
      <alignment horizontal="center" vertical="center"/>
    </xf>
    <xf numFmtId="38" fontId="5" fillId="0" borderId="0" xfId="48" applyFont="1" applyFill="1" applyAlignment="1" quotePrefix="1">
      <alignment horizontal="left" vertical="top"/>
    </xf>
    <xf numFmtId="185" fontId="13" fillId="0" borderId="54" xfId="48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/>
    </xf>
    <xf numFmtId="38" fontId="0" fillId="0" borderId="0" xfId="48" applyFont="1" applyFill="1" applyAlignment="1" quotePrefix="1">
      <alignment horizontal="center" vertical="center"/>
    </xf>
    <xf numFmtId="185" fontId="1" fillId="0" borderId="58" xfId="4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57" xfId="48" applyFont="1" applyFill="1" applyBorder="1" applyAlignment="1">
      <alignment horizontal="center" vertical="center"/>
    </xf>
    <xf numFmtId="185" fontId="7" fillId="0" borderId="58" xfId="48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48" applyFill="1" applyAlignment="1">
      <alignment/>
    </xf>
    <xf numFmtId="38" fontId="0" fillId="0" borderId="0" xfId="48" applyFont="1" applyFill="1" applyBorder="1" applyAlignment="1">
      <alignment horizontal="center"/>
    </xf>
    <xf numFmtId="38" fontId="23" fillId="0" borderId="0" xfId="48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38" fontId="9" fillId="0" borderId="0" xfId="48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5" fillId="0" borderId="0" xfId="48" applyFont="1" applyFill="1" applyAlignment="1" quotePrefix="1">
      <alignment horizontal="left" vertical="center"/>
    </xf>
    <xf numFmtId="38" fontId="0" fillId="0" borderId="0" xfId="48" applyFill="1" applyAlignment="1">
      <alignment/>
    </xf>
    <xf numFmtId="38" fontId="15" fillId="0" borderId="0" xfId="48" applyFont="1" applyFill="1" applyBorder="1" applyAlignment="1">
      <alignment horizontal="distributed"/>
    </xf>
    <xf numFmtId="38" fontId="1" fillId="0" borderId="0" xfId="48" applyFont="1" applyFill="1" applyAlignment="1">
      <alignment/>
    </xf>
    <xf numFmtId="38" fontId="0" fillId="0" borderId="0" xfId="48" applyFont="1" applyFill="1" applyAlignment="1">
      <alignment horizontal="centerContinuous" vertical="center"/>
    </xf>
    <xf numFmtId="38" fontId="0" fillId="0" borderId="0" xfId="48" applyFill="1" applyAlignment="1">
      <alignment horizontal="centerContinuous" vertical="center"/>
    </xf>
    <xf numFmtId="38" fontId="0" fillId="0" borderId="0" xfId="48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185" fontId="1" fillId="0" borderId="0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185" fontId="1" fillId="0" borderId="26" xfId="48" applyNumberFormat="1" applyFont="1" applyFill="1" applyBorder="1" applyAlignment="1">
      <alignment/>
    </xf>
    <xf numFmtId="38" fontId="22" fillId="0" borderId="0" xfId="48" applyFont="1" applyFill="1" applyAlignment="1">
      <alignment/>
    </xf>
    <xf numFmtId="38" fontId="0" fillId="0" borderId="59" xfId="48" applyFont="1" applyFill="1" applyBorder="1" applyAlignment="1">
      <alignment horizontal="center"/>
    </xf>
    <xf numFmtId="38" fontId="0" fillId="0" borderId="60" xfId="48" applyFont="1" applyFill="1" applyBorder="1" applyAlignment="1">
      <alignment horizontal="center"/>
    </xf>
    <xf numFmtId="49" fontId="1" fillId="0" borderId="55" xfId="48" applyNumberFormat="1" applyFont="1" applyFill="1" applyBorder="1" applyAlignment="1">
      <alignment horizontal="center" vertical="center" shrinkToFit="1"/>
    </xf>
    <xf numFmtId="0" fontId="33" fillId="0" borderId="63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38" fontId="9" fillId="0" borderId="0" xfId="48" applyFont="1" applyFill="1" applyBorder="1" applyAlignment="1">
      <alignment vertical="center"/>
    </xf>
    <xf numFmtId="38" fontId="1" fillId="0" borderId="0" xfId="48" applyFont="1" applyFill="1" applyBorder="1" applyAlignment="1">
      <alignment vertical="center"/>
    </xf>
    <xf numFmtId="38" fontId="5" fillId="0" borderId="0" xfId="48" applyFont="1" applyFill="1" applyAlignment="1" quotePrefix="1">
      <alignment horizontal="centerContinuous" vertical="center"/>
    </xf>
    <xf numFmtId="38" fontId="1" fillId="0" borderId="0" xfId="48" applyFont="1" applyFill="1" applyAlignment="1" quotePrefix="1">
      <alignment horizontal="center" vertical="center"/>
    </xf>
    <xf numFmtId="38" fontId="8" fillId="0" borderId="64" xfId="48" applyFont="1" applyFill="1" applyBorder="1" applyAlignment="1">
      <alignment/>
    </xf>
    <xf numFmtId="38" fontId="0" fillId="0" borderId="65" xfId="48" applyFont="1" applyFill="1" applyBorder="1" applyAlignment="1">
      <alignment/>
    </xf>
    <xf numFmtId="38" fontId="10" fillId="0" borderId="0" xfId="48" applyFont="1" applyFill="1" applyAlignment="1">
      <alignment/>
    </xf>
    <xf numFmtId="38" fontId="11" fillId="0" borderId="0" xfId="48" applyFont="1" applyFill="1" applyAlignment="1">
      <alignment/>
    </xf>
    <xf numFmtId="0" fontId="1" fillId="0" borderId="0" xfId="0" applyNumberFormat="1" applyFont="1" applyFill="1" applyBorder="1" applyAlignment="1" quotePrefix="1">
      <alignment horizontal="left" vertical="center"/>
    </xf>
    <xf numFmtId="38" fontId="1" fillId="0" borderId="0" xfId="48" applyFont="1" applyFill="1" applyBorder="1" applyAlignment="1" quotePrefix="1">
      <alignment horizontal="center" vertical="center"/>
    </xf>
    <xf numFmtId="49" fontId="1" fillId="0" borderId="0" xfId="48" applyNumberFormat="1" applyFont="1" applyFill="1" applyBorder="1" applyAlignment="1">
      <alignment horizontal="center" vertical="center"/>
    </xf>
    <xf numFmtId="38" fontId="1" fillId="0" borderId="0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horizontal="centerContinuous" vertical="center"/>
    </xf>
    <xf numFmtId="38" fontId="8" fillId="0" borderId="0" xfId="48" applyFont="1" applyFill="1" applyBorder="1" applyAlignment="1">
      <alignment horizontal="center" vertical="center"/>
    </xf>
    <xf numFmtId="38" fontId="8" fillId="0" borderId="0" xfId="48" applyFont="1" applyFill="1" applyBorder="1" applyAlignment="1" quotePrefix="1">
      <alignment horizontal="center" vertical="center"/>
    </xf>
    <xf numFmtId="185" fontId="1" fillId="0" borderId="0" xfId="48" applyNumberFormat="1" applyFont="1" applyFill="1" applyBorder="1" applyAlignment="1">
      <alignment vertical="center"/>
    </xf>
    <xf numFmtId="185" fontId="23" fillId="0" borderId="0" xfId="48" applyNumberFormat="1" applyFont="1" applyFill="1" applyBorder="1" applyAlignment="1">
      <alignment/>
    </xf>
    <xf numFmtId="38" fontId="0" fillId="0" borderId="19" xfId="48" applyFont="1" applyFill="1" applyBorder="1" applyAlignment="1">
      <alignment horizontal="center"/>
    </xf>
    <xf numFmtId="38" fontId="23" fillId="0" borderId="19" xfId="48" applyFont="1" applyFill="1" applyBorder="1" applyAlignment="1">
      <alignment/>
    </xf>
    <xf numFmtId="185" fontId="4" fillId="0" borderId="19" xfId="48" applyNumberFormat="1" applyFont="1" applyFill="1" applyBorder="1" applyAlignment="1">
      <alignment/>
    </xf>
    <xf numFmtId="38" fontId="23" fillId="0" borderId="66" xfId="48" applyFont="1" applyFill="1" applyBorder="1" applyAlignment="1">
      <alignment/>
    </xf>
    <xf numFmtId="185" fontId="4" fillId="0" borderId="66" xfId="48" applyNumberFormat="1" applyFont="1" applyFill="1" applyBorder="1" applyAlignment="1">
      <alignment/>
    </xf>
    <xf numFmtId="38" fontId="0" fillId="0" borderId="0" xfId="48" applyFont="1" applyFill="1" applyAlignment="1">
      <alignment/>
    </xf>
    <xf numFmtId="38" fontId="0" fillId="0" borderId="0" xfId="48" applyFill="1" applyAlignment="1">
      <alignment horizontal="center" vertical="center"/>
    </xf>
    <xf numFmtId="38" fontId="25" fillId="0" borderId="67" xfId="0" applyNumberFormat="1" applyFont="1" applyFill="1" applyBorder="1" applyAlignment="1">
      <alignment/>
    </xf>
    <xf numFmtId="185" fontId="4" fillId="0" borderId="68" xfId="0" applyNumberFormat="1" applyFont="1" applyFill="1" applyBorder="1" applyAlignment="1">
      <alignment/>
    </xf>
    <xf numFmtId="0" fontId="25" fillId="0" borderId="67" xfId="0" applyFont="1" applyFill="1" applyBorder="1" applyAlignment="1">
      <alignment/>
    </xf>
    <xf numFmtId="0" fontId="4" fillId="0" borderId="68" xfId="0" applyFont="1" applyFill="1" applyBorder="1" applyAlignment="1">
      <alignment/>
    </xf>
    <xf numFmtId="38" fontId="25" fillId="0" borderId="69" xfId="0" applyNumberFormat="1" applyFont="1" applyFill="1" applyBorder="1" applyAlignment="1">
      <alignment/>
    </xf>
    <xf numFmtId="38" fontId="25" fillId="0" borderId="70" xfId="0" applyNumberFormat="1" applyFont="1" applyFill="1" applyBorder="1" applyAlignment="1">
      <alignment/>
    </xf>
    <xf numFmtId="0" fontId="0" fillId="0" borderId="63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38" fontId="0" fillId="0" borderId="46" xfId="48" applyFont="1" applyFill="1" applyBorder="1" applyAlignment="1">
      <alignment horizontal="center"/>
    </xf>
    <xf numFmtId="38" fontId="0" fillId="0" borderId="53" xfId="48" applyFont="1" applyFill="1" applyBorder="1" applyAlignment="1">
      <alignment horizontal="center"/>
    </xf>
    <xf numFmtId="38" fontId="0" fillId="0" borderId="71" xfId="48" applyFont="1" applyFill="1" applyBorder="1" applyAlignment="1">
      <alignment horizontal="center"/>
    </xf>
    <xf numFmtId="185" fontId="1" fillId="0" borderId="56" xfId="48" applyNumberFormat="1" applyFont="1" applyFill="1" applyBorder="1" applyAlignment="1">
      <alignment horizontal="centerContinuous" vertical="center"/>
    </xf>
    <xf numFmtId="38" fontId="10" fillId="0" borderId="26" xfId="48" applyFont="1" applyFill="1" applyBorder="1" applyAlignment="1">
      <alignment horizontal="centerContinuous" vertical="center"/>
    </xf>
    <xf numFmtId="38" fontId="0" fillId="0" borderId="72" xfId="48" applyFont="1" applyFill="1" applyBorder="1" applyAlignment="1">
      <alignment horizontal="center"/>
    </xf>
    <xf numFmtId="38" fontId="0" fillId="0" borderId="52" xfId="48" applyFont="1" applyFill="1" applyBorder="1" applyAlignment="1">
      <alignment horizontal="center"/>
    </xf>
    <xf numFmtId="0" fontId="33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38" fontId="0" fillId="0" borderId="73" xfId="48" applyFont="1" applyFill="1" applyBorder="1" applyAlignment="1">
      <alignment horizontal="center"/>
    </xf>
    <xf numFmtId="38" fontId="0" fillId="0" borderId="72" xfId="48" applyFont="1" applyFill="1" applyBorder="1" applyAlignment="1">
      <alignment horizontal="center"/>
    </xf>
    <xf numFmtId="38" fontId="0" fillId="0" borderId="52" xfId="48" applyFont="1" applyFill="1" applyBorder="1" applyAlignment="1">
      <alignment horizontal="center"/>
    </xf>
    <xf numFmtId="49" fontId="1" fillId="0" borderId="0" xfId="0" applyNumberFormat="1" applyFont="1" applyFill="1" applyAlignment="1">
      <alignment vertical="center"/>
    </xf>
    <xf numFmtId="38" fontId="0" fillId="0" borderId="48" xfId="48" applyFont="1" applyFill="1" applyBorder="1" applyAlignment="1">
      <alignment horizontal="distributed"/>
    </xf>
    <xf numFmtId="185" fontId="23" fillId="0" borderId="74" xfId="48" applyNumberFormat="1" applyFont="1" applyFill="1" applyBorder="1" applyAlignment="1">
      <alignment/>
    </xf>
    <xf numFmtId="185" fontId="4" fillId="0" borderId="75" xfId="48" applyNumberFormat="1" applyFont="1" applyFill="1" applyBorder="1" applyAlignment="1">
      <alignment/>
    </xf>
    <xf numFmtId="38" fontId="0" fillId="0" borderId="76" xfId="48" applyFont="1" applyFill="1" applyBorder="1" applyAlignment="1">
      <alignment horizontal="distributed"/>
    </xf>
    <xf numFmtId="38" fontId="0" fillId="0" borderId="77" xfId="48" applyFont="1" applyFill="1" applyBorder="1" applyAlignment="1">
      <alignment horizontal="distributed"/>
    </xf>
    <xf numFmtId="38" fontId="0" fillId="0" borderId="76" xfId="48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/>
    </xf>
    <xf numFmtId="38" fontId="0" fillId="0" borderId="76" xfId="48" applyFont="1" applyFill="1" applyBorder="1" applyAlignment="1">
      <alignment horizontal="centerContinuous" shrinkToFit="1"/>
    </xf>
    <xf numFmtId="38" fontId="0" fillId="0" borderId="74" xfId="48" applyFont="1" applyFill="1" applyBorder="1" applyAlignment="1">
      <alignment horizontal="distributed"/>
    </xf>
    <xf numFmtId="38" fontId="23" fillId="0" borderId="74" xfId="48" applyFont="1" applyFill="1" applyBorder="1" applyAlignment="1">
      <alignment/>
    </xf>
    <xf numFmtId="38" fontId="0" fillId="0" borderId="76" xfId="48" applyFont="1" applyFill="1" applyBorder="1" applyAlignment="1">
      <alignment/>
    </xf>
    <xf numFmtId="38" fontId="23" fillId="0" borderId="78" xfId="48" applyFont="1" applyFill="1" applyBorder="1" applyAlignment="1">
      <alignment/>
    </xf>
    <xf numFmtId="185" fontId="4" fillId="0" borderId="79" xfId="48" applyNumberFormat="1" applyFont="1" applyFill="1" applyBorder="1" applyAlignment="1">
      <alignment/>
    </xf>
    <xf numFmtId="38" fontId="23" fillId="0" borderId="78" xfId="48" applyFont="1" applyFill="1" applyBorder="1" applyAlignment="1" applyProtection="1">
      <alignment/>
      <protection/>
    </xf>
    <xf numFmtId="38" fontId="0" fillId="0" borderId="48" xfId="48" applyFont="1" applyFill="1" applyBorder="1" applyAlignment="1">
      <alignment/>
    </xf>
    <xf numFmtId="38" fontId="36" fillId="0" borderId="48" xfId="48" applyFont="1" applyFill="1" applyBorder="1" applyAlignment="1">
      <alignment/>
    </xf>
    <xf numFmtId="38" fontId="28" fillId="0" borderId="78" xfId="48" applyFont="1" applyFill="1" applyBorder="1" applyAlignment="1" applyProtection="1">
      <alignment/>
      <protection/>
    </xf>
    <xf numFmtId="185" fontId="35" fillId="0" borderId="79" xfId="48" applyNumberFormat="1" applyFont="1" applyFill="1" applyBorder="1" applyAlignment="1">
      <alignment/>
    </xf>
    <xf numFmtId="38" fontId="22" fillId="0" borderId="48" xfId="48" applyFont="1" applyFill="1" applyBorder="1" applyAlignment="1">
      <alignment horizontal="distributed"/>
    </xf>
    <xf numFmtId="38" fontId="36" fillId="0" borderId="48" xfId="48" applyFont="1" applyFill="1" applyBorder="1" applyAlignment="1">
      <alignment/>
    </xf>
    <xf numFmtId="38" fontId="28" fillId="0" borderId="78" xfId="48" applyFont="1" applyFill="1" applyBorder="1" applyAlignment="1">
      <alignment/>
    </xf>
    <xf numFmtId="38" fontId="22" fillId="0" borderId="76" xfId="48" applyFont="1" applyFill="1" applyBorder="1" applyAlignment="1">
      <alignment/>
    </xf>
    <xf numFmtId="38" fontId="36" fillId="0" borderId="80" xfId="48" applyFont="1" applyFill="1" applyBorder="1" applyAlignment="1">
      <alignment shrinkToFit="1"/>
    </xf>
    <xf numFmtId="0" fontId="0" fillId="0" borderId="81" xfId="0" applyFill="1" applyBorder="1" applyAlignment="1">
      <alignment shrinkToFit="1"/>
    </xf>
    <xf numFmtId="0" fontId="0" fillId="0" borderId="82" xfId="0" applyFill="1" applyBorder="1" applyAlignment="1">
      <alignment shrinkToFit="1"/>
    </xf>
    <xf numFmtId="38" fontId="23" fillId="0" borderId="74" xfId="48" applyNumberFormat="1" applyFont="1" applyFill="1" applyBorder="1" applyAlignment="1">
      <alignment/>
    </xf>
    <xf numFmtId="38" fontId="5" fillId="0" borderId="48" xfId="48" applyFont="1" applyFill="1" applyBorder="1" applyAlignment="1">
      <alignment/>
    </xf>
    <xf numFmtId="38" fontId="5" fillId="0" borderId="80" xfId="48" applyFont="1" applyFill="1" applyBorder="1" applyAlignment="1">
      <alignment shrinkToFit="1"/>
    </xf>
    <xf numFmtId="38" fontId="78" fillId="0" borderId="80" xfId="48" applyFont="1" applyFill="1" applyBorder="1" applyAlignment="1">
      <alignment horizontal="left"/>
    </xf>
    <xf numFmtId="38" fontId="78" fillId="0" borderId="76" xfId="48" applyFont="1" applyFill="1" applyBorder="1" applyAlignment="1">
      <alignment horizontal="center"/>
    </xf>
    <xf numFmtId="185" fontId="4" fillId="0" borderId="51" xfId="48" applyNumberFormat="1" applyFont="1" applyFill="1" applyBorder="1" applyAlignment="1">
      <alignment/>
    </xf>
    <xf numFmtId="38" fontId="36" fillId="0" borderId="77" xfId="48" applyFont="1" applyFill="1" applyBorder="1" applyAlignment="1">
      <alignment/>
    </xf>
    <xf numFmtId="38" fontId="22" fillId="0" borderId="76" xfId="48" applyFont="1" applyFill="1" applyBorder="1" applyAlignment="1">
      <alignment horizontal="center"/>
    </xf>
    <xf numFmtId="185" fontId="4" fillId="0" borderId="79" xfId="48" applyNumberFormat="1" applyFont="1" applyFill="1" applyBorder="1" applyAlignment="1">
      <alignment/>
    </xf>
    <xf numFmtId="38" fontId="0" fillId="0" borderId="76" xfId="48" applyFont="1" applyFill="1" applyBorder="1" applyAlignment="1">
      <alignment/>
    </xf>
    <xf numFmtId="38" fontId="33" fillId="0" borderId="77" xfId="48" applyFont="1" applyFill="1" applyBorder="1" applyAlignment="1">
      <alignment/>
    </xf>
    <xf numFmtId="38" fontId="0" fillId="0" borderId="41" xfId="48" applyFont="1" applyFill="1" applyBorder="1" applyAlignment="1">
      <alignment/>
    </xf>
    <xf numFmtId="38" fontId="23" fillId="0" borderId="83" xfId="48" applyFont="1" applyFill="1" applyBorder="1" applyAlignment="1">
      <alignment/>
    </xf>
    <xf numFmtId="38" fontId="0" fillId="0" borderId="84" xfId="48" applyFont="1" applyFill="1" applyBorder="1" applyAlignment="1">
      <alignment/>
    </xf>
    <xf numFmtId="38" fontId="0" fillId="0" borderId="63" xfId="48" applyFont="1" applyFill="1" applyBorder="1" applyAlignment="1">
      <alignment horizontal="distributed"/>
    </xf>
    <xf numFmtId="38" fontId="0" fillId="0" borderId="84" xfId="48" applyFont="1" applyFill="1" applyBorder="1" applyAlignment="1">
      <alignment horizontal="distributed"/>
    </xf>
    <xf numFmtId="38" fontId="0" fillId="0" borderId="85" xfId="48" applyFont="1" applyFill="1" applyBorder="1" applyAlignment="1">
      <alignment horizontal="center"/>
    </xf>
    <xf numFmtId="38" fontId="23" fillId="0" borderId="86" xfId="48" applyFont="1" applyFill="1" applyBorder="1" applyAlignment="1">
      <alignment/>
    </xf>
    <xf numFmtId="185" fontId="4" fillId="0" borderId="87" xfId="48" applyNumberFormat="1" applyFont="1" applyFill="1" applyBorder="1" applyAlignment="1">
      <alignment/>
    </xf>
    <xf numFmtId="38" fontId="0" fillId="0" borderId="88" xfId="48" applyFont="1" applyFill="1" applyBorder="1" applyAlignment="1">
      <alignment horizontal="center"/>
    </xf>
    <xf numFmtId="38" fontId="0" fillId="0" borderId="89" xfId="48" applyFont="1" applyFill="1" applyBorder="1" applyAlignment="1">
      <alignment horizontal="center"/>
    </xf>
    <xf numFmtId="38" fontId="0" fillId="0" borderId="48" xfId="48" applyFont="1" applyFill="1" applyBorder="1" applyAlignment="1">
      <alignment horizontal="centerContinuous" shrinkToFit="1"/>
    </xf>
    <xf numFmtId="0" fontId="23" fillId="0" borderId="74" xfId="48" applyNumberFormat="1" applyFont="1" applyFill="1" applyBorder="1" applyAlignment="1">
      <alignment/>
    </xf>
    <xf numFmtId="38" fontId="38" fillId="0" borderId="48" xfId="48" applyFont="1" applyFill="1" applyBorder="1" applyAlignment="1">
      <alignment/>
    </xf>
    <xf numFmtId="38" fontId="36" fillId="0" borderId="74" xfId="48" applyFont="1" applyFill="1" applyBorder="1" applyAlignment="1">
      <alignment/>
    </xf>
    <xf numFmtId="38" fontId="5" fillId="0" borderId="74" xfId="48" applyFont="1" applyFill="1" applyBorder="1" applyAlignment="1">
      <alignment/>
    </xf>
    <xf numFmtId="38" fontId="0" fillId="0" borderId="0" xfId="48" applyFont="1" applyFill="1" applyBorder="1" applyAlignment="1">
      <alignment horizontal="distributed"/>
    </xf>
    <xf numFmtId="38" fontId="0" fillId="0" borderId="84" xfId="48" applyFont="1" applyFill="1" applyBorder="1" applyAlignment="1">
      <alignment horizontal="center"/>
    </xf>
    <xf numFmtId="38" fontId="0" fillId="0" borderId="80" xfId="48" applyFont="1" applyFill="1" applyBorder="1" applyAlignment="1">
      <alignment horizontal="distributed"/>
    </xf>
    <xf numFmtId="38" fontId="0" fillId="0" borderId="22" xfId="48" applyFont="1" applyFill="1" applyBorder="1" applyAlignment="1">
      <alignment horizontal="distributed"/>
    </xf>
    <xf numFmtId="38" fontId="23" fillId="0" borderId="90" xfId="48" applyFont="1" applyFill="1" applyBorder="1" applyAlignment="1">
      <alignment/>
    </xf>
    <xf numFmtId="38" fontId="38" fillId="0" borderId="48" xfId="48" applyFont="1" applyFill="1" applyBorder="1" applyAlignment="1">
      <alignment/>
    </xf>
    <xf numFmtId="38" fontId="28" fillId="0" borderId="90" xfId="48" applyFont="1" applyFill="1" applyBorder="1" applyAlignment="1">
      <alignment/>
    </xf>
    <xf numFmtId="0" fontId="38" fillId="0" borderId="40" xfId="0" applyFont="1" applyFill="1" applyBorder="1" applyAlignment="1">
      <alignment/>
    </xf>
    <xf numFmtId="0" fontId="0" fillId="0" borderId="81" xfId="0" applyFill="1" applyBorder="1" applyAlignment="1">
      <alignment/>
    </xf>
    <xf numFmtId="0" fontId="0" fillId="0" borderId="82" xfId="0" applyFill="1" applyBorder="1" applyAlignment="1">
      <alignment/>
    </xf>
    <xf numFmtId="38" fontId="36" fillId="0" borderId="80" xfId="48" applyFont="1" applyFill="1" applyBorder="1" applyAlignment="1">
      <alignment/>
    </xf>
    <xf numFmtId="38" fontId="0" fillId="0" borderId="74" xfId="48" applyFont="1" applyFill="1" applyBorder="1" applyAlignment="1">
      <alignment horizontal="centerContinuous" shrinkToFit="1"/>
    </xf>
    <xf numFmtId="38" fontId="0" fillId="0" borderId="76" xfId="48" applyFont="1" applyFill="1" applyBorder="1" applyAlignment="1">
      <alignment horizontal="center" shrinkToFit="1"/>
    </xf>
    <xf numFmtId="38" fontId="0" fillId="0" borderId="40" xfId="48" applyFont="1" applyFill="1" applyBorder="1" applyAlignment="1">
      <alignment/>
    </xf>
    <xf numFmtId="38" fontId="38" fillId="0" borderId="76" xfId="48" applyFont="1" applyFill="1" applyBorder="1" applyAlignment="1">
      <alignment/>
    </xf>
    <xf numFmtId="38" fontId="23" fillId="0" borderId="91" xfId="48" applyFont="1" applyFill="1" applyBorder="1" applyAlignment="1">
      <alignment/>
    </xf>
    <xf numFmtId="185" fontId="4" fillId="0" borderId="87" xfId="48" applyNumberFormat="1" applyFont="1" applyFill="1" applyBorder="1" applyAlignment="1">
      <alignment/>
    </xf>
    <xf numFmtId="185" fontId="4" fillId="0" borderId="75" xfId="48" applyNumberFormat="1" applyFont="1" applyFill="1" applyBorder="1" applyAlignment="1">
      <alignment/>
    </xf>
    <xf numFmtId="38" fontId="0" fillId="0" borderId="77" xfId="48" applyFont="1" applyFill="1" applyBorder="1" applyAlignment="1">
      <alignment/>
    </xf>
    <xf numFmtId="198" fontId="0" fillId="0" borderId="76" xfId="48" applyNumberFormat="1" applyFont="1" applyFill="1" applyBorder="1" applyAlignment="1">
      <alignment horizontal="centerContinuous" shrinkToFit="1"/>
    </xf>
    <xf numFmtId="38" fontId="23" fillId="0" borderId="78" xfId="48" applyNumberFormat="1" applyFont="1" applyFill="1" applyBorder="1" applyAlignment="1">
      <alignment/>
    </xf>
    <xf numFmtId="38" fontId="4" fillId="0" borderId="79" xfId="48" applyNumberFormat="1" applyFont="1" applyFill="1" applyBorder="1" applyAlignment="1">
      <alignment/>
    </xf>
    <xf numFmtId="38" fontId="4" fillId="0" borderId="79" xfId="48" applyNumberFormat="1" applyFont="1" applyFill="1" applyBorder="1" applyAlignment="1">
      <alignment/>
    </xf>
    <xf numFmtId="38" fontId="4" fillId="0" borderId="14" xfId="48" applyNumberFormat="1" applyFont="1" applyFill="1" applyBorder="1" applyAlignment="1">
      <alignment/>
    </xf>
    <xf numFmtId="38" fontId="78" fillId="0" borderId="48" xfId="48" applyFont="1" applyFill="1" applyBorder="1" applyAlignment="1">
      <alignment horizontal="left"/>
    </xf>
    <xf numFmtId="38" fontId="4" fillId="0" borderId="14" xfId="48" applyNumberFormat="1" applyFont="1" applyFill="1" applyBorder="1" applyAlignment="1">
      <alignment/>
    </xf>
    <xf numFmtId="38" fontId="78" fillId="0" borderId="40" xfId="48" applyFont="1" applyFill="1" applyBorder="1" applyAlignment="1">
      <alignment horizontal="left"/>
    </xf>
    <xf numFmtId="38" fontId="0" fillId="0" borderId="48" xfId="48" applyFont="1" applyFill="1" applyBorder="1" applyAlignment="1">
      <alignment/>
    </xf>
    <xf numFmtId="38" fontId="0" fillId="0" borderId="77" xfId="48" applyFont="1" applyFill="1" applyBorder="1" applyAlignment="1">
      <alignment horizontal="centerContinuous" shrinkToFit="1"/>
    </xf>
    <xf numFmtId="38" fontId="0" fillId="0" borderId="74" xfId="48" applyFont="1" applyFill="1" applyBorder="1" applyAlignment="1">
      <alignment/>
    </xf>
    <xf numFmtId="38" fontId="23" fillId="0" borderId="83" xfId="48" applyNumberFormat="1" applyFont="1" applyFill="1" applyBorder="1" applyAlignment="1">
      <alignment/>
    </xf>
    <xf numFmtId="38" fontId="4" fillId="0" borderId="61" xfId="48" applyNumberFormat="1" applyFont="1" applyFill="1" applyBorder="1" applyAlignment="1">
      <alignment/>
    </xf>
    <xf numFmtId="185" fontId="23" fillId="0" borderId="81" xfId="48" applyNumberFormat="1" applyFont="1" applyFill="1" applyBorder="1" applyAlignment="1">
      <alignment/>
    </xf>
    <xf numFmtId="38" fontId="33" fillId="0" borderId="48" xfId="48" applyFont="1" applyFill="1" applyBorder="1" applyAlignment="1">
      <alignment/>
    </xf>
    <xf numFmtId="185" fontId="4" fillId="0" borderId="14" xfId="48" applyNumberFormat="1" applyFont="1" applyFill="1" applyBorder="1" applyAlignment="1">
      <alignment/>
    </xf>
    <xf numFmtId="38" fontId="33" fillId="0" borderId="48" xfId="48" applyFont="1" applyFill="1" applyBorder="1" applyAlignment="1">
      <alignment vertical="top"/>
    </xf>
    <xf numFmtId="0" fontId="0" fillId="0" borderId="80" xfId="48" applyNumberFormat="1" applyFont="1" applyFill="1" applyBorder="1" applyAlignment="1">
      <alignment shrinkToFit="1"/>
    </xf>
    <xf numFmtId="0" fontId="23" fillId="0" borderId="92" xfId="0" applyFont="1" applyFill="1" applyBorder="1" applyAlignment="1">
      <alignment shrinkToFit="1"/>
    </xf>
    <xf numFmtId="38" fontId="23" fillId="0" borderId="93" xfId="48" applyFont="1" applyFill="1" applyBorder="1" applyAlignment="1">
      <alignment/>
    </xf>
    <xf numFmtId="0" fontId="4" fillId="0" borderId="14" xfId="48" applyNumberFormat="1" applyFont="1" applyFill="1" applyBorder="1" applyAlignment="1">
      <alignment/>
    </xf>
    <xf numFmtId="38" fontId="33" fillId="0" borderId="76" xfId="48" applyFont="1" applyFill="1" applyBorder="1" applyAlignment="1">
      <alignment/>
    </xf>
    <xf numFmtId="38" fontId="33" fillId="0" borderId="76" xfId="48" applyFont="1" applyFill="1" applyBorder="1" applyAlignment="1">
      <alignment vertical="top"/>
    </xf>
    <xf numFmtId="0" fontId="0" fillId="0" borderId="76" xfId="48" applyNumberFormat="1" applyFont="1" applyFill="1" applyBorder="1" applyAlignment="1">
      <alignment/>
    </xf>
    <xf numFmtId="38" fontId="38" fillId="0" borderId="74" xfId="48" applyFont="1" applyFill="1" applyBorder="1" applyAlignment="1">
      <alignment/>
    </xf>
    <xf numFmtId="38" fontId="22" fillId="0" borderId="74" xfId="48" applyFont="1" applyFill="1" applyBorder="1" applyAlignment="1">
      <alignment/>
    </xf>
    <xf numFmtId="38" fontId="23" fillId="0" borderId="74" xfId="48" applyFont="1" applyFill="1" applyBorder="1" applyAlignment="1" applyProtection="1">
      <alignment/>
      <protection/>
    </xf>
    <xf numFmtId="0" fontId="23" fillId="0" borderId="81" xfId="0" applyFont="1" applyFill="1" applyBorder="1" applyAlignment="1">
      <alignment shrinkToFit="1"/>
    </xf>
    <xf numFmtId="38" fontId="5" fillId="0" borderId="77" xfId="48" applyFont="1" applyFill="1" applyBorder="1" applyAlignment="1">
      <alignment horizontal="centerContinuous" shrinkToFit="1"/>
    </xf>
    <xf numFmtId="38" fontId="1" fillId="0" borderId="48" xfId="48" applyFont="1" applyFill="1" applyBorder="1" applyAlignment="1">
      <alignment horizontal="distributed"/>
    </xf>
    <xf numFmtId="185" fontId="4" fillId="0" borderId="74" xfId="48" applyNumberFormat="1" applyFont="1" applyFill="1" applyBorder="1" applyAlignment="1">
      <alignment/>
    </xf>
    <xf numFmtId="38" fontId="0" fillId="0" borderId="80" xfId="48" applyFont="1" applyFill="1" applyBorder="1" applyAlignment="1">
      <alignment/>
    </xf>
    <xf numFmtId="38" fontId="36" fillId="0" borderId="76" xfId="48" applyFont="1" applyFill="1" applyBorder="1" applyAlignment="1">
      <alignment/>
    </xf>
    <xf numFmtId="38" fontId="36" fillId="0" borderId="76" xfId="48" applyFont="1" applyFill="1" applyBorder="1" applyAlignment="1">
      <alignment vertical="top"/>
    </xf>
    <xf numFmtId="38" fontId="0" fillId="0" borderId="74" xfId="48" applyFont="1" applyFill="1" applyBorder="1" applyAlignment="1">
      <alignment/>
    </xf>
    <xf numFmtId="38" fontId="23" fillId="0" borderId="94" xfId="48" applyFont="1" applyFill="1" applyBorder="1" applyAlignment="1">
      <alignment/>
    </xf>
    <xf numFmtId="38" fontId="0" fillId="0" borderId="40" xfId="48" applyFont="1" applyFill="1" applyBorder="1" applyAlignment="1">
      <alignment horizontal="distributed"/>
    </xf>
    <xf numFmtId="38" fontId="23" fillId="0" borderId="30" xfId="48" applyFont="1" applyFill="1" applyBorder="1" applyAlignment="1">
      <alignment/>
    </xf>
    <xf numFmtId="38" fontId="23" fillId="0" borderId="81" xfId="48" applyFont="1" applyFill="1" applyBorder="1" applyAlignment="1">
      <alignment/>
    </xf>
    <xf numFmtId="38" fontId="38" fillId="0" borderId="80" xfId="48" applyFont="1" applyFill="1" applyBorder="1" applyAlignment="1">
      <alignment/>
    </xf>
    <xf numFmtId="38" fontId="38" fillId="0" borderId="22" xfId="48" applyFont="1" applyFill="1" applyBorder="1" applyAlignment="1">
      <alignment/>
    </xf>
    <xf numFmtId="38" fontId="22" fillId="0" borderId="40" xfId="48" applyFont="1" applyFill="1" applyBorder="1" applyAlignment="1">
      <alignment horizontal="distributed"/>
    </xf>
    <xf numFmtId="38" fontId="38" fillId="0" borderId="80" xfId="48" applyFont="1" applyFill="1" applyBorder="1" applyAlignment="1">
      <alignment vertical="top"/>
    </xf>
    <xf numFmtId="38" fontId="38" fillId="0" borderId="22" xfId="48" applyFont="1" applyFill="1" applyBorder="1" applyAlignment="1">
      <alignment vertical="top"/>
    </xf>
    <xf numFmtId="38" fontId="28" fillId="0" borderId="91" xfId="48" applyFont="1" applyFill="1" applyBorder="1" applyAlignment="1">
      <alignment/>
    </xf>
    <xf numFmtId="38" fontId="38" fillId="0" borderId="40" xfId="48" applyFont="1" applyFill="1" applyBorder="1" applyAlignment="1">
      <alignment/>
    </xf>
    <xf numFmtId="38" fontId="28" fillId="0" borderId="81" xfId="48" applyFont="1" applyFill="1" applyBorder="1" applyAlignment="1">
      <alignment/>
    </xf>
    <xf numFmtId="38" fontId="33" fillId="0" borderId="80" xfId="48" applyFont="1" applyFill="1" applyBorder="1" applyAlignment="1">
      <alignment/>
    </xf>
    <xf numFmtId="38" fontId="33" fillId="0" borderId="22" xfId="48" applyFont="1" applyFill="1" applyBorder="1" applyAlignment="1">
      <alignment/>
    </xf>
    <xf numFmtId="38" fontId="33" fillId="0" borderId="40" xfId="48" applyFont="1" applyFill="1" applyBorder="1" applyAlignment="1">
      <alignment/>
    </xf>
    <xf numFmtId="38" fontId="38" fillId="0" borderId="40" xfId="48" applyFont="1" applyFill="1" applyBorder="1" applyAlignment="1">
      <alignment vertical="top"/>
    </xf>
    <xf numFmtId="38" fontId="33" fillId="0" borderId="80" xfId="48" applyFont="1" applyFill="1" applyBorder="1" applyAlignment="1">
      <alignment vertical="top"/>
    </xf>
    <xf numFmtId="38" fontId="33" fillId="0" borderId="22" xfId="48" applyFont="1" applyFill="1" applyBorder="1" applyAlignment="1">
      <alignment vertical="top"/>
    </xf>
    <xf numFmtId="38" fontId="33" fillId="0" borderId="40" xfId="48" applyFont="1" applyFill="1" applyBorder="1" applyAlignment="1">
      <alignment vertical="top"/>
    </xf>
    <xf numFmtId="38" fontId="0" fillId="0" borderId="95" xfId="48" applyFont="1" applyFill="1" applyBorder="1" applyAlignment="1">
      <alignment/>
    </xf>
    <xf numFmtId="38" fontId="22" fillId="0" borderId="40" xfId="48" applyFont="1" applyFill="1" applyBorder="1" applyAlignment="1">
      <alignment/>
    </xf>
    <xf numFmtId="38" fontId="0" fillId="0" borderId="96" xfId="48" applyFont="1" applyFill="1" applyBorder="1" applyAlignment="1">
      <alignment/>
    </xf>
    <xf numFmtId="38" fontId="23" fillId="0" borderId="97" xfId="48" applyFont="1" applyFill="1" applyBorder="1" applyAlignment="1">
      <alignment/>
    </xf>
    <xf numFmtId="38" fontId="23" fillId="0" borderId="67" xfId="48" applyFont="1" applyFill="1" applyBorder="1" applyAlignment="1">
      <alignment/>
    </xf>
    <xf numFmtId="38" fontId="23" fillId="0" borderId="98" xfId="48" applyFont="1" applyFill="1" applyBorder="1" applyAlignment="1">
      <alignment/>
    </xf>
    <xf numFmtId="38" fontId="0" fillId="0" borderId="99" xfId="48" applyFont="1" applyFill="1" applyBorder="1" applyAlignment="1">
      <alignment horizontal="distributed"/>
    </xf>
    <xf numFmtId="38" fontId="0" fillId="0" borderId="100" xfId="48" applyFont="1" applyFill="1" applyBorder="1" applyAlignment="1">
      <alignment horizontal="distributed"/>
    </xf>
    <xf numFmtId="38" fontId="0" fillId="0" borderId="96" xfId="48" applyFont="1" applyFill="1" applyBorder="1" applyAlignment="1">
      <alignment horizontal="distributed"/>
    </xf>
    <xf numFmtId="185" fontId="4" fillId="0" borderId="61" xfId="48" applyNumberFormat="1" applyFont="1" applyFill="1" applyBorder="1" applyAlignment="1">
      <alignment/>
    </xf>
    <xf numFmtId="0" fontId="0" fillId="0" borderId="94" xfId="0" applyFill="1" applyBorder="1" applyAlignment="1">
      <alignment shrinkToFit="1"/>
    </xf>
    <xf numFmtId="0" fontId="0" fillId="0" borderId="80" xfId="0" applyFill="1" applyBorder="1" applyAlignment="1">
      <alignment shrinkToFit="1"/>
    </xf>
    <xf numFmtId="38" fontId="5" fillId="0" borderId="80" xfId="48" applyFont="1" applyFill="1" applyBorder="1" applyAlignment="1">
      <alignment/>
    </xf>
    <xf numFmtId="185" fontId="4" fillId="0" borderId="74" xfId="48" applyNumberFormat="1" applyFont="1" applyFill="1" applyBorder="1" applyAlignment="1">
      <alignment/>
    </xf>
    <xf numFmtId="38" fontId="0" fillId="0" borderId="77" xfId="48" applyFont="1" applyFill="1" applyBorder="1" applyAlignment="1">
      <alignment horizontal="distributed"/>
    </xf>
    <xf numFmtId="38" fontId="5" fillId="0" borderId="80" xfId="48" applyFont="1" applyFill="1" applyBorder="1" applyAlignment="1">
      <alignment vertical="top"/>
    </xf>
    <xf numFmtId="38" fontId="0" fillId="0" borderId="77" xfId="48" applyFont="1" applyFill="1" applyBorder="1" applyAlignment="1">
      <alignment/>
    </xf>
    <xf numFmtId="0" fontId="0" fillId="0" borderId="94" xfId="0" applyFill="1" applyBorder="1" applyAlignment="1">
      <alignment/>
    </xf>
    <xf numFmtId="0" fontId="0" fillId="0" borderId="80" xfId="0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61" xfId="48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4" xfId="0" applyFill="1" applyBorder="1" applyAlignment="1">
      <alignment/>
    </xf>
    <xf numFmtId="38" fontId="0" fillId="0" borderId="22" xfId="48" applyFont="1" applyFill="1" applyBorder="1" applyAlignment="1">
      <alignment horizontal="center"/>
    </xf>
    <xf numFmtId="38" fontId="38" fillId="0" borderId="76" xfId="48" applyFont="1" applyFill="1" applyBorder="1" applyAlignment="1">
      <alignment/>
    </xf>
    <xf numFmtId="38" fontId="28" fillId="0" borderId="74" xfId="48" applyFont="1" applyFill="1" applyBorder="1" applyAlignment="1">
      <alignment/>
    </xf>
    <xf numFmtId="185" fontId="35" fillId="0" borderId="51" xfId="48" applyNumberFormat="1" applyFont="1" applyFill="1" applyBorder="1" applyAlignment="1">
      <alignment/>
    </xf>
    <xf numFmtId="38" fontId="5" fillId="0" borderId="22" xfId="48" applyFont="1" applyFill="1" applyBorder="1" applyAlignment="1">
      <alignment horizontal="center"/>
    </xf>
    <xf numFmtId="185" fontId="4" fillId="0" borderId="51" xfId="48" applyNumberFormat="1" applyFont="1" applyFill="1" applyBorder="1" applyAlignment="1">
      <alignment/>
    </xf>
    <xf numFmtId="38" fontId="36" fillId="0" borderId="22" xfId="48" applyFont="1" applyFill="1" applyBorder="1" applyAlignment="1">
      <alignment horizontal="center"/>
    </xf>
    <xf numFmtId="38" fontId="36" fillId="0" borderId="80" xfId="48" applyFont="1" applyFill="1" applyBorder="1" applyAlignment="1">
      <alignment vertical="top"/>
    </xf>
    <xf numFmtId="38" fontId="36" fillId="0" borderId="22" xfId="48" applyFont="1" applyFill="1" applyBorder="1" applyAlignment="1">
      <alignment horizontal="center" vertical="top"/>
    </xf>
    <xf numFmtId="185" fontId="1" fillId="0" borderId="14" xfId="48" applyNumberFormat="1" applyFont="1" applyFill="1" applyBorder="1" applyAlignment="1">
      <alignment/>
    </xf>
    <xf numFmtId="38" fontId="38" fillId="0" borderId="22" xfId="48" applyFont="1" applyFill="1" applyBorder="1" applyAlignment="1">
      <alignment horizontal="center"/>
    </xf>
    <xf numFmtId="38" fontId="33" fillId="0" borderId="22" xfId="48" applyFont="1" applyFill="1" applyBorder="1" applyAlignment="1">
      <alignment horizontal="center"/>
    </xf>
    <xf numFmtId="185" fontId="4" fillId="0" borderId="82" xfId="48" applyNumberFormat="1" applyFont="1" applyFill="1" applyBorder="1" applyAlignment="1">
      <alignment/>
    </xf>
    <xf numFmtId="38" fontId="0" fillId="0" borderId="22" xfId="48" applyFont="1" applyFill="1" applyBorder="1" applyAlignment="1">
      <alignment/>
    </xf>
    <xf numFmtId="38" fontId="36" fillId="0" borderId="63" xfId="48" applyFont="1" applyFill="1" applyBorder="1" applyAlignment="1">
      <alignment/>
    </xf>
    <xf numFmtId="38" fontId="36" fillId="0" borderId="84" xfId="48" applyFont="1" applyFill="1" applyBorder="1" applyAlignment="1">
      <alignment horizontal="center"/>
    </xf>
    <xf numFmtId="38" fontId="0" fillId="0" borderId="100" xfId="48" applyFont="1" applyFill="1" applyBorder="1" applyAlignment="1">
      <alignment horizontal="center"/>
    </xf>
    <xf numFmtId="185" fontId="1" fillId="0" borderId="101" xfId="48" applyNumberFormat="1" applyFont="1" applyFill="1" applyBorder="1" applyAlignment="1">
      <alignment/>
    </xf>
    <xf numFmtId="38" fontId="0" fillId="0" borderId="76" xfId="48" applyFont="1" applyFill="1" applyBorder="1" applyAlignment="1">
      <alignment/>
    </xf>
    <xf numFmtId="38" fontId="0" fillId="0" borderId="48" xfId="48" applyFont="1" applyFill="1" applyBorder="1" applyAlignment="1">
      <alignment horizontal="distributed"/>
    </xf>
    <xf numFmtId="38" fontId="0" fillId="0" borderId="76" xfId="48" applyFont="1" applyFill="1" applyBorder="1" applyAlignment="1">
      <alignment horizontal="distributed"/>
    </xf>
    <xf numFmtId="38" fontId="0" fillId="0" borderId="77" xfId="48" applyFont="1" applyFill="1" applyBorder="1" applyAlignment="1">
      <alignment horizontal="distributed"/>
    </xf>
    <xf numFmtId="38" fontId="0" fillId="0" borderId="76" xfId="48" applyFont="1" applyFill="1" applyBorder="1" applyAlignment="1">
      <alignment horizontal="center"/>
    </xf>
    <xf numFmtId="38" fontId="0" fillId="0" borderId="76" xfId="48" applyFont="1" applyFill="1" applyBorder="1" applyAlignment="1">
      <alignment/>
    </xf>
    <xf numFmtId="38" fontId="36" fillId="0" borderId="76" xfId="48" applyFont="1" applyFill="1" applyBorder="1" applyAlignment="1">
      <alignment horizontal="center"/>
    </xf>
    <xf numFmtId="38" fontId="38" fillId="0" borderId="74" xfId="48" applyFont="1" applyFill="1" applyBorder="1" applyAlignment="1">
      <alignment vertical="top"/>
    </xf>
    <xf numFmtId="38" fontId="38" fillId="0" borderId="76" xfId="48" applyFont="1" applyFill="1" applyBorder="1" applyAlignment="1">
      <alignment horizontal="center" vertical="top"/>
    </xf>
    <xf numFmtId="38" fontId="0" fillId="0" borderId="41" xfId="48" applyFont="1" applyFill="1" applyBorder="1" applyAlignment="1">
      <alignment horizontal="distributed"/>
    </xf>
    <xf numFmtId="38" fontId="23" fillId="0" borderId="83" xfId="48" applyFont="1" applyFill="1" applyBorder="1" applyAlignment="1" applyProtection="1">
      <alignment/>
      <protection/>
    </xf>
    <xf numFmtId="38" fontId="0" fillId="0" borderId="84" xfId="48" applyFont="1" applyFill="1" applyBorder="1" applyAlignment="1">
      <alignment horizontal="distributed"/>
    </xf>
    <xf numFmtId="38" fontId="0" fillId="0" borderId="0" xfId="48" applyFont="1" applyFill="1" applyBorder="1" applyAlignment="1">
      <alignment horizontal="distributed"/>
    </xf>
    <xf numFmtId="38" fontId="0" fillId="0" borderId="84" xfId="48" applyFont="1" applyFill="1" applyBorder="1" applyAlignment="1">
      <alignment horizontal="center"/>
    </xf>
    <xf numFmtId="38" fontId="0" fillId="0" borderId="84" xfId="48" applyFont="1" applyFill="1" applyBorder="1" applyAlignment="1">
      <alignment/>
    </xf>
    <xf numFmtId="38" fontId="0" fillId="0" borderId="85" xfId="48" applyFont="1" applyFill="1" applyBorder="1" applyAlignment="1">
      <alignment horizontal="center"/>
    </xf>
    <xf numFmtId="38" fontId="0" fillId="0" borderId="88" xfId="48" applyFont="1" applyFill="1" applyBorder="1" applyAlignment="1">
      <alignment horizontal="center"/>
    </xf>
    <xf numFmtId="38" fontId="0" fillId="0" borderId="89" xfId="48" applyFont="1" applyFill="1" applyBorder="1" applyAlignment="1">
      <alignment horizontal="center"/>
    </xf>
    <xf numFmtId="185" fontId="0" fillId="0" borderId="77" xfId="48" applyNumberFormat="1" applyFont="1" applyFill="1" applyBorder="1" applyAlignment="1">
      <alignment horizontal="distributed"/>
    </xf>
    <xf numFmtId="185" fontId="0" fillId="0" borderId="76" xfId="48" applyNumberFormat="1" applyFont="1" applyFill="1" applyBorder="1" applyAlignment="1">
      <alignment horizontal="center"/>
    </xf>
    <xf numFmtId="185" fontId="23" fillId="0" borderId="78" xfId="48" applyNumberFormat="1" applyFont="1" applyFill="1" applyBorder="1" applyAlignment="1">
      <alignment/>
    </xf>
    <xf numFmtId="38" fontId="30" fillId="0" borderId="77" xfId="48" applyFont="1" applyFill="1" applyBorder="1" applyAlignment="1">
      <alignment horizontal="distributed"/>
    </xf>
    <xf numFmtId="38" fontId="30" fillId="0" borderId="76" xfId="48" applyFont="1" applyFill="1" applyBorder="1" applyAlignment="1">
      <alignment horizontal="center"/>
    </xf>
    <xf numFmtId="38" fontId="24" fillId="0" borderId="74" xfId="48" applyFont="1" applyFill="1" applyBorder="1" applyAlignment="1">
      <alignment/>
    </xf>
    <xf numFmtId="38" fontId="24" fillId="0" borderId="78" xfId="48" applyFont="1" applyFill="1" applyBorder="1" applyAlignment="1">
      <alignment/>
    </xf>
    <xf numFmtId="38" fontId="0" fillId="0" borderId="41" xfId="48" applyFont="1" applyFill="1" applyBorder="1" applyAlignment="1">
      <alignment horizontal="distributed"/>
    </xf>
    <xf numFmtId="38" fontId="0" fillId="0" borderId="80" xfId="48" applyFont="1" applyFill="1" applyBorder="1" applyAlignment="1">
      <alignment horizontal="centerContinuous" shrinkToFit="1"/>
    </xf>
    <xf numFmtId="38" fontId="0" fillId="0" borderId="22" xfId="48" applyFont="1" applyFill="1" applyBorder="1" applyAlignment="1">
      <alignment horizontal="center" shrinkToFit="1"/>
    </xf>
    <xf numFmtId="38" fontId="0" fillId="0" borderId="40" xfId="48" applyFont="1" applyFill="1" applyBorder="1" applyAlignment="1">
      <alignment horizontal="centerContinuous" shrinkToFit="1"/>
    </xf>
    <xf numFmtId="185" fontId="25" fillId="0" borderId="74" xfId="48" applyNumberFormat="1" applyFont="1" applyFill="1" applyBorder="1" applyAlignment="1">
      <alignment/>
    </xf>
    <xf numFmtId="38" fontId="24" fillId="0" borderId="91" xfId="48" applyFont="1" applyFill="1" applyBorder="1" applyAlignment="1">
      <alignment/>
    </xf>
    <xf numFmtId="0" fontId="0" fillId="0" borderId="48" xfId="48" applyNumberFormat="1" applyFont="1" applyFill="1" applyBorder="1" applyAlignment="1">
      <alignment vertical="top"/>
    </xf>
    <xf numFmtId="38" fontId="23" fillId="0" borderId="81" xfId="48" applyFont="1" applyFill="1" applyBorder="1" applyAlignment="1" applyProtection="1">
      <alignment/>
      <protection/>
    </xf>
    <xf numFmtId="38" fontId="23" fillId="0" borderId="90" xfId="48" applyFont="1" applyFill="1" applyBorder="1" applyAlignment="1" applyProtection="1">
      <alignment/>
      <protection/>
    </xf>
    <xf numFmtId="38" fontId="22" fillId="0" borderId="77" xfId="48" applyFont="1" applyFill="1" applyBorder="1" applyAlignment="1">
      <alignment/>
    </xf>
    <xf numFmtId="38" fontId="0" fillId="0" borderId="40" xfId="48" applyFont="1" applyFill="1" applyBorder="1" applyAlignment="1">
      <alignment horizontal="distributed"/>
    </xf>
    <xf numFmtId="185" fontId="4" fillId="0" borderId="86" xfId="48" applyNumberFormat="1" applyFont="1" applyFill="1" applyBorder="1" applyAlignment="1">
      <alignment/>
    </xf>
    <xf numFmtId="185" fontId="4" fillId="0" borderId="102" xfId="48" applyNumberFormat="1" applyFont="1" applyFill="1" applyBorder="1" applyAlignment="1">
      <alignment/>
    </xf>
    <xf numFmtId="185" fontId="23" fillId="0" borderId="37" xfId="48" applyNumberFormat="1" applyFont="1" applyFill="1" applyBorder="1" applyAlignment="1">
      <alignment/>
    </xf>
    <xf numFmtId="185" fontId="4" fillId="0" borderId="37" xfId="48" applyNumberFormat="1" applyFont="1" applyFill="1" applyBorder="1" applyAlignment="1">
      <alignment/>
    </xf>
    <xf numFmtId="185" fontId="25" fillId="0" borderId="94" xfId="48" applyNumberFormat="1" applyFont="1" applyFill="1" applyBorder="1" applyAlignment="1">
      <alignment/>
    </xf>
    <xf numFmtId="38" fontId="22" fillId="0" borderId="63" xfId="48" applyFont="1" applyFill="1" applyBorder="1" applyAlignment="1">
      <alignment/>
    </xf>
    <xf numFmtId="38" fontId="22" fillId="0" borderId="84" xfId="48" applyFont="1" applyFill="1" applyBorder="1" applyAlignment="1">
      <alignment horizontal="center"/>
    </xf>
    <xf numFmtId="38" fontId="0" fillId="0" borderId="103" xfId="48" applyFont="1" applyFill="1" applyBorder="1" applyAlignment="1">
      <alignment horizontal="distributed"/>
    </xf>
    <xf numFmtId="38" fontId="23" fillId="0" borderId="91" xfId="48" applyFont="1" applyFill="1" applyBorder="1" applyAlignment="1" applyProtection="1">
      <alignment/>
      <protection/>
    </xf>
    <xf numFmtId="38" fontId="23" fillId="0" borderId="103" xfId="48" applyFont="1" applyFill="1" applyBorder="1" applyAlignment="1">
      <alignment/>
    </xf>
    <xf numFmtId="38" fontId="0" fillId="0" borderId="48" xfId="48" applyFont="1" applyFill="1" applyBorder="1" applyAlignment="1">
      <alignment horizontal="distributed" shrinkToFit="1"/>
    </xf>
    <xf numFmtId="38" fontId="4" fillId="0" borderId="51" xfId="48" applyNumberFormat="1" applyFont="1" applyFill="1" applyBorder="1" applyAlignment="1">
      <alignment/>
    </xf>
    <xf numFmtId="38" fontId="23" fillId="0" borderId="91" xfId="48" applyNumberFormat="1" applyFont="1" applyFill="1" applyBorder="1" applyAlignment="1">
      <alignment/>
    </xf>
    <xf numFmtId="38" fontId="4" fillId="0" borderId="82" xfId="48" applyNumberFormat="1" applyFont="1" applyFill="1" applyBorder="1" applyAlignment="1">
      <alignment/>
    </xf>
    <xf numFmtId="38" fontId="38" fillId="0" borderId="41" xfId="48" applyFont="1" applyFill="1" applyBorder="1" applyAlignment="1">
      <alignment vertical="top"/>
    </xf>
    <xf numFmtId="185" fontId="1" fillId="0" borderId="0" xfId="0" applyNumberFormat="1" applyFont="1" applyFill="1" applyAlignment="1">
      <alignment/>
    </xf>
    <xf numFmtId="185" fontId="0" fillId="0" borderId="48" xfId="48" applyNumberFormat="1" applyFont="1" applyFill="1" applyBorder="1" applyAlignment="1">
      <alignment horizontal="distributed"/>
    </xf>
    <xf numFmtId="185" fontId="0" fillId="0" borderId="78" xfId="48" applyNumberFormat="1" applyFont="1" applyFill="1" applyBorder="1" applyAlignment="1" applyProtection="1">
      <alignment/>
      <protection/>
    </xf>
    <xf numFmtId="185" fontId="0" fillId="0" borderId="78" xfId="48" applyNumberFormat="1" applyFont="1" applyFill="1" applyBorder="1" applyAlignment="1">
      <alignment/>
    </xf>
    <xf numFmtId="185" fontId="0" fillId="0" borderId="76" xfId="48" applyNumberFormat="1" applyFont="1" applyFill="1" applyBorder="1" applyAlignment="1">
      <alignment horizontal="center" shrinkToFit="1"/>
    </xf>
    <xf numFmtId="185" fontId="33" fillId="0" borderId="22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right"/>
    </xf>
    <xf numFmtId="185" fontId="0" fillId="0" borderId="104" xfId="48" applyNumberFormat="1" applyFont="1" applyFill="1" applyBorder="1" applyAlignment="1">
      <alignment horizontal="centerContinuous"/>
    </xf>
    <xf numFmtId="185" fontId="0" fillId="0" borderId="105" xfId="48" applyNumberFormat="1" applyFont="1" applyFill="1" applyBorder="1" applyAlignment="1">
      <alignment/>
    </xf>
    <xf numFmtId="185" fontId="4" fillId="0" borderId="106" xfId="48" applyNumberFormat="1" applyFont="1" applyFill="1" applyBorder="1" applyAlignment="1">
      <alignment/>
    </xf>
    <xf numFmtId="185" fontId="0" fillId="0" borderId="107" xfId="48" applyNumberFormat="1" applyFont="1" applyFill="1" applyBorder="1" applyAlignment="1">
      <alignment horizontal="center"/>
    </xf>
    <xf numFmtId="185" fontId="0" fillId="0" borderId="108" xfId="48" applyNumberFormat="1" applyFont="1" applyFill="1" applyBorder="1" applyAlignment="1">
      <alignment/>
    </xf>
    <xf numFmtId="185" fontId="8" fillId="0" borderId="48" xfId="48" applyNumberFormat="1" applyFont="1" applyFill="1" applyBorder="1" applyAlignment="1">
      <alignment horizontal="left"/>
    </xf>
    <xf numFmtId="185" fontId="8" fillId="0" borderId="77" xfId="48" applyNumberFormat="1" applyFont="1" applyFill="1" applyBorder="1" applyAlignment="1">
      <alignment horizontal="left"/>
    </xf>
    <xf numFmtId="185" fontId="1" fillId="0" borderId="76" xfId="48" applyNumberFormat="1" applyFont="1" applyFill="1" applyBorder="1" applyAlignment="1">
      <alignment horizontal="center"/>
    </xf>
    <xf numFmtId="185" fontId="0" fillId="0" borderId="76" xfId="48" applyNumberFormat="1" applyFont="1" applyFill="1" applyBorder="1" applyAlignment="1">
      <alignment horizontal="distributed"/>
    </xf>
    <xf numFmtId="185" fontId="0" fillId="0" borderId="109" xfId="48" applyNumberFormat="1" applyFont="1" applyFill="1" applyBorder="1" applyAlignment="1">
      <alignment/>
    </xf>
    <xf numFmtId="185" fontId="4" fillId="0" borderId="109" xfId="48" applyNumberFormat="1" applyFont="1" applyFill="1" applyBorder="1" applyAlignment="1">
      <alignment/>
    </xf>
    <xf numFmtId="38" fontId="0" fillId="0" borderId="54" xfId="48" applyFont="1" applyFill="1" applyBorder="1" applyAlignment="1">
      <alignment horizontal="center"/>
    </xf>
    <xf numFmtId="185" fontId="4" fillId="0" borderId="110" xfId="48" applyNumberFormat="1" applyFont="1" applyFill="1" applyBorder="1" applyAlignment="1">
      <alignment/>
    </xf>
    <xf numFmtId="185" fontId="23" fillId="0" borderId="78" xfId="48" applyNumberFormat="1" applyFont="1" applyFill="1" applyBorder="1" applyAlignment="1" applyProtection="1">
      <alignment/>
      <protection/>
    </xf>
    <xf numFmtId="185" fontId="38" fillId="0" borderId="48" xfId="48" applyNumberFormat="1" applyFont="1" applyFill="1" applyBorder="1" applyAlignment="1">
      <alignment/>
    </xf>
    <xf numFmtId="185" fontId="28" fillId="0" borderId="78" xfId="48" applyNumberFormat="1" applyFont="1" applyFill="1" applyBorder="1" applyAlignment="1" applyProtection="1">
      <alignment/>
      <protection/>
    </xf>
    <xf numFmtId="185" fontId="1" fillId="0" borderId="79" xfId="48" applyNumberFormat="1" applyFont="1" applyFill="1" applyBorder="1" applyAlignment="1">
      <alignment/>
    </xf>
    <xf numFmtId="185" fontId="33" fillId="0" borderId="76" xfId="48" applyNumberFormat="1" applyFont="1" applyFill="1" applyBorder="1" applyAlignment="1">
      <alignment horizontal="center" shrinkToFit="1"/>
    </xf>
    <xf numFmtId="185" fontId="78" fillId="0" borderId="77" xfId="48" applyNumberFormat="1" applyFont="1" applyFill="1" applyBorder="1" applyAlignment="1">
      <alignment horizontal="left"/>
    </xf>
    <xf numFmtId="185" fontId="78" fillId="0" borderId="76" xfId="48" applyNumberFormat="1" applyFont="1" applyFill="1" applyBorder="1" applyAlignment="1">
      <alignment horizontal="center"/>
    </xf>
    <xf numFmtId="185" fontId="78" fillId="0" borderId="48" xfId="48" applyNumberFormat="1" applyFont="1" applyFill="1" applyBorder="1" applyAlignment="1">
      <alignment horizontal="left"/>
    </xf>
    <xf numFmtId="185" fontId="0" fillId="0" borderId="111" xfId="48" applyNumberFormat="1" applyFont="1" applyFill="1" applyBorder="1" applyAlignment="1">
      <alignment horizontal="distributed"/>
    </xf>
    <xf numFmtId="185" fontId="23" fillId="0" borderId="112" xfId="48" applyNumberFormat="1" applyFont="1" applyFill="1" applyBorder="1" applyAlignment="1" applyProtection="1">
      <alignment/>
      <protection/>
    </xf>
    <xf numFmtId="185" fontId="1" fillId="0" borderId="113" xfId="48" applyNumberFormat="1" applyFont="1" applyFill="1" applyBorder="1" applyAlignment="1">
      <alignment/>
    </xf>
    <xf numFmtId="185" fontId="0" fillId="0" borderId="114" xfId="48" applyNumberFormat="1" applyFont="1" applyFill="1" applyBorder="1" applyAlignment="1">
      <alignment horizontal="distributed"/>
    </xf>
    <xf numFmtId="185" fontId="23" fillId="0" borderId="112" xfId="48" applyNumberFormat="1" applyFont="1" applyFill="1" applyBorder="1" applyAlignment="1">
      <alignment/>
    </xf>
    <xf numFmtId="185" fontId="0" fillId="0" borderId="115" xfId="48" applyNumberFormat="1" applyFont="1" applyFill="1" applyBorder="1" applyAlignment="1">
      <alignment horizontal="distributed"/>
    </xf>
    <xf numFmtId="185" fontId="0" fillId="0" borderId="114" xfId="48" applyNumberFormat="1" applyFont="1" applyFill="1" applyBorder="1" applyAlignment="1">
      <alignment horizontal="center"/>
    </xf>
    <xf numFmtId="185" fontId="23" fillId="0" borderId="116" xfId="48" applyNumberFormat="1" applyFont="1" applyFill="1" applyBorder="1" applyAlignment="1">
      <alignment/>
    </xf>
    <xf numFmtId="38" fontId="10" fillId="0" borderId="10" xfId="48" applyFont="1" applyFill="1" applyBorder="1" applyAlignment="1">
      <alignment horizontal="centerContinuous" vertical="center"/>
    </xf>
    <xf numFmtId="0" fontId="4" fillId="0" borderId="14" xfId="48" applyNumberFormat="1" applyFont="1" applyFill="1" applyBorder="1" applyAlignment="1">
      <alignment/>
    </xf>
    <xf numFmtId="185" fontId="4" fillId="0" borderId="101" xfId="48" applyNumberFormat="1" applyFont="1" applyFill="1" applyBorder="1" applyAlignment="1">
      <alignment/>
    </xf>
    <xf numFmtId="0" fontId="0" fillId="0" borderId="82" xfId="0" applyFont="1" applyFill="1" applyBorder="1" applyAlignment="1">
      <alignment shrinkToFit="1"/>
    </xf>
    <xf numFmtId="38" fontId="5" fillId="0" borderId="48" xfId="48" applyFont="1" applyFill="1" applyBorder="1" applyAlignment="1">
      <alignment/>
    </xf>
    <xf numFmtId="0" fontId="0" fillId="0" borderId="78" xfId="48" applyNumberFormat="1" applyFont="1" applyFill="1" applyBorder="1" applyAlignment="1">
      <alignment/>
    </xf>
    <xf numFmtId="185" fontId="0" fillId="0" borderId="48" xfId="48" applyNumberFormat="1" applyFont="1" applyFill="1" applyBorder="1" applyAlignment="1">
      <alignment horizontal="centerContinuous" shrinkToFit="1"/>
    </xf>
    <xf numFmtId="38" fontId="0" fillId="0" borderId="77" xfId="48" applyFont="1" applyFill="1" applyBorder="1" applyAlignment="1">
      <alignment horizontal="distributed"/>
    </xf>
    <xf numFmtId="38" fontId="0" fillId="0" borderId="48" xfId="48" applyFont="1" applyFill="1" applyBorder="1" applyAlignment="1">
      <alignment horizontal="centerContinuous" shrinkToFit="1"/>
    </xf>
    <xf numFmtId="38" fontId="0" fillId="0" borderId="76" xfId="48" applyFont="1" applyFill="1" applyBorder="1" applyAlignment="1">
      <alignment horizontal="centerContinuous" shrinkToFit="1"/>
    </xf>
    <xf numFmtId="0" fontId="0" fillId="0" borderId="25" xfId="0" applyFill="1" applyBorder="1" applyAlignment="1">
      <alignment vertical="center"/>
    </xf>
    <xf numFmtId="38" fontId="0" fillId="0" borderId="48" xfId="48" applyFont="1" applyFill="1" applyBorder="1" applyAlignment="1">
      <alignment horizontal="distributed"/>
    </xf>
    <xf numFmtId="38" fontId="0" fillId="33" borderId="48" xfId="48" applyFont="1" applyFill="1" applyBorder="1" applyAlignment="1">
      <alignment horizontal="distributed"/>
    </xf>
    <xf numFmtId="185" fontId="4" fillId="0" borderId="82" xfId="48" applyNumberFormat="1" applyFont="1" applyFill="1" applyBorder="1" applyAlignment="1">
      <alignment/>
    </xf>
    <xf numFmtId="185" fontId="23" fillId="0" borderId="90" xfId="48" applyNumberFormat="1" applyFont="1" applyFill="1" applyBorder="1" applyAlignment="1">
      <alignment/>
    </xf>
    <xf numFmtId="38" fontId="0" fillId="0" borderId="94" xfId="48" applyFont="1" applyFill="1" applyBorder="1" applyAlignment="1">
      <alignment/>
    </xf>
    <xf numFmtId="38" fontId="0" fillId="0" borderId="76" xfId="48" applyFont="1" applyFill="1" applyBorder="1" applyAlignment="1">
      <alignment horizontal="distributed"/>
    </xf>
    <xf numFmtId="38" fontId="0" fillId="0" borderId="77" xfId="48" applyFont="1" applyFill="1" applyBorder="1" applyAlignment="1">
      <alignment horizontal="centerContinuous" shrinkToFit="1"/>
    </xf>
    <xf numFmtId="38" fontId="78" fillId="0" borderId="76" xfId="48" applyFont="1" applyFill="1" applyBorder="1" applyAlignment="1">
      <alignment/>
    </xf>
    <xf numFmtId="38" fontId="78" fillId="0" borderId="77" xfId="48" applyFont="1" applyFill="1" applyBorder="1" applyAlignment="1">
      <alignment horizontal="centerContinuous" shrinkToFit="1"/>
    </xf>
    <xf numFmtId="37" fontId="0" fillId="0" borderId="78" xfId="48" applyNumberFormat="1" applyFont="1" applyFill="1" applyBorder="1" applyAlignment="1" applyProtection="1">
      <alignment/>
      <protection/>
    </xf>
    <xf numFmtId="185" fontId="6" fillId="0" borderId="117" xfId="48" applyNumberFormat="1" applyFont="1" applyFill="1" applyBorder="1" applyAlignment="1">
      <alignment/>
    </xf>
    <xf numFmtId="185" fontId="6" fillId="0" borderId="37" xfId="48" applyNumberFormat="1" applyFont="1" applyFill="1" applyBorder="1" applyAlignment="1">
      <alignment/>
    </xf>
    <xf numFmtId="185" fontId="6" fillId="0" borderId="74" xfId="48" applyNumberFormat="1" applyFont="1" applyFill="1" applyBorder="1" applyAlignment="1">
      <alignment/>
    </xf>
    <xf numFmtId="185" fontId="4" fillId="0" borderId="37" xfId="48" applyNumberFormat="1" applyFont="1" applyFill="1" applyBorder="1" applyAlignment="1">
      <alignment/>
    </xf>
    <xf numFmtId="38" fontId="0" fillId="33" borderId="74" xfId="48" applyFont="1" applyFill="1" applyBorder="1" applyAlignment="1">
      <alignment horizontal="distributed"/>
    </xf>
    <xf numFmtId="38" fontId="0" fillId="33" borderId="76" xfId="48" applyFont="1" applyFill="1" applyBorder="1" applyAlignment="1">
      <alignment horizontal="center"/>
    </xf>
    <xf numFmtId="185" fontId="6" fillId="0" borderId="118" xfId="48" applyNumberFormat="1" applyFont="1" applyFill="1" applyBorder="1" applyAlignment="1">
      <alignment/>
    </xf>
    <xf numFmtId="185" fontId="6" fillId="0" borderId="94" xfId="48" applyNumberFormat="1" applyFont="1" applyFill="1" applyBorder="1" applyAlignment="1">
      <alignment/>
    </xf>
    <xf numFmtId="38" fontId="0" fillId="33" borderId="74" xfId="48" applyFont="1" applyFill="1" applyBorder="1" applyAlignment="1">
      <alignment horizontal="centerContinuous" shrinkToFit="1"/>
    </xf>
    <xf numFmtId="38" fontId="33" fillId="33" borderId="77" xfId="48" applyFont="1" applyFill="1" applyBorder="1" applyAlignment="1">
      <alignment shrinkToFit="1"/>
    </xf>
    <xf numFmtId="38" fontId="0" fillId="33" borderId="77" xfId="48" applyFont="1" applyFill="1" applyBorder="1" applyAlignment="1">
      <alignment horizontal="distributed"/>
    </xf>
    <xf numFmtId="38" fontId="78" fillId="33" borderId="77" xfId="48" applyFont="1" applyFill="1" applyBorder="1" applyAlignment="1">
      <alignment horizontal="centerContinuous" shrinkToFit="1"/>
    </xf>
    <xf numFmtId="38" fontId="4" fillId="0" borderId="51" xfId="48" applyNumberFormat="1" applyFont="1" applyFill="1" applyBorder="1" applyAlignment="1">
      <alignment/>
    </xf>
    <xf numFmtId="38" fontId="6" fillId="0" borderId="74" xfId="48" applyNumberFormat="1" applyFont="1" applyFill="1" applyBorder="1" applyAlignment="1">
      <alignment/>
    </xf>
    <xf numFmtId="185" fontId="23" fillId="0" borderId="92" xfId="48" applyNumberFormat="1" applyFont="1" applyFill="1" applyBorder="1" applyAlignment="1">
      <alignment/>
    </xf>
    <xf numFmtId="38" fontId="4" fillId="0" borderId="75" xfId="48" applyNumberFormat="1" applyFont="1" applyFill="1" applyBorder="1" applyAlignment="1">
      <alignment/>
    </xf>
    <xf numFmtId="38" fontId="6" fillId="0" borderId="70" xfId="48" applyNumberFormat="1" applyFont="1" applyFill="1" applyBorder="1" applyAlignment="1">
      <alignment/>
    </xf>
    <xf numFmtId="38" fontId="6" fillId="0" borderId="37" xfId="48" applyNumberFormat="1" applyFont="1" applyFill="1" applyBorder="1" applyAlignment="1">
      <alignment/>
    </xf>
    <xf numFmtId="185" fontId="6" fillId="0" borderId="70" xfId="48" applyNumberFormat="1" applyFont="1" applyFill="1" applyBorder="1" applyAlignment="1">
      <alignment/>
    </xf>
    <xf numFmtId="37" fontId="0" fillId="0" borderId="74" xfId="48" applyNumberFormat="1" applyFont="1" applyFill="1" applyBorder="1" applyAlignment="1" applyProtection="1">
      <alignment/>
      <protection/>
    </xf>
    <xf numFmtId="37" fontId="6" fillId="0" borderId="117" xfId="48" applyNumberFormat="1" applyFont="1" applyFill="1" applyBorder="1" applyAlignment="1">
      <alignment/>
    </xf>
    <xf numFmtId="37" fontId="6" fillId="0" borderId="37" xfId="48" applyNumberFormat="1" applyFont="1" applyFill="1" applyBorder="1" applyAlignment="1">
      <alignment/>
    </xf>
    <xf numFmtId="3" fontId="6" fillId="0" borderId="37" xfId="48" applyNumberFormat="1" applyFont="1" applyFill="1" applyBorder="1" applyAlignment="1">
      <alignment/>
    </xf>
    <xf numFmtId="3" fontId="4" fillId="0" borderId="14" xfId="48" applyNumberFormat="1" applyFont="1" applyFill="1" applyBorder="1" applyAlignment="1">
      <alignment/>
    </xf>
    <xf numFmtId="38" fontId="14" fillId="0" borderId="25" xfId="48" applyFont="1" applyFill="1" applyBorder="1" applyAlignment="1">
      <alignment horizontal="center" vertical="center"/>
    </xf>
    <xf numFmtId="38" fontId="14" fillId="0" borderId="12" xfId="48" applyFont="1" applyFill="1" applyBorder="1" applyAlignment="1">
      <alignment horizontal="center" vertical="center"/>
    </xf>
    <xf numFmtId="187" fontId="29" fillId="0" borderId="119" xfId="48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58" fontId="13" fillId="0" borderId="25" xfId="48" applyNumberFormat="1" applyFont="1" applyFill="1" applyBorder="1" applyAlignment="1">
      <alignment horizontal="distributed" vertical="center"/>
    </xf>
    <xf numFmtId="58" fontId="13" fillId="0" borderId="11" xfId="48" applyNumberFormat="1" applyFont="1" applyFill="1" applyBorder="1" applyAlignment="1">
      <alignment horizontal="distributed" vertical="center"/>
    </xf>
    <xf numFmtId="58" fontId="13" fillId="0" borderId="10" xfId="48" applyNumberFormat="1" applyFont="1" applyFill="1" applyBorder="1" applyAlignment="1">
      <alignment horizontal="distributed" vertical="center"/>
    </xf>
    <xf numFmtId="187" fontId="29" fillId="0" borderId="11" xfId="48" applyNumberFormat="1" applyFont="1" applyFill="1" applyBorder="1" applyAlignment="1">
      <alignment horizontal="center" vertical="center" shrinkToFit="1"/>
    </xf>
    <xf numFmtId="187" fontId="29" fillId="0" borderId="10" xfId="48" applyNumberFormat="1" applyFont="1" applyFill="1" applyBorder="1" applyAlignment="1">
      <alignment horizontal="center" vertical="center" shrinkToFit="1"/>
    </xf>
    <xf numFmtId="38" fontId="0" fillId="0" borderId="80" xfId="48" applyFont="1" applyFill="1" applyBorder="1" applyAlignment="1">
      <alignment horizontal="distributed"/>
    </xf>
    <xf numFmtId="38" fontId="0" fillId="0" borderId="22" xfId="48" applyFont="1" applyFill="1" applyBorder="1" applyAlignment="1">
      <alignment horizontal="distributed"/>
    </xf>
    <xf numFmtId="38" fontId="14" fillId="0" borderId="25" xfId="48" applyFont="1" applyFill="1" applyBorder="1" applyAlignment="1">
      <alignment horizontal="center"/>
    </xf>
    <xf numFmtId="38" fontId="14" fillId="0" borderId="12" xfId="48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185" fontId="79" fillId="0" borderId="120" xfId="48" applyNumberFormat="1" applyFont="1" applyFill="1" applyBorder="1" applyAlignment="1">
      <alignment horizontal="center" vertical="center"/>
    </xf>
    <xf numFmtId="185" fontId="79" fillId="0" borderId="121" xfId="48" applyNumberFormat="1" applyFont="1" applyFill="1" applyBorder="1" applyAlignment="1">
      <alignment horizontal="center" vertical="center"/>
    </xf>
    <xf numFmtId="185" fontId="0" fillId="0" borderId="80" xfId="48" applyNumberFormat="1" applyFont="1" applyFill="1" applyBorder="1" applyAlignment="1">
      <alignment horizontal="distributed"/>
    </xf>
    <xf numFmtId="185" fontId="0" fillId="0" borderId="22" xfId="48" applyNumberFormat="1" applyFont="1" applyFill="1" applyBorder="1" applyAlignment="1">
      <alignment horizontal="distributed"/>
    </xf>
    <xf numFmtId="58" fontId="27" fillId="0" borderId="25" xfId="48" applyNumberFormat="1" applyFont="1" applyFill="1" applyBorder="1" applyAlignment="1">
      <alignment horizontal="distributed" vertical="center"/>
    </xf>
    <xf numFmtId="58" fontId="1" fillId="0" borderId="11" xfId="0" applyNumberFormat="1" applyFont="1" applyBorder="1" applyAlignment="1">
      <alignment horizontal="distributed" vertical="center"/>
    </xf>
    <xf numFmtId="58" fontId="1" fillId="0" borderId="10" xfId="0" applyNumberFormat="1" applyFont="1" applyBorder="1" applyAlignment="1">
      <alignment horizontal="distributed" vertical="center"/>
    </xf>
    <xf numFmtId="187" fontId="13" fillId="0" borderId="119" xfId="48" applyNumberFormat="1" applyFont="1" applyFill="1" applyBorder="1" applyAlignment="1">
      <alignment horizontal="center" vertical="center"/>
    </xf>
    <xf numFmtId="187" fontId="13" fillId="0" borderId="11" xfId="48" applyNumberFormat="1" applyFont="1" applyFill="1" applyBorder="1" applyAlignment="1">
      <alignment horizontal="center" vertical="center"/>
    </xf>
    <xf numFmtId="187" fontId="13" fillId="0" borderId="10" xfId="48" applyNumberFormat="1" applyFont="1" applyFill="1" applyBorder="1" applyAlignment="1">
      <alignment horizontal="center" vertical="center"/>
    </xf>
    <xf numFmtId="38" fontId="0" fillId="7" borderId="48" xfId="48" applyFont="1" applyFill="1" applyBorder="1" applyAlignment="1">
      <alignment horizontal="distributed"/>
    </xf>
    <xf numFmtId="38" fontId="0" fillId="7" borderId="48" xfId="48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/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219075</xdr:colOff>
      <xdr:row>1</xdr:row>
      <xdr:rowOff>171450</xdr:rowOff>
    </xdr:from>
    <xdr:to>
      <xdr:col>15</xdr:col>
      <xdr:colOff>0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371475"/>
          <a:ext cx="2257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="90" zoomScaleNormal="90" workbookViewId="0" topLeftCell="A1">
      <selection activeCell="O24" sqref="O24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502"/>
      <c r="B2" s="503"/>
      <c r="C2" s="503"/>
      <c r="D2" s="504"/>
      <c r="E2" s="505" t="s">
        <v>436</v>
      </c>
      <c r="F2" s="506"/>
      <c r="G2" s="507"/>
      <c r="H2" s="99"/>
      <c r="I2" s="100">
        <f>M4+'中央区・西区'!M4+'城南区・早良区'!M4+'南区・春日・大野城'!M4+'筑紫野・太宰府・那珂川・粕屋'!M4+'古賀・宗像・福津・糸島'!M4+'朝倉市・郡　(福岡扱い）'!M4</f>
        <v>0</v>
      </c>
      <c r="J2" s="194"/>
      <c r="K2" s="455"/>
      <c r="L2" s="500"/>
      <c r="M2" s="501"/>
      <c r="N2" s="101"/>
      <c r="O2" s="102"/>
      <c r="P2" s="7"/>
    </row>
    <row r="3" ht="15" customHeight="1" thickBot="1">
      <c r="N3" s="103" t="s">
        <v>205</v>
      </c>
    </row>
    <row r="4" spans="1:14" ht="17.25" customHeight="1" thickBot="1">
      <c r="A4" s="202" t="s">
        <v>450</v>
      </c>
      <c r="B4" s="104"/>
      <c r="C4" s="105" t="s">
        <v>187</v>
      </c>
      <c r="D4" s="106" t="s">
        <v>5</v>
      </c>
      <c r="E4" s="107"/>
      <c r="F4" s="108" t="s">
        <v>6</v>
      </c>
      <c r="G4" s="109">
        <f>B33+E33+H33+L33+O33</f>
        <v>67590</v>
      </c>
      <c r="H4" s="110" t="s">
        <v>7</v>
      </c>
      <c r="I4" s="111">
        <f>C33+F33+I33+M33+P33</f>
        <v>0</v>
      </c>
      <c r="J4" s="112"/>
      <c r="K4" s="112"/>
      <c r="L4" s="113" t="s">
        <v>8</v>
      </c>
      <c r="M4" s="114">
        <f>I4+I35</f>
        <v>0</v>
      </c>
      <c r="N4" s="115" t="s">
        <v>206</v>
      </c>
    </row>
    <row r="5" ht="5.25" customHeight="1" thickBot="1"/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ht="15" customHeight="1">
      <c r="A7" s="117" t="s">
        <v>14</v>
      </c>
      <c r="B7" s="118" t="s">
        <v>15</v>
      </c>
      <c r="C7" s="119" t="s">
        <v>208</v>
      </c>
      <c r="D7" s="117" t="s">
        <v>14</v>
      </c>
      <c r="E7" s="118" t="s">
        <v>15</v>
      </c>
      <c r="F7" s="120" t="s">
        <v>208</v>
      </c>
      <c r="G7" s="117" t="s">
        <v>14</v>
      </c>
      <c r="H7" s="118" t="s">
        <v>15</v>
      </c>
      <c r="I7" s="120" t="s">
        <v>208</v>
      </c>
      <c r="J7" s="195" t="s">
        <v>14</v>
      </c>
      <c r="K7" s="196"/>
      <c r="L7" s="118" t="s">
        <v>15</v>
      </c>
      <c r="M7" s="120" t="s">
        <v>208</v>
      </c>
      <c r="N7" s="117" t="s">
        <v>14</v>
      </c>
      <c r="O7" s="118" t="s">
        <v>16</v>
      </c>
      <c r="P7" s="120" t="s">
        <v>208</v>
      </c>
    </row>
    <row r="8" spans="1:16" ht="18" customHeight="1">
      <c r="A8" s="203" t="s">
        <v>17</v>
      </c>
      <c r="B8" s="476">
        <v>50</v>
      </c>
      <c r="C8" s="205"/>
      <c r="D8" s="206" t="s">
        <v>168</v>
      </c>
      <c r="E8" s="476">
        <v>2450</v>
      </c>
      <c r="F8" s="205"/>
      <c r="G8" s="203" t="s">
        <v>19</v>
      </c>
      <c r="H8" s="476">
        <v>910</v>
      </c>
      <c r="I8" s="205"/>
      <c r="J8" s="207" t="s">
        <v>21</v>
      </c>
      <c r="K8" s="208" t="s">
        <v>388</v>
      </c>
      <c r="L8" s="476">
        <v>2230</v>
      </c>
      <c r="M8" s="205"/>
      <c r="N8" s="203" t="s">
        <v>20</v>
      </c>
      <c r="O8" s="476">
        <v>1850</v>
      </c>
      <c r="P8" s="205"/>
    </row>
    <row r="9" spans="1:16" ht="18" customHeight="1">
      <c r="A9" s="203" t="s">
        <v>18</v>
      </c>
      <c r="B9" s="477">
        <v>1950</v>
      </c>
      <c r="C9" s="209"/>
      <c r="D9" s="210" t="s">
        <v>255</v>
      </c>
      <c r="E9" s="477">
        <v>2580</v>
      </c>
      <c r="F9" s="209"/>
      <c r="G9" s="203" t="s">
        <v>169</v>
      </c>
      <c r="H9" s="477">
        <v>1560</v>
      </c>
      <c r="I9" s="209"/>
      <c r="J9" s="207" t="s">
        <v>20</v>
      </c>
      <c r="K9" s="208" t="s">
        <v>388</v>
      </c>
      <c r="L9" s="477">
        <v>2370</v>
      </c>
      <c r="M9" s="209"/>
      <c r="N9" s="203" t="s">
        <v>22</v>
      </c>
      <c r="O9" s="477">
        <v>2250</v>
      </c>
      <c r="P9" s="209"/>
    </row>
    <row r="10" spans="1:16" ht="18" customHeight="1">
      <c r="A10" s="203" t="s">
        <v>253</v>
      </c>
      <c r="B10" s="477">
        <v>2460</v>
      </c>
      <c r="C10" s="209"/>
      <c r="D10" s="464" t="s">
        <v>412</v>
      </c>
      <c r="E10" s="477">
        <v>1600</v>
      </c>
      <c r="F10" s="209"/>
      <c r="G10" s="206" t="s">
        <v>434</v>
      </c>
      <c r="H10" s="477">
        <v>2500</v>
      </c>
      <c r="I10" s="209"/>
      <c r="J10" s="207" t="s">
        <v>27</v>
      </c>
      <c r="K10" s="208" t="s">
        <v>388</v>
      </c>
      <c r="L10" s="477">
        <v>2580</v>
      </c>
      <c r="M10" s="209"/>
      <c r="N10" s="203" t="s">
        <v>23</v>
      </c>
      <c r="O10" s="477">
        <v>230</v>
      </c>
      <c r="P10" s="209"/>
    </row>
    <row r="11" spans="1:16" ht="18" customHeight="1">
      <c r="A11" s="203" t="s">
        <v>411</v>
      </c>
      <c r="B11" s="477">
        <v>3200</v>
      </c>
      <c r="C11" s="209"/>
      <c r="D11" s="206" t="s">
        <v>374</v>
      </c>
      <c r="E11" s="477">
        <v>1910</v>
      </c>
      <c r="F11" s="209"/>
      <c r="G11" s="203" t="s">
        <v>423</v>
      </c>
      <c r="H11" s="477">
        <v>3430</v>
      </c>
      <c r="I11" s="209"/>
      <c r="J11" s="207" t="s">
        <v>24</v>
      </c>
      <c r="K11" s="208" t="s">
        <v>388</v>
      </c>
      <c r="L11" s="477">
        <v>2670</v>
      </c>
      <c r="M11" s="209"/>
      <c r="N11" s="203" t="s">
        <v>18</v>
      </c>
      <c r="O11" s="477">
        <v>670</v>
      </c>
      <c r="P11" s="209"/>
    </row>
    <row r="12" spans="1:16" ht="18" customHeight="1">
      <c r="A12" s="203" t="s">
        <v>379</v>
      </c>
      <c r="B12" s="477">
        <v>1760</v>
      </c>
      <c r="C12" s="209"/>
      <c r="D12" s="206" t="s">
        <v>17</v>
      </c>
      <c r="E12" s="477">
        <v>70</v>
      </c>
      <c r="F12" s="209"/>
      <c r="G12" s="210" t="s">
        <v>327</v>
      </c>
      <c r="H12" s="477">
        <v>1410</v>
      </c>
      <c r="I12" s="209"/>
      <c r="J12" s="211" t="s">
        <v>25</v>
      </c>
      <c r="K12" s="208" t="s">
        <v>388</v>
      </c>
      <c r="L12" s="477">
        <v>2870</v>
      </c>
      <c r="M12" s="209"/>
      <c r="N12" s="203" t="s">
        <v>195</v>
      </c>
      <c r="O12" s="477">
        <v>50</v>
      </c>
      <c r="P12" s="209"/>
    </row>
    <row r="13" spans="1:16" ht="18" customHeight="1">
      <c r="A13" s="203" t="s">
        <v>20</v>
      </c>
      <c r="B13" s="477">
        <v>170</v>
      </c>
      <c r="C13" s="209"/>
      <c r="D13" s="206" t="s">
        <v>328</v>
      </c>
      <c r="E13" s="477">
        <v>90</v>
      </c>
      <c r="F13" s="209"/>
      <c r="G13" s="203" t="s">
        <v>435</v>
      </c>
      <c r="H13" s="477">
        <v>1050</v>
      </c>
      <c r="I13" s="209"/>
      <c r="J13" s="207" t="s">
        <v>26</v>
      </c>
      <c r="K13" s="208" t="s">
        <v>388</v>
      </c>
      <c r="L13" s="477">
        <v>2400</v>
      </c>
      <c r="M13" s="209"/>
      <c r="N13" s="213"/>
      <c r="O13" s="212"/>
      <c r="P13" s="209"/>
    </row>
    <row r="14" spans="1:16" ht="18" customHeight="1">
      <c r="A14" s="466" t="s">
        <v>431</v>
      </c>
      <c r="B14" s="477">
        <v>200</v>
      </c>
      <c r="C14" s="209"/>
      <c r="D14" s="206"/>
      <c r="E14" s="477"/>
      <c r="F14" s="209"/>
      <c r="G14" s="203" t="s">
        <v>18</v>
      </c>
      <c r="H14" s="477">
        <v>1240</v>
      </c>
      <c r="I14" s="209"/>
      <c r="J14" s="207" t="s">
        <v>242</v>
      </c>
      <c r="K14" s="208" t="s">
        <v>388</v>
      </c>
      <c r="L14" s="477">
        <v>2940</v>
      </c>
      <c r="M14" s="209"/>
      <c r="N14" s="213"/>
      <c r="O14" s="214"/>
      <c r="P14" s="215"/>
    </row>
    <row r="15" spans="1:16" ht="18" customHeight="1">
      <c r="A15" s="203" t="s">
        <v>363</v>
      </c>
      <c r="B15" s="477">
        <v>280</v>
      </c>
      <c r="C15" s="209"/>
      <c r="D15" s="206"/>
      <c r="E15" s="477"/>
      <c r="F15" s="209"/>
      <c r="G15" s="203" t="s">
        <v>193</v>
      </c>
      <c r="H15" s="477">
        <v>510</v>
      </c>
      <c r="I15" s="209"/>
      <c r="J15" s="211" t="s">
        <v>22</v>
      </c>
      <c r="K15" s="208" t="s">
        <v>388</v>
      </c>
      <c r="L15" s="477">
        <v>1510</v>
      </c>
      <c r="M15" s="209"/>
      <c r="N15" s="213"/>
      <c r="O15" s="214"/>
      <c r="P15" s="215"/>
    </row>
    <row r="16" spans="1:16" ht="18" customHeight="1">
      <c r="A16" s="203" t="s">
        <v>376</v>
      </c>
      <c r="B16" s="478">
        <v>300</v>
      </c>
      <c r="C16" s="233"/>
      <c r="D16" s="206"/>
      <c r="E16" s="204"/>
      <c r="F16" s="209"/>
      <c r="G16" s="206" t="s">
        <v>276</v>
      </c>
      <c r="H16" s="477">
        <v>100</v>
      </c>
      <c r="I16" s="209"/>
      <c r="J16" s="207" t="s">
        <v>170</v>
      </c>
      <c r="K16" s="208" t="s">
        <v>388</v>
      </c>
      <c r="L16" s="477">
        <v>1630</v>
      </c>
      <c r="M16" s="209"/>
      <c r="N16" s="213"/>
      <c r="O16" s="214"/>
      <c r="P16" s="215"/>
    </row>
    <row r="17" spans="1:16" ht="18" customHeight="1">
      <c r="A17" s="203"/>
      <c r="B17" s="216"/>
      <c r="C17" s="215"/>
      <c r="D17" s="203"/>
      <c r="E17" s="214"/>
      <c r="F17" s="209"/>
      <c r="G17" s="203"/>
      <c r="H17" s="204"/>
      <c r="I17" s="209"/>
      <c r="J17" s="211" t="s">
        <v>23</v>
      </c>
      <c r="K17" s="208" t="s">
        <v>388</v>
      </c>
      <c r="L17" s="477">
        <v>3100</v>
      </c>
      <c r="M17" s="209"/>
      <c r="N17" s="213"/>
      <c r="O17" s="214"/>
      <c r="P17" s="215"/>
    </row>
    <row r="18" spans="1:16" ht="18" customHeight="1">
      <c r="A18" s="203"/>
      <c r="B18" s="216"/>
      <c r="C18" s="215"/>
      <c r="D18" s="203"/>
      <c r="E18" s="214"/>
      <c r="F18" s="209"/>
      <c r="G18" s="203"/>
      <c r="H18" s="204"/>
      <c r="I18" s="209"/>
      <c r="J18" s="211" t="s">
        <v>18</v>
      </c>
      <c r="K18" s="208" t="s">
        <v>388</v>
      </c>
      <c r="L18" s="477">
        <v>3620</v>
      </c>
      <c r="M18" s="209"/>
      <c r="N18" s="213"/>
      <c r="O18" s="214"/>
      <c r="P18" s="215"/>
    </row>
    <row r="19" spans="1:16" ht="18" customHeight="1">
      <c r="A19" s="217"/>
      <c r="B19" s="214"/>
      <c r="C19" s="215"/>
      <c r="D19" s="203"/>
      <c r="E19" s="214"/>
      <c r="F19" s="209"/>
      <c r="G19" s="206"/>
      <c r="H19" s="204"/>
      <c r="I19" s="209"/>
      <c r="J19" s="207" t="s">
        <v>28</v>
      </c>
      <c r="K19" s="208" t="s">
        <v>388</v>
      </c>
      <c r="L19" s="477">
        <v>2200</v>
      </c>
      <c r="M19" s="209"/>
      <c r="N19" s="213"/>
      <c r="O19" s="214"/>
      <c r="P19" s="215"/>
    </row>
    <row r="20" spans="1:16" ht="18" customHeight="1">
      <c r="A20" s="218"/>
      <c r="B20" s="219"/>
      <c r="C20" s="220"/>
      <c r="D20" s="221"/>
      <c r="E20" s="214"/>
      <c r="F20" s="215"/>
      <c r="G20" s="206"/>
      <c r="H20" s="204"/>
      <c r="I20" s="209"/>
      <c r="J20" s="211" t="s">
        <v>17</v>
      </c>
      <c r="K20" s="208" t="s">
        <v>388</v>
      </c>
      <c r="L20" s="477">
        <v>640</v>
      </c>
      <c r="M20" s="209"/>
      <c r="N20" s="213"/>
      <c r="O20" s="214"/>
      <c r="P20" s="215"/>
    </row>
    <row r="21" spans="1:16" ht="18" customHeight="1">
      <c r="A21" s="203"/>
      <c r="B21" s="204"/>
      <c r="C21" s="209"/>
      <c r="D21" s="206"/>
      <c r="E21" s="286"/>
      <c r="F21" s="209"/>
      <c r="G21" s="206"/>
      <c r="H21" s="214"/>
      <c r="I21" s="215"/>
      <c r="J21" s="207"/>
      <c r="K21" s="208"/>
      <c r="L21" s="204"/>
      <c r="M21" s="209"/>
      <c r="N21" s="213"/>
      <c r="O21" s="214"/>
      <c r="P21" s="215"/>
    </row>
    <row r="22" spans="1:16" ht="18" customHeight="1">
      <c r="A22" s="222"/>
      <c r="B22" s="223"/>
      <c r="C22" s="220"/>
      <c r="D22" s="224"/>
      <c r="E22" s="214"/>
      <c r="F22" s="215"/>
      <c r="G22" s="203"/>
      <c r="H22" s="204"/>
      <c r="I22" s="209"/>
      <c r="J22" s="207"/>
      <c r="K22" s="208"/>
      <c r="L22" s="204"/>
      <c r="M22" s="209"/>
      <c r="N22" s="213"/>
      <c r="O22" s="214"/>
      <c r="P22" s="215"/>
    </row>
    <row r="23" spans="1:16" ht="18" customHeight="1">
      <c r="A23" s="222"/>
      <c r="B23" s="223"/>
      <c r="C23" s="220"/>
      <c r="D23" s="225"/>
      <c r="E23" s="226"/>
      <c r="F23" s="227"/>
      <c r="G23" s="206"/>
      <c r="H23" s="204"/>
      <c r="I23" s="209"/>
      <c r="J23" s="207"/>
      <c r="K23" s="208"/>
      <c r="L23" s="228"/>
      <c r="M23" s="209"/>
      <c r="N23" s="213"/>
      <c r="O23" s="214"/>
      <c r="P23" s="215"/>
    </row>
    <row r="24" spans="1:16" ht="18" customHeight="1">
      <c r="A24" s="229"/>
      <c r="B24" s="214"/>
      <c r="C24" s="215"/>
      <c r="D24" s="230"/>
      <c r="E24" s="226"/>
      <c r="F24" s="227"/>
      <c r="G24" s="206"/>
      <c r="H24" s="204"/>
      <c r="I24" s="209"/>
      <c r="J24" s="207"/>
      <c r="K24" s="208"/>
      <c r="L24" s="204"/>
      <c r="M24" s="209"/>
      <c r="N24" s="213"/>
      <c r="O24" s="214"/>
      <c r="P24" s="215"/>
    </row>
    <row r="25" spans="1:16" ht="18" customHeight="1">
      <c r="A25" s="217"/>
      <c r="B25" s="214"/>
      <c r="C25" s="215"/>
      <c r="D25" s="213"/>
      <c r="E25" s="214"/>
      <c r="F25" s="215"/>
      <c r="G25" s="213"/>
      <c r="H25" s="214"/>
      <c r="I25" s="215"/>
      <c r="J25" s="211"/>
      <c r="K25" s="208"/>
      <c r="L25" s="204"/>
      <c r="M25" s="209"/>
      <c r="N25" s="213"/>
      <c r="O25" s="214"/>
      <c r="P25" s="215"/>
    </row>
    <row r="26" spans="1:16" ht="18" customHeight="1">
      <c r="A26" s="217"/>
      <c r="B26" s="214"/>
      <c r="C26" s="215"/>
      <c r="D26" s="213"/>
      <c r="E26" s="214"/>
      <c r="F26" s="215"/>
      <c r="G26" s="213"/>
      <c r="H26" s="214"/>
      <c r="I26" s="215"/>
      <c r="J26" s="231"/>
      <c r="K26" s="232"/>
      <c r="L26" s="204"/>
      <c r="M26" s="233"/>
      <c r="N26" s="213"/>
      <c r="O26" s="214"/>
      <c r="P26" s="215"/>
    </row>
    <row r="27" spans="1:16" ht="18" customHeight="1">
      <c r="A27" s="217"/>
      <c r="B27" s="214"/>
      <c r="C27" s="215"/>
      <c r="D27" s="213"/>
      <c r="E27" s="214"/>
      <c r="F27" s="215"/>
      <c r="G27" s="213"/>
      <c r="H27" s="214"/>
      <c r="I27" s="215"/>
      <c r="J27" s="231"/>
      <c r="K27" s="232"/>
      <c r="L27" s="214"/>
      <c r="M27" s="215"/>
      <c r="N27" s="213"/>
      <c r="O27" s="214"/>
      <c r="P27" s="215"/>
    </row>
    <row r="28" spans="1:16" ht="18" customHeight="1">
      <c r="A28" s="217"/>
      <c r="B28" s="214"/>
      <c r="C28" s="215"/>
      <c r="D28" s="213"/>
      <c r="E28" s="214"/>
      <c r="F28" s="215"/>
      <c r="G28" s="213"/>
      <c r="H28" s="214"/>
      <c r="I28" s="215"/>
      <c r="J28" s="231"/>
      <c r="K28" s="232"/>
      <c r="L28" s="214"/>
      <c r="M28" s="215"/>
      <c r="N28" s="213"/>
      <c r="O28" s="214"/>
      <c r="P28" s="215"/>
    </row>
    <row r="29" spans="1:16" ht="18" customHeight="1">
      <c r="A29" s="217"/>
      <c r="B29" s="214"/>
      <c r="C29" s="215"/>
      <c r="D29" s="213"/>
      <c r="E29" s="214"/>
      <c r="F29" s="215"/>
      <c r="G29" s="213"/>
      <c r="H29" s="214"/>
      <c r="I29" s="215"/>
      <c r="J29" s="234"/>
      <c r="K29" s="235"/>
      <c r="L29" s="214"/>
      <c r="M29" s="236"/>
      <c r="N29" s="237"/>
      <c r="O29" s="214"/>
      <c r="P29" s="215"/>
    </row>
    <row r="30" spans="1:16" ht="18" customHeight="1">
      <c r="A30" s="217"/>
      <c r="B30" s="214"/>
      <c r="C30" s="215"/>
      <c r="D30" s="213"/>
      <c r="E30" s="214"/>
      <c r="F30" s="215"/>
      <c r="G30" s="213"/>
      <c r="H30" s="214"/>
      <c r="I30" s="215"/>
      <c r="J30" s="238"/>
      <c r="K30" s="208"/>
      <c r="L30" s="214"/>
      <c r="M30" s="215"/>
      <c r="N30" s="213"/>
      <c r="O30" s="214"/>
      <c r="P30" s="215"/>
    </row>
    <row r="31" spans="1:16" ht="18" customHeight="1">
      <c r="A31" s="217"/>
      <c r="B31" s="214"/>
      <c r="C31" s="215"/>
      <c r="D31" s="213"/>
      <c r="E31" s="214"/>
      <c r="F31" s="215"/>
      <c r="G31" s="213"/>
      <c r="H31" s="214"/>
      <c r="I31" s="215"/>
      <c r="J31" s="207"/>
      <c r="K31" s="206"/>
      <c r="L31" s="214"/>
      <c r="M31" s="215"/>
      <c r="N31" s="213"/>
      <c r="O31" s="214"/>
      <c r="P31" s="215"/>
    </row>
    <row r="32" spans="1:16" ht="18" customHeight="1">
      <c r="A32" s="239"/>
      <c r="B32" s="240"/>
      <c r="C32" s="215"/>
      <c r="D32" s="241"/>
      <c r="E32" s="240"/>
      <c r="F32" s="215"/>
      <c r="G32" s="241"/>
      <c r="H32" s="240"/>
      <c r="I32" s="215"/>
      <c r="J32" s="242"/>
      <c r="K32" s="243"/>
      <c r="L32" s="240"/>
      <c r="M32" s="215"/>
      <c r="N32" s="241"/>
      <c r="O32" s="240"/>
      <c r="P32" s="215"/>
    </row>
    <row r="33" spans="1:16" ht="18" customHeight="1" thickBot="1">
      <c r="A33" s="244" t="s">
        <v>29</v>
      </c>
      <c r="B33" s="245">
        <f>SUM(B8:B32)</f>
        <v>10370</v>
      </c>
      <c r="C33" s="246">
        <f>SUM(C8:C32)</f>
        <v>0</v>
      </c>
      <c r="D33" s="244" t="s">
        <v>29</v>
      </c>
      <c r="E33" s="245">
        <f>SUM(E8:E32)</f>
        <v>8700</v>
      </c>
      <c r="F33" s="246">
        <f>SUM(F8:F32)</f>
        <v>0</v>
      </c>
      <c r="G33" s="244" t="s">
        <v>29</v>
      </c>
      <c r="H33" s="245">
        <f>SUM(H8:H32)</f>
        <v>12710</v>
      </c>
      <c r="I33" s="246">
        <f>SUM(I8:I32)</f>
        <v>0</v>
      </c>
      <c r="J33" s="247" t="s">
        <v>29</v>
      </c>
      <c r="K33" s="248"/>
      <c r="L33" s="245">
        <f>SUM(L8:L32)</f>
        <v>30760</v>
      </c>
      <c r="M33" s="246">
        <f>SUM(M8:M32)</f>
        <v>0</v>
      </c>
      <c r="N33" s="244" t="s">
        <v>29</v>
      </c>
      <c r="O33" s="245">
        <f>SUM(O8:O32)</f>
        <v>5050</v>
      </c>
      <c r="P33" s="246">
        <f>SUM(P8:P32)</f>
        <v>0</v>
      </c>
    </row>
    <row r="34" ht="15" customHeight="1" thickBot="1">
      <c r="N34" s="121"/>
    </row>
    <row r="35" spans="1:14" ht="17.25" customHeight="1" thickBot="1">
      <c r="A35" s="202" t="s">
        <v>450</v>
      </c>
      <c r="B35" s="122"/>
      <c r="C35" s="105" t="s">
        <v>172</v>
      </c>
      <c r="D35" s="106" t="s">
        <v>30</v>
      </c>
      <c r="E35" s="123"/>
      <c r="F35" s="108" t="s">
        <v>6</v>
      </c>
      <c r="G35" s="109">
        <f>B60+E60+H60+L60+O60</f>
        <v>45210</v>
      </c>
      <c r="H35" s="124" t="s">
        <v>7</v>
      </c>
      <c r="I35" s="111">
        <f>C60+F60+I60+M60+P60</f>
        <v>0</v>
      </c>
      <c r="J35" s="112"/>
      <c r="K35" s="112"/>
      <c r="N35" s="125"/>
    </row>
    <row r="36" ht="5.25" customHeight="1" thickBot="1"/>
    <row r="37" spans="1:16" ht="18" customHeight="1">
      <c r="A37" s="87" t="s">
        <v>9</v>
      </c>
      <c r="B37" s="88"/>
      <c r="C37" s="116"/>
      <c r="D37" s="94" t="s">
        <v>10</v>
      </c>
      <c r="E37" s="88"/>
      <c r="F37" s="116"/>
      <c r="G37" s="94" t="s">
        <v>11</v>
      </c>
      <c r="H37" s="88"/>
      <c r="I37" s="116"/>
      <c r="J37" s="94" t="s">
        <v>12</v>
      </c>
      <c r="K37" s="94"/>
      <c r="L37" s="88"/>
      <c r="M37" s="116"/>
      <c r="N37" s="94" t="s">
        <v>13</v>
      </c>
      <c r="O37" s="88"/>
      <c r="P37" s="116"/>
    </row>
    <row r="38" spans="1:16" s="7" customFormat="1" ht="15" customHeight="1">
      <c r="A38" s="117" t="s">
        <v>14</v>
      </c>
      <c r="B38" s="118" t="s">
        <v>16</v>
      </c>
      <c r="C38" s="120" t="s">
        <v>208</v>
      </c>
      <c r="D38" s="117" t="s">
        <v>14</v>
      </c>
      <c r="E38" s="118" t="s">
        <v>16</v>
      </c>
      <c r="F38" s="120" t="s">
        <v>208</v>
      </c>
      <c r="G38" s="117" t="s">
        <v>14</v>
      </c>
      <c r="H38" s="118" t="s">
        <v>16</v>
      </c>
      <c r="I38" s="120" t="s">
        <v>208</v>
      </c>
      <c r="J38" s="195" t="s">
        <v>14</v>
      </c>
      <c r="K38" s="196"/>
      <c r="L38" s="118" t="s">
        <v>16</v>
      </c>
      <c r="M38" s="120" t="s">
        <v>208</v>
      </c>
      <c r="N38" s="117" t="s">
        <v>14</v>
      </c>
      <c r="O38" s="118" t="s">
        <v>16</v>
      </c>
      <c r="P38" s="120" t="s">
        <v>208</v>
      </c>
    </row>
    <row r="39" spans="1:16" ht="18" customHeight="1">
      <c r="A39" s="203" t="s">
        <v>31</v>
      </c>
      <c r="B39" s="476">
        <v>1000</v>
      </c>
      <c r="C39" s="205"/>
      <c r="D39" s="203" t="s">
        <v>329</v>
      </c>
      <c r="E39" s="476">
        <v>630</v>
      </c>
      <c r="F39" s="205"/>
      <c r="G39" s="203" t="s">
        <v>209</v>
      </c>
      <c r="H39" s="482">
        <v>1030</v>
      </c>
      <c r="I39" s="205"/>
      <c r="J39" s="207" t="s">
        <v>341</v>
      </c>
      <c r="K39" s="208" t="s">
        <v>388</v>
      </c>
      <c r="L39" s="477">
        <v>3580</v>
      </c>
      <c r="M39" s="205"/>
      <c r="N39" s="203" t="s">
        <v>33</v>
      </c>
      <c r="O39" s="476">
        <v>1790</v>
      </c>
      <c r="P39" s="205"/>
    </row>
    <row r="40" spans="1:16" ht="18" customHeight="1">
      <c r="A40" s="203" t="s">
        <v>246</v>
      </c>
      <c r="B40" s="477">
        <v>430</v>
      </c>
      <c r="C40" s="209"/>
      <c r="D40" s="203" t="s">
        <v>175</v>
      </c>
      <c r="E40" s="477">
        <v>900</v>
      </c>
      <c r="F40" s="209"/>
      <c r="G40" s="203" t="s">
        <v>277</v>
      </c>
      <c r="H40" s="483">
        <v>1450</v>
      </c>
      <c r="I40" s="209"/>
      <c r="J40" s="207" t="s">
        <v>39</v>
      </c>
      <c r="K40" s="208" t="s">
        <v>388</v>
      </c>
      <c r="L40" s="477">
        <v>2010</v>
      </c>
      <c r="M40" s="209"/>
      <c r="N40" s="203" t="s">
        <v>183</v>
      </c>
      <c r="O40" s="477">
        <v>2000</v>
      </c>
      <c r="P40" s="209"/>
    </row>
    <row r="41" spans="1:16" ht="18" customHeight="1">
      <c r="A41" s="203" t="s">
        <v>261</v>
      </c>
      <c r="B41" s="477">
        <v>1300</v>
      </c>
      <c r="C41" s="209"/>
      <c r="D41" s="463" t="s">
        <v>400</v>
      </c>
      <c r="E41" s="477">
        <v>1050</v>
      </c>
      <c r="F41" s="209"/>
      <c r="G41" s="203" t="s">
        <v>278</v>
      </c>
      <c r="H41" s="483">
        <v>2480</v>
      </c>
      <c r="I41" s="209"/>
      <c r="J41" s="207" t="s">
        <v>41</v>
      </c>
      <c r="K41" s="208" t="s">
        <v>388</v>
      </c>
      <c r="L41" s="477">
        <v>1950</v>
      </c>
      <c r="M41" s="209"/>
      <c r="N41" s="203" t="s">
        <v>36</v>
      </c>
      <c r="O41" s="477">
        <v>1980</v>
      </c>
      <c r="P41" s="209"/>
    </row>
    <row r="42" spans="1:16" ht="18" customHeight="1">
      <c r="A42" s="203" t="s">
        <v>190</v>
      </c>
      <c r="B42" s="477">
        <v>300</v>
      </c>
      <c r="C42" s="209"/>
      <c r="D42" s="203" t="s">
        <v>261</v>
      </c>
      <c r="E42" s="477">
        <v>990</v>
      </c>
      <c r="F42" s="209"/>
      <c r="G42" s="203" t="s">
        <v>32</v>
      </c>
      <c r="H42" s="483">
        <v>2270</v>
      </c>
      <c r="I42" s="209"/>
      <c r="J42" s="207" t="s">
        <v>42</v>
      </c>
      <c r="K42" s="208" t="s">
        <v>388</v>
      </c>
      <c r="L42" s="477">
        <v>2780</v>
      </c>
      <c r="M42" s="209"/>
      <c r="N42" s="203" t="s">
        <v>37</v>
      </c>
      <c r="O42" s="477">
        <v>570</v>
      </c>
      <c r="P42" s="209"/>
    </row>
    <row r="43" spans="1:16" ht="18" customHeight="1">
      <c r="A43" s="203" t="s">
        <v>259</v>
      </c>
      <c r="B43" s="477">
        <v>300</v>
      </c>
      <c r="C43" s="209"/>
      <c r="D43" s="466" t="s">
        <v>439</v>
      </c>
      <c r="E43" s="477">
        <v>1000</v>
      </c>
      <c r="F43" s="209"/>
      <c r="G43" s="206" t="s">
        <v>38</v>
      </c>
      <c r="H43" s="483">
        <v>620</v>
      </c>
      <c r="I43" s="209"/>
      <c r="J43" s="211" t="s">
        <v>37</v>
      </c>
      <c r="K43" s="208" t="s">
        <v>388</v>
      </c>
      <c r="L43" s="477">
        <v>1950</v>
      </c>
      <c r="M43" s="209"/>
      <c r="N43" s="203" t="s">
        <v>40</v>
      </c>
      <c r="O43" s="477">
        <v>2300</v>
      </c>
      <c r="P43" s="209"/>
    </row>
    <row r="44" spans="1:16" ht="18" customHeight="1">
      <c r="A44" s="203"/>
      <c r="B44" s="250"/>
      <c r="C44" s="209"/>
      <c r="D44" s="203"/>
      <c r="E44" s="214"/>
      <c r="F44" s="215"/>
      <c r="G44" s="203" t="s">
        <v>240</v>
      </c>
      <c r="H44" s="478">
        <v>2040</v>
      </c>
      <c r="I44" s="233"/>
      <c r="J44" s="207" t="s">
        <v>31</v>
      </c>
      <c r="K44" s="208" t="s">
        <v>388</v>
      </c>
      <c r="L44" s="477">
        <v>3170</v>
      </c>
      <c r="M44" s="209"/>
      <c r="N44" s="206" t="s">
        <v>240</v>
      </c>
      <c r="O44" s="477">
        <v>130</v>
      </c>
      <c r="P44" s="209"/>
    </row>
    <row r="45" spans="1:16" ht="18" customHeight="1">
      <c r="A45" s="203"/>
      <c r="B45" s="216"/>
      <c r="C45" s="209"/>
      <c r="D45" s="203"/>
      <c r="E45" s="204"/>
      <c r="F45" s="209"/>
      <c r="G45" s="203"/>
      <c r="H45" s="469"/>
      <c r="I45" s="468"/>
      <c r="J45" s="211" t="s">
        <v>43</v>
      </c>
      <c r="K45" s="208" t="s">
        <v>388</v>
      </c>
      <c r="L45" s="477">
        <v>3060</v>
      </c>
      <c r="M45" s="209"/>
      <c r="N45" s="206" t="s">
        <v>404</v>
      </c>
      <c r="O45" s="477">
        <v>150</v>
      </c>
      <c r="P45" s="209"/>
    </row>
    <row r="46" spans="1:16" ht="18" customHeight="1">
      <c r="A46" s="203"/>
      <c r="B46" s="216"/>
      <c r="C46" s="215"/>
      <c r="D46" s="203"/>
      <c r="E46" s="214"/>
      <c r="F46" s="215"/>
      <c r="G46" s="203"/>
      <c r="H46" s="469"/>
      <c r="I46" s="215"/>
      <c r="J46" s="211"/>
      <c r="K46" s="208"/>
      <c r="L46" s="479"/>
      <c r="M46" s="209"/>
      <c r="N46" s="213"/>
      <c r="O46" s="214"/>
      <c r="P46" s="215"/>
    </row>
    <row r="47" spans="1:16" ht="18" customHeight="1">
      <c r="A47" s="203"/>
      <c r="B47" s="204"/>
      <c r="C47" s="209"/>
      <c r="D47" s="203"/>
      <c r="E47" s="214"/>
      <c r="F47" s="215"/>
      <c r="G47" s="203"/>
      <c r="H47" s="469"/>
      <c r="I47" s="215"/>
      <c r="J47" s="207"/>
      <c r="K47" s="208"/>
      <c r="L47" s="214"/>
      <c r="M47" s="215"/>
      <c r="N47" s="213"/>
      <c r="O47" s="214"/>
      <c r="P47" s="215"/>
    </row>
    <row r="48" spans="1:16" ht="18" customHeight="1">
      <c r="A48" s="203"/>
      <c r="B48" s="216"/>
      <c r="C48" s="215"/>
      <c r="D48" s="203"/>
      <c r="E48" s="214"/>
      <c r="F48" s="215"/>
      <c r="G48" s="203"/>
      <c r="H48" s="469"/>
      <c r="I48" s="215"/>
      <c r="J48" s="211"/>
      <c r="K48" s="208"/>
      <c r="L48" s="204"/>
      <c r="M48" s="209"/>
      <c r="N48" s="213"/>
      <c r="O48" s="214"/>
      <c r="P48" s="215"/>
    </row>
    <row r="49" spans="1:16" ht="18" customHeight="1">
      <c r="A49" s="203"/>
      <c r="B49" s="250"/>
      <c r="C49" s="209"/>
      <c r="D49" s="206"/>
      <c r="E49" s="214"/>
      <c r="F49" s="215"/>
      <c r="G49" s="206"/>
      <c r="H49" s="258"/>
      <c r="I49" s="215"/>
      <c r="J49" s="211"/>
      <c r="K49" s="208"/>
      <c r="L49" s="250"/>
      <c r="M49" s="209"/>
      <c r="N49" s="213"/>
      <c r="O49" s="214"/>
      <c r="P49" s="215"/>
    </row>
    <row r="50" spans="1:16" ht="18" customHeight="1">
      <c r="A50" s="203"/>
      <c r="B50" s="250"/>
      <c r="C50" s="209"/>
      <c r="D50" s="218"/>
      <c r="E50" s="214"/>
      <c r="F50" s="215"/>
      <c r="G50" s="206"/>
      <c r="H50" s="258"/>
      <c r="I50" s="215"/>
      <c r="J50" s="207"/>
      <c r="K50" s="208"/>
      <c r="L50" s="204"/>
      <c r="M50" s="209"/>
      <c r="N50" s="213"/>
      <c r="O50" s="214"/>
      <c r="P50" s="215"/>
    </row>
    <row r="51" spans="1:16" ht="18" customHeight="1">
      <c r="A51" s="203"/>
      <c r="B51" s="216"/>
      <c r="C51" s="215"/>
      <c r="D51" s="203"/>
      <c r="E51" s="214"/>
      <c r="F51" s="215"/>
      <c r="G51" s="203"/>
      <c r="H51" s="258"/>
      <c r="I51" s="215"/>
      <c r="J51" s="207"/>
      <c r="K51" s="208"/>
      <c r="L51" s="250"/>
      <c r="M51" s="209"/>
      <c r="N51" s="213"/>
      <c r="O51" s="214"/>
      <c r="P51" s="215"/>
    </row>
    <row r="52" spans="1:16" ht="18" customHeight="1">
      <c r="A52" s="218"/>
      <c r="B52" s="216"/>
      <c r="C52" s="215"/>
      <c r="D52" s="203"/>
      <c r="E52" s="214"/>
      <c r="F52" s="215"/>
      <c r="G52" s="206"/>
      <c r="H52" s="258"/>
      <c r="I52" s="215"/>
      <c r="J52" s="211"/>
      <c r="K52" s="208"/>
      <c r="L52" s="204"/>
      <c r="M52" s="209"/>
      <c r="N52" s="213"/>
      <c r="O52" s="214"/>
      <c r="P52" s="215"/>
    </row>
    <row r="53" spans="1:16" ht="18" customHeight="1">
      <c r="A53" s="251"/>
      <c r="B53" s="214"/>
      <c r="C53" s="215"/>
      <c r="D53" s="213"/>
      <c r="E53" s="214"/>
      <c r="F53" s="215"/>
      <c r="G53" s="213"/>
      <c r="H53" s="258"/>
      <c r="I53" s="215"/>
      <c r="J53" s="211"/>
      <c r="K53" s="208"/>
      <c r="L53" s="214"/>
      <c r="M53" s="209"/>
      <c r="N53" s="224"/>
      <c r="O53" s="214"/>
      <c r="P53" s="215"/>
    </row>
    <row r="54" spans="1:16" ht="18" customHeight="1">
      <c r="A54" s="217"/>
      <c r="B54" s="214"/>
      <c r="C54" s="215"/>
      <c r="D54" s="213"/>
      <c r="E54" s="214"/>
      <c r="F54" s="215"/>
      <c r="G54" s="213"/>
      <c r="H54" s="258"/>
      <c r="I54" s="215"/>
      <c r="J54" s="252"/>
      <c r="K54" s="235"/>
      <c r="L54" s="223"/>
      <c r="M54" s="209"/>
      <c r="N54" s="213"/>
      <c r="O54" s="214"/>
      <c r="P54" s="215"/>
    </row>
    <row r="55" spans="1:16" ht="18" customHeight="1">
      <c r="A55" s="217"/>
      <c r="B55" s="214"/>
      <c r="C55" s="215"/>
      <c r="D55" s="213"/>
      <c r="E55" s="214"/>
      <c r="F55" s="215"/>
      <c r="G55" s="213"/>
      <c r="H55" s="258"/>
      <c r="I55" s="215"/>
      <c r="J55" s="252"/>
      <c r="K55" s="235"/>
      <c r="L55" s="223"/>
      <c r="M55" s="209"/>
      <c r="N55" s="213"/>
      <c r="O55" s="214"/>
      <c r="P55" s="215"/>
    </row>
    <row r="56" spans="1:16" ht="18" customHeight="1">
      <c r="A56" s="217"/>
      <c r="B56" s="214"/>
      <c r="C56" s="215"/>
      <c r="D56" s="213"/>
      <c r="E56" s="214"/>
      <c r="F56" s="215"/>
      <c r="G56" s="213"/>
      <c r="H56" s="258"/>
      <c r="I56" s="215"/>
      <c r="J56" s="211"/>
      <c r="K56" s="208"/>
      <c r="L56" s="214"/>
      <c r="M56" s="215"/>
      <c r="N56" s="237"/>
      <c r="O56" s="214"/>
      <c r="P56" s="215"/>
    </row>
    <row r="57" spans="1:16" ht="18" customHeight="1">
      <c r="A57" s="217"/>
      <c r="B57" s="214"/>
      <c r="C57" s="215"/>
      <c r="D57" s="213"/>
      <c r="E57" s="214"/>
      <c r="F57" s="215"/>
      <c r="G57" s="213"/>
      <c r="H57" s="258"/>
      <c r="I57" s="215"/>
      <c r="J57" s="253"/>
      <c r="K57" s="208"/>
      <c r="L57" s="214"/>
      <c r="M57" s="236"/>
      <c r="N57" s="237"/>
      <c r="O57" s="214"/>
      <c r="P57" s="215"/>
    </row>
    <row r="58" spans="1:16" ht="18" customHeight="1">
      <c r="A58" s="203" t="s">
        <v>35</v>
      </c>
      <c r="B58" s="214"/>
      <c r="C58" s="215"/>
      <c r="D58" s="206" t="s">
        <v>330</v>
      </c>
      <c r="E58" s="214"/>
      <c r="F58" s="215"/>
      <c r="G58" s="213"/>
      <c r="H58" s="258"/>
      <c r="I58" s="215"/>
      <c r="J58" s="480" t="s">
        <v>34</v>
      </c>
      <c r="K58" s="481" t="s">
        <v>388</v>
      </c>
      <c r="L58" s="214"/>
      <c r="M58" s="236"/>
      <c r="N58" s="237"/>
      <c r="O58" s="214"/>
      <c r="P58" s="215"/>
    </row>
    <row r="59" spans="1:16" ht="18" customHeight="1">
      <c r="A59" s="239"/>
      <c r="B59" s="240"/>
      <c r="C59" s="215"/>
      <c r="D59" s="241"/>
      <c r="E59" s="240"/>
      <c r="F59" s="215"/>
      <c r="G59" s="241"/>
      <c r="H59" s="240"/>
      <c r="I59" s="215"/>
      <c r="J59" s="254"/>
      <c r="K59" s="255"/>
      <c r="L59" s="240"/>
      <c r="M59" s="215"/>
      <c r="N59" s="241"/>
      <c r="O59" s="240"/>
      <c r="P59" s="215"/>
    </row>
    <row r="60" spans="1:16" ht="18" customHeight="1" thickBot="1">
      <c r="A60" s="244" t="s">
        <v>29</v>
      </c>
      <c r="B60" s="245">
        <f>SUM(B39:B59)</f>
        <v>3330</v>
      </c>
      <c r="C60" s="246">
        <f>SUM(C39:C59)</f>
        <v>0</v>
      </c>
      <c r="D60" s="244" t="s">
        <v>29</v>
      </c>
      <c r="E60" s="245">
        <f>SUM(E39:E59)</f>
        <v>4570</v>
      </c>
      <c r="F60" s="246">
        <f>SUM(F39:F59)</f>
        <v>0</v>
      </c>
      <c r="G60" s="244" t="s">
        <v>29</v>
      </c>
      <c r="H60" s="245">
        <f>SUM(H39:H59)</f>
        <v>9890</v>
      </c>
      <c r="I60" s="246">
        <f>SUM(I39:I59)</f>
        <v>0</v>
      </c>
      <c r="J60" s="247" t="s">
        <v>29</v>
      </c>
      <c r="K60" s="248"/>
      <c r="L60" s="245">
        <f>SUM(L39:L59)</f>
        <v>18500</v>
      </c>
      <c r="M60" s="246">
        <f>SUM(M39:M59)</f>
        <v>0</v>
      </c>
      <c r="N60" s="244" t="s">
        <v>29</v>
      </c>
      <c r="O60" s="245">
        <f>SUM(O39:O59)</f>
        <v>8920</v>
      </c>
      <c r="P60" s="246">
        <f>SUM(P39:P59)</f>
        <v>0</v>
      </c>
    </row>
    <row r="61" ht="11.25" customHeight="1"/>
    <row r="62" ht="13.5"/>
    <row r="63" ht="13.5"/>
    <row r="64" ht="13.5"/>
    <row r="65" ht="13.5"/>
    <row r="66" ht="13.5"/>
  </sheetData>
  <sheetProtection/>
  <mergeCells count="3">
    <mergeCell ref="L2:M2"/>
    <mergeCell ref="A2:D2"/>
    <mergeCell ref="E2:G2"/>
  </mergeCells>
  <conditionalFormatting sqref="C8 M9:M20 M23 F40:F41 F45 C10:C14 C21 C40:C44 M39:M44 M49 F9:F19 F21 C47 C49:C50 M46">
    <cfRule type="cellIs" priority="48" dxfId="315" operator="greaterThan" stopIfTrue="1">
      <formula>B8</formula>
    </cfRule>
  </conditionalFormatting>
  <conditionalFormatting sqref="F8">
    <cfRule type="cellIs" priority="47" dxfId="315" operator="greaterThan" stopIfTrue="1">
      <formula>E8</formula>
    </cfRule>
  </conditionalFormatting>
  <conditionalFormatting sqref="I8">
    <cfRule type="cellIs" priority="46" dxfId="315" operator="greaterThan" stopIfTrue="1">
      <formula>H8</formula>
    </cfRule>
  </conditionalFormatting>
  <conditionalFormatting sqref="M8">
    <cfRule type="cellIs" priority="45" dxfId="315" operator="greaterThan" stopIfTrue="1">
      <formula>L8</formula>
    </cfRule>
  </conditionalFormatting>
  <conditionalFormatting sqref="P8">
    <cfRule type="cellIs" priority="44" dxfId="315" operator="greaterThan" stopIfTrue="1">
      <formula>O8</formula>
    </cfRule>
  </conditionalFormatting>
  <conditionalFormatting sqref="C9">
    <cfRule type="cellIs" priority="43" dxfId="315" operator="greaterThan" stopIfTrue="1">
      <formula>B9</formula>
    </cfRule>
  </conditionalFormatting>
  <conditionalFormatting sqref="I9:I16">
    <cfRule type="cellIs" priority="40" dxfId="315" operator="greaterThan" stopIfTrue="1">
      <formula>H9</formula>
    </cfRule>
  </conditionalFormatting>
  <conditionalFormatting sqref="P9:P12">
    <cfRule type="cellIs" priority="38" dxfId="315" operator="greaterThan" stopIfTrue="1">
      <formula>O9</formula>
    </cfRule>
  </conditionalFormatting>
  <conditionalFormatting sqref="C39">
    <cfRule type="cellIs" priority="37" dxfId="315" operator="greaterThan" stopIfTrue="1">
      <formula>B39</formula>
    </cfRule>
  </conditionalFormatting>
  <conditionalFormatting sqref="F39">
    <cfRule type="cellIs" priority="36" dxfId="315" operator="greaterThan" stopIfTrue="1">
      <formula>E39</formula>
    </cfRule>
  </conditionalFormatting>
  <conditionalFormatting sqref="P39">
    <cfRule type="cellIs" priority="33" dxfId="315" operator="greaterThan" stopIfTrue="1">
      <formula>O39</formula>
    </cfRule>
  </conditionalFormatting>
  <conditionalFormatting sqref="P40:P44">
    <cfRule type="cellIs" priority="28" dxfId="315" operator="greaterThan" stopIfTrue="1">
      <formula>O40</formula>
    </cfRule>
  </conditionalFormatting>
  <conditionalFormatting sqref="I40:I41 I45">
    <cfRule type="cellIs" priority="25" dxfId="315" operator="greaterThan" stopIfTrue="1">
      <formula>H40</formula>
    </cfRule>
  </conditionalFormatting>
  <conditionalFormatting sqref="I39">
    <cfRule type="cellIs" priority="24" dxfId="315" operator="greaterThan" stopIfTrue="1">
      <formula>H39</formula>
    </cfRule>
  </conditionalFormatting>
  <conditionalFormatting sqref="B8 B10:B14">
    <cfRule type="cellIs" priority="23" dxfId="315" operator="greaterThan" stopIfTrue="1">
      <formula>A8</formula>
    </cfRule>
  </conditionalFormatting>
  <conditionalFormatting sqref="B9">
    <cfRule type="cellIs" priority="22" dxfId="315" operator="greaterThan" stopIfTrue="1">
      <formula>A9</formula>
    </cfRule>
  </conditionalFormatting>
  <conditionalFormatting sqref="E9:E13">
    <cfRule type="cellIs" priority="21" dxfId="315" operator="greaterThan" stopIfTrue="1">
      <formula>D9</formula>
    </cfRule>
  </conditionalFormatting>
  <conditionalFormatting sqref="E8">
    <cfRule type="cellIs" priority="20" dxfId="315" operator="greaterThan" stopIfTrue="1">
      <formula>D8</formula>
    </cfRule>
  </conditionalFormatting>
  <conditionalFormatting sqref="H8">
    <cfRule type="cellIs" priority="19" dxfId="315" operator="greaterThan" stopIfTrue="1">
      <formula>G8</formula>
    </cfRule>
  </conditionalFormatting>
  <conditionalFormatting sqref="H9:H16">
    <cfRule type="cellIs" priority="18" dxfId="315" operator="greaterThan" stopIfTrue="1">
      <formula>G9</formula>
    </cfRule>
  </conditionalFormatting>
  <conditionalFormatting sqref="L9:L20">
    <cfRule type="cellIs" priority="17" dxfId="315" operator="greaterThan" stopIfTrue="1">
      <formula>K9</formula>
    </cfRule>
  </conditionalFormatting>
  <conditionalFormatting sqref="L8">
    <cfRule type="cellIs" priority="16" dxfId="315" operator="greaterThan" stopIfTrue="1">
      <formula>K8</formula>
    </cfRule>
  </conditionalFormatting>
  <conditionalFormatting sqref="O8">
    <cfRule type="cellIs" priority="15" dxfId="315" operator="greaterThan" stopIfTrue="1">
      <formula>N8</formula>
    </cfRule>
  </conditionalFormatting>
  <conditionalFormatting sqref="O9:O12">
    <cfRule type="cellIs" priority="14" dxfId="315" operator="greaterThan" stopIfTrue="1">
      <formula>N9</formula>
    </cfRule>
  </conditionalFormatting>
  <conditionalFormatting sqref="B40:B43">
    <cfRule type="cellIs" priority="13" dxfId="315" operator="greaterThan" stopIfTrue="1">
      <formula>A40</formula>
    </cfRule>
  </conditionalFormatting>
  <conditionalFormatting sqref="B39">
    <cfRule type="cellIs" priority="12" dxfId="315" operator="greaterThan" stopIfTrue="1">
      <formula>A39</formula>
    </cfRule>
  </conditionalFormatting>
  <conditionalFormatting sqref="E40:E41">
    <cfRule type="cellIs" priority="11" dxfId="315" operator="greaterThan" stopIfTrue="1">
      <formula>D40</formula>
    </cfRule>
  </conditionalFormatting>
  <conditionalFormatting sqref="E39">
    <cfRule type="cellIs" priority="10" dxfId="315" operator="greaterThan" stopIfTrue="1">
      <formula>D39</formula>
    </cfRule>
  </conditionalFormatting>
  <conditionalFormatting sqref="H40:H41">
    <cfRule type="cellIs" priority="9" dxfId="315" operator="greaterThan" stopIfTrue="1">
      <formula>G40</formula>
    </cfRule>
  </conditionalFormatting>
  <conditionalFormatting sqref="H39">
    <cfRule type="cellIs" priority="8" dxfId="315" operator="greaterThan" stopIfTrue="1">
      <formula>G39</formula>
    </cfRule>
  </conditionalFormatting>
  <conditionalFormatting sqref="L39:L44 L46">
    <cfRule type="cellIs" priority="7" dxfId="315" operator="greaterThan" stopIfTrue="1">
      <formula>K39</formula>
    </cfRule>
  </conditionalFormatting>
  <conditionalFormatting sqref="O39">
    <cfRule type="cellIs" priority="6" dxfId="315" operator="greaterThan" stopIfTrue="1">
      <formula>N39</formula>
    </cfRule>
  </conditionalFormatting>
  <conditionalFormatting sqref="O40:O44">
    <cfRule type="cellIs" priority="5" dxfId="315" operator="greaterThan" stopIfTrue="1">
      <formula>N40</formula>
    </cfRule>
  </conditionalFormatting>
  <conditionalFormatting sqref="M45">
    <cfRule type="cellIs" priority="4" dxfId="315" operator="greaterThan" stopIfTrue="1">
      <formula>L45</formula>
    </cfRule>
  </conditionalFormatting>
  <conditionalFormatting sqref="L45">
    <cfRule type="cellIs" priority="3" dxfId="315" operator="greaterThan" stopIfTrue="1">
      <formula>K45</formula>
    </cfRule>
  </conditionalFormatting>
  <conditionalFormatting sqref="E14:E15">
    <cfRule type="cellIs" priority="2" dxfId="315" operator="greaterThan" stopIfTrue="1">
      <formula>D14</formula>
    </cfRule>
  </conditionalFormatting>
  <conditionalFormatting sqref="E12:E13">
    <cfRule type="cellIs" priority="1" dxfId="315" operator="greaterThan" stopIfTrue="1">
      <formula>D12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83" r:id="rId4"/>
  <headerFooter alignWithMargins="0">
    <oddHeader>&amp;L&amp;"ＭＳ Ｐ明朝,太字"&amp;18折込広告企画書　　　福岡地区・朝倉地区　№１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="90" zoomScaleNormal="90" workbookViewId="0" topLeftCell="A1">
      <selection activeCell="M18" sqref="M18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502">
        <f>'東区・博多区'!A2</f>
        <v>0</v>
      </c>
      <c r="B2" s="508"/>
      <c r="C2" s="508"/>
      <c r="D2" s="509"/>
      <c r="E2" s="505" t="str">
        <f>'東区・博多区'!E2</f>
        <v>令和　　　年　　　月　　　日</v>
      </c>
      <c r="F2" s="506"/>
      <c r="G2" s="507"/>
      <c r="H2" s="126">
        <f>'東区・博多区'!H2</f>
        <v>0</v>
      </c>
      <c r="I2" s="100">
        <f>'東区・博多区'!I2</f>
        <v>0</v>
      </c>
      <c r="J2" s="194"/>
      <c r="K2" s="455"/>
      <c r="L2" s="500"/>
      <c r="M2" s="501"/>
      <c r="N2" s="101"/>
      <c r="O2" s="102"/>
      <c r="P2" s="7"/>
    </row>
    <row r="3" spans="14:15" ht="15" customHeight="1" thickBot="1">
      <c r="N3" s="103" t="s">
        <v>203</v>
      </c>
      <c r="O3" s="127"/>
    </row>
    <row r="4" spans="1:16" s="7" customFormat="1" ht="17.25" customHeight="1" thickBot="1">
      <c r="A4" s="202" t="s">
        <v>450</v>
      </c>
      <c r="B4" s="128"/>
      <c r="C4" s="105" t="s">
        <v>427</v>
      </c>
      <c r="D4" s="106" t="s">
        <v>44</v>
      </c>
      <c r="E4" s="123"/>
      <c r="F4" s="108" t="s">
        <v>6</v>
      </c>
      <c r="G4" s="109">
        <f>B27+E27+H27+L27+O27</f>
        <v>42110</v>
      </c>
      <c r="H4" s="124" t="s">
        <v>7</v>
      </c>
      <c r="I4" s="129">
        <f>C27+F27+I27+M27+P27</f>
        <v>0</v>
      </c>
      <c r="J4" s="130"/>
      <c r="K4" s="130"/>
      <c r="L4" s="131" t="s">
        <v>8</v>
      </c>
      <c r="M4" s="132">
        <f>I4+I29</f>
        <v>0</v>
      </c>
      <c r="N4" s="115" t="s">
        <v>204</v>
      </c>
      <c r="O4" s="133"/>
      <c r="P4" s="134"/>
    </row>
    <row r="5" spans="1:16" ht="5.2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s="7" customFormat="1" ht="15" customHeight="1">
      <c r="A7" s="117" t="s">
        <v>14</v>
      </c>
      <c r="B7" s="118" t="s">
        <v>16</v>
      </c>
      <c r="C7" s="120" t="s">
        <v>208</v>
      </c>
      <c r="D7" s="117" t="s">
        <v>14</v>
      </c>
      <c r="E7" s="118" t="s">
        <v>16</v>
      </c>
      <c r="F7" s="120" t="s">
        <v>208</v>
      </c>
      <c r="G7" s="117" t="s">
        <v>14</v>
      </c>
      <c r="H7" s="118" t="s">
        <v>16</v>
      </c>
      <c r="I7" s="120" t="s">
        <v>208</v>
      </c>
      <c r="J7" s="195" t="s">
        <v>14</v>
      </c>
      <c r="K7" s="196"/>
      <c r="L7" s="118" t="s">
        <v>16</v>
      </c>
      <c r="M7" s="120" t="s">
        <v>208</v>
      </c>
      <c r="N7" s="117" t="s">
        <v>14</v>
      </c>
      <c r="O7" s="118" t="s">
        <v>16</v>
      </c>
      <c r="P7" s="120" t="s">
        <v>208</v>
      </c>
    </row>
    <row r="8" spans="1:16" ht="18" customHeight="1">
      <c r="A8" s="203" t="s">
        <v>45</v>
      </c>
      <c r="B8" s="476">
        <v>1000</v>
      </c>
      <c r="C8" s="205"/>
      <c r="D8" s="203" t="s">
        <v>364</v>
      </c>
      <c r="E8" s="477">
        <v>630</v>
      </c>
      <c r="F8" s="205"/>
      <c r="G8" s="203" t="s">
        <v>45</v>
      </c>
      <c r="H8" s="476">
        <v>1300</v>
      </c>
      <c r="I8" s="205"/>
      <c r="J8" s="207" t="s">
        <v>46</v>
      </c>
      <c r="K8" s="208" t="s">
        <v>388</v>
      </c>
      <c r="L8" s="476">
        <v>3460</v>
      </c>
      <c r="M8" s="205"/>
      <c r="N8" s="203" t="s">
        <v>46</v>
      </c>
      <c r="O8" s="476">
        <v>2590</v>
      </c>
      <c r="P8" s="205"/>
    </row>
    <row r="9" spans="1:16" ht="18" customHeight="1">
      <c r="A9" s="203" t="s">
        <v>47</v>
      </c>
      <c r="B9" s="477">
        <v>510</v>
      </c>
      <c r="C9" s="209"/>
      <c r="D9" s="206" t="s">
        <v>365</v>
      </c>
      <c r="E9" s="477">
        <v>160</v>
      </c>
      <c r="F9" s="209"/>
      <c r="G9" s="203" t="s">
        <v>48</v>
      </c>
      <c r="H9" s="477">
        <v>700</v>
      </c>
      <c r="I9" s="209"/>
      <c r="J9" s="207" t="s">
        <v>49</v>
      </c>
      <c r="K9" s="208" t="s">
        <v>388</v>
      </c>
      <c r="L9" s="477">
        <v>2140</v>
      </c>
      <c r="M9" s="209"/>
      <c r="N9" s="203" t="s">
        <v>47</v>
      </c>
      <c r="O9" s="477">
        <v>2400</v>
      </c>
      <c r="P9" s="209"/>
    </row>
    <row r="10" spans="1:16" ht="18" customHeight="1">
      <c r="A10" s="203" t="s">
        <v>254</v>
      </c>
      <c r="B10" s="477">
        <v>1620</v>
      </c>
      <c r="C10" s="209"/>
      <c r="D10" s="203" t="s">
        <v>285</v>
      </c>
      <c r="E10" s="477">
        <v>800</v>
      </c>
      <c r="F10" s="209"/>
      <c r="G10" s="206" t="s">
        <v>263</v>
      </c>
      <c r="H10" s="477">
        <v>1560</v>
      </c>
      <c r="I10" s="209"/>
      <c r="J10" s="256" t="s">
        <v>51</v>
      </c>
      <c r="K10" s="208" t="s">
        <v>388</v>
      </c>
      <c r="L10" s="477">
        <v>1250</v>
      </c>
      <c r="M10" s="209"/>
      <c r="N10" s="203" t="s">
        <v>178</v>
      </c>
      <c r="O10" s="477">
        <v>3020</v>
      </c>
      <c r="P10" s="209"/>
    </row>
    <row r="11" spans="1:16" ht="18" customHeight="1">
      <c r="A11" s="203" t="s">
        <v>51</v>
      </c>
      <c r="B11" s="477">
        <v>400</v>
      </c>
      <c r="C11" s="209"/>
      <c r="D11" s="206" t="s">
        <v>366</v>
      </c>
      <c r="E11" s="477">
        <v>150</v>
      </c>
      <c r="F11" s="209"/>
      <c r="G11" s="203" t="s">
        <v>264</v>
      </c>
      <c r="H11" s="477">
        <v>2360</v>
      </c>
      <c r="I11" s="209"/>
      <c r="J11" s="211" t="s">
        <v>50</v>
      </c>
      <c r="K11" s="208" t="s">
        <v>388</v>
      </c>
      <c r="L11" s="477">
        <v>1820</v>
      </c>
      <c r="M11" s="209"/>
      <c r="N11" s="203"/>
      <c r="O11" s="212"/>
      <c r="P11" s="209"/>
    </row>
    <row r="12" spans="1:16" ht="18" customHeight="1">
      <c r="A12" s="203" t="s">
        <v>249</v>
      </c>
      <c r="B12" s="477">
        <v>840</v>
      </c>
      <c r="C12" s="209"/>
      <c r="D12" s="203" t="s">
        <v>359</v>
      </c>
      <c r="E12" s="477">
        <v>740</v>
      </c>
      <c r="F12" s="209"/>
      <c r="G12" s="206" t="s">
        <v>49</v>
      </c>
      <c r="H12" s="477">
        <v>1980</v>
      </c>
      <c r="I12" s="209"/>
      <c r="J12" s="207" t="s">
        <v>47</v>
      </c>
      <c r="K12" s="208" t="s">
        <v>388</v>
      </c>
      <c r="L12" s="477">
        <v>1750</v>
      </c>
      <c r="M12" s="209"/>
      <c r="N12" s="203"/>
      <c r="O12" s="214"/>
      <c r="P12" s="215"/>
    </row>
    <row r="13" spans="1:16" ht="18" customHeight="1">
      <c r="A13" s="203"/>
      <c r="B13" s="204"/>
      <c r="C13" s="209"/>
      <c r="D13" s="206" t="s">
        <v>367</v>
      </c>
      <c r="E13" s="477">
        <v>340</v>
      </c>
      <c r="F13" s="209"/>
      <c r="G13" s="203"/>
      <c r="H13" s="204"/>
      <c r="I13" s="209"/>
      <c r="J13" s="485" t="s">
        <v>447</v>
      </c>
      <c r="K13" s="208" t="s">
        <v>388</v>
      </c>
      <c r="L13" s="478">
        <v>2650</v>
      </c>
      <c r="M13" s="355"/>
      <c r="N13" s="213"/>
      <c r="O13" s="214"/>
      <c r="P13" s="215"/>
    </row>
    <row r="14" spans="1:16" ht="18" customHeight="1">
      <c r="A14" s="203"/>
      <c r="B14" s="216"/>
      <c r="C14" s="215"/>
      <c r="D14" s="206" t="s">
        <v>368</v>
      </c>
      <c r="E14" s="477">
        <v>370</v>
      </c>
      <c r="F14" s="209"/>
      <c r="G14" s="203"/>
      <c r="H14" s="204"/>
      <c r="I14" s="209"/>
      <c r="J14" s="207" t="s">
        <v>219</v>
      </c>
      <c r="K14" s="208" t="s">
        <v>388</v>
      </c>
      <c r="L14" s="477">
        <v>560</v>
      </c>
      <c r="M14" s="209"/>
      <c r="N14" s="213"/>
      <c r="O14" s="214"/>
      <c r="P14" s="215"/>
    </row>
    <row r="15" spans="1:16" ht="18" customHeight="1">
      <c r="A15" s="203"/>
      <c r="B15" s="216"/>
      <c r="C15" s="215"/>
      <c r="D15" s="203" t="s">
        <v>360</v>
      </c>
      <c r="E15" s="478">
        <v>1050</v>
      </c>
      <c r="F15" s="233"/>
      <c r="G15" s="203"/>
      <c r="H15" s="258"/>
      <c r="I15" s="215"/>
      <c r="J15" s="207" t="s">
        <v>264</v>
      </c>
      <c r="K15" s="208" t="s">
        <v>388</v>
      </c>
      <c r="L15" s="478">
        <v>3570</v>
      </c>
      <c r="M15" s="233"/>
      <c r="N15" s="213"/>
      <c r="O15" s="214"/>
      <c r="P15" s="215"/>
    </row>
    <row r="16" spans="1:16" ht="18" customHeight="1">
      <c r="A16" s="203"/>
      <c r="B16" s="216"/>
      <c r="C16" s="215"/>
      <c r="D16" s="206" t="s">
        <v>331</v>
      </c>
      <c r="E16" s="477">
        <v>390</v>
      </c>
      <c r="F16" s="209"/>
      <c r="G16" s="259"/>
      <c r="H16" s="260"/>
      <c r="I16" s="220"/>
      <c r="J16" s="207"/>
      <c r="K16" s="208"/>
      <c r="L16" s="479"/>
      <c r="M16" s="209"/>
      <c r="N16" s="213"/>
      <c r="O16" s="214"/>
      <c r="P16" s="215"/>
    </row>
    <row r="17" spans="1:16" ht="18" customHeight="1">
      <c r="A17" s="203"/>
      <c r="B17" s="216"/>
      <c r="C17" s="215"/>
      <c r="D17" s="203"/>
      <c r="E17" s="214"/>
      <c r="F17" s="215"/>
      <c r="G17" s="261"/>
      <c r="H17" s="262"/>
      <c r="I17" s="263"/>
      <c r="J17" s="207"/>
      <c r="K17" s="208"/>
      <c r="L17" s="303"/>
      <c r="M17" s="233"/>
      <c r="N17" s="213"/>
      <c r="O17" s="214"/>
      <c r="P17" s="215"/>
    </row>
    <row r="18" spans="1:16" ht="18" customHeight="1">
      <c r="A18" s="218"/>
      <c r="B18" s="216"/>
      <c r="C18" s="215"/>
      <c r="D18" s="264"/>
      <c r="E18" s="262"/>
      <c r="F18" s="215"/>
      <c r="G18" s="203"/>
      <c r="H18" s="258"/>
      <c r="I18" s="215"/>
      <c r="J18" s="207"/>
      <c r="K18" s="208"/>
      <c r="L18" s="204"/>
      <c r="M18" s="209"/>
      <c r="N18" s="213"/>
      <c r="O18" s="214"/>
      <c r="P18" s="215"/>
    </row>
    <row r="19" spans="1:16" ht="18" customHeight="1">
      <c r="A19" s="203"/>
      <c r="B19" s="216"/>
      <c r="C19" s="215"/>
      <c r="D19" s="203"/>
      <c r="E19" s="262"/>
      <c r="F19" s="215"/>
      <c r="G19" s="203"/>
      <c r="H19" s="258"/>
      <c r="I19" s="215"/>
      <c r="J19" s="207"/>
      <c r="K19" s="208"/>
      <c r="L19" s="204"/>
      <c r="M19" s="209"/>
      <c r="N19" s="213"/>
      <c r="O19" s="214"/>
      <c r="P19" s="215"/>
    </row>
    <row r="20" spans="1:16" ht="18" customHeight="1">
      <c r="A20" s="218"/>
      <c r="B20" s="216"/>
      <c r="C20" s="215"/>
      <c r="D20" s="225"/>
      <c r="E20" s="262"/>
      <c r="F20" s="215"/>
      <c r="G20" s="217"/>
      <c r="H20" s="258"/>
      <c r="I20" s="215"/>
      <c r="J20" s="211"/>
      <c r="K20" s="208"/>
      <c r="L20" s="204"/>
      <c r="M20" s="209"/>
      <c r="N20" s="213"/>
      <c r="O20" s="214"/>
      <c r="P20" s="215"/>
    </row>
    <row r="21" spans="1:16" ht="18" customHeight="1">
      <c r="A21" s="259"/>
      <c r="B21" s="216"/>
      <c r="C21" s="215"/>
      <c r="D21" s="203"/>
      <c r="E21" s="262"/>
      <c r="F21" s="215"/>
      <c r="G21" s="267"/>
      <c r="H21" s="214"/>
      <c r="I21" s="215"/>
      <c r="J21" s="211"/>
      <c r="K21" s="208"/>
      <c r="L21" s="204"/>
      <c r="M21" s="209"/>
      <c r="N21" s="213"/>
      <c r="O21" s="214"/>
      <c r="P21" s="215"/>
    </row>
    <row r="22" spans="1:16" ht="18" customHeight="1">
      <c r="A22" s="217"/>
      <c r="B22" s="214"/>
      <c r="C22" s="215"/>
      <c r="D22" s="213"/>
      <c r="E22" s="262"/>
      <c r="F22" s="215"/>
      <c r="G22" s="217"/>
      <c r="H22" s="214"/>
      <c r="I22" s="215"/>
      <c r="J22" s="211"/>
      <c r="K22" s="208"/>
      <c r="L22" s="204"/>
      <c r="M22" s="209"/>
      <c r="N22" s="213"/>
      <c r="O22" s="214"/>
      <c r="P22" s="215"/>
    </row>
    <row r="23" spans="1:16" ht="18" customHeight="1">
      <c r="A23" s="217"/>
      <c r="B23" s="214"/>
      <c r="C23" s="215"/>
      <c r="D23" s="213"/>
      <c r="E23" s="214"/>
      <c r="F23" s="215"/>
      <c r="G23" s="213"/>
      <c r="H23" s="214"/>
      <c r="I23" s="215"/>
      <c r="J23" s="207"/>
      <c r="K23" s="208"/>
      <c r="L23" s="214"/>
      <c r="M23" s="215"/>
      <c r="N23" s="213"/>
      <c r="O23" s="214"/>
      <c r="P23" s="215"/>
    </row>
    <row r="24" spans="1:16" ht="18" customHeight="1">
      <c r="A24" s="217"/>
      <c r="B24" s="214"/>
      <c r="C24" s="215"/>
      <c r="D24" s="203"/>
      <c r="E24" s="214"/>
      <c r="F24" s="215"/>
      <c r="G24" s="241"/>
      <c r="H24" s="240"/>
      <c r="I24" s="215"/>
      <c r="J24" s="480" t="s">
        <v>45</v>
      </c>
      <c r="K24" s="208" t="s">
        <v>388</v>
      </c>
      <c r="L24" s="223"/>
      <c r="M24" s="220"/>
      <c r="N24" s="213"/>
      <c r="O24" s="214"/>
      <c r="P24" s="215"/>
    </row>
    <row r="25" spans="1:16" ht="18" customHeight="1">
      <c r="A25" s="217"/>
      <c r="B25" s="214"/>
      <c r="C25" s="215"/>
      <c r="D25" s="213"/>
      <c r="E25" s="214"/>
      <c r="F25" s="215"/>
      <c r="G25" s="267"/>
      <c r="H25" s="269"/>
      <c r="I25" s="215"/>
      <c r="J25" s="484" t="s">
        <v>424</v>
      </c>
      <c r="K25" s="208" t="s">
        <v>388</v>
      </c>
      <c r="L25" s="214"/>
      <c r="M25" s="215"/>
      <c r="N25" s="213"/>
      <c r="O25" s="214"/>
      <c r="P25" s="215"/>
    </row>
    <row r="26" spans="1:16" ht="18" customHeight="1">
      <c r="A26" s="239"/>
      <c r="B26" s="240"/>
      <c r="C26" s="215"/>
      <c r="D26" s="241"/>
      <c r="E26" s="240"/>
      <c r="F26" s="215"/>
      <c r="G26" s="241"/>
      <c r="H26" s="240"/>
      <c r="I26" s="215"/>
      <c r="J26" s="242"/>
      <c r="K26" s="243"/>
      <c r="L26" s="240"/>
      <c r="M26" s="215"/>
      <c r="N26" s="241"/>
      <c r="O26" s="240"/>
      <c r="P26" s="215"/>
    </row>
    <row r="27" spans="1:16" ht="18" customHeight="1" thickBot="1">
      <c r="A27" s="244" t="s">
        <v>29</v>
      </c>
      <c r="B27" s="245">
        <f>SUM(B8:B26)</f>
        <v>4370</v>
      </c>
      <c r="C27" s="270">
        <f>SUM(C8:C26)</f>
        <v>0</v>
      </c>
      <c r="D27" s="244" t="s">
        <v>29</v>
      </c>
      <c r="E27" s="245">
        <f>SUM(E8:E26)</f>
        <v>4630</v>
      </c>
      <c r="F27" s="270">
        <f>SUM(F8:F26)</f>
        <v>0</v>
      </c>
      <c r="G27" s="244" t="s">
        <v>29</v>
      </c>
      <c r="H27" s="245">
        <f>SUM(H8:H26)</f>
        <v>7900</v>
      </c>
      <c r="I27" s="270">
        <f>SUM(I8:I26)</f>
        <v>0</v>
      </c>
      <c r="J27" s="247" t="s">
        <v>29</v>
      </c>
      <c r="K27" s="248"/>
      <c r="L27" s="245">
        <f>SUM(L8:L26)</f>
        <v>17200</v>
      </c>
      <c r="M27" s="270">
        <f>SUM(M8:M26)</f>
        <v>0</v>
      </c>
      <c r="N27" s="244" t="s">
        <v>29</v>
      </c>
      <c r="O27" s="245">
        <f>SUM(O8:O26)</f>
        <v>8010</v>
      </c>
      <c r="P27" s="270">
        <f>SUM(P8:P26)</f>
        <v>0</v>
      </c>
    </row>
    <row r="28" spans="7:14" ht="15" customHeight="1" thickBot="1">
      <c r="G28" s="136"/>
      <c r="H28" s="137"/>
      <c r="I28" s="138"/>
      <c r="N28" s="121"/>
    </row>
    <row r="29" spans="1:16" s="7" customFormat="1" ht="17.25" customHeight="1" thickBot="1">
      <c r="A29" s="202" t="s">
        <v>450</v>
      </c>
      <c r="B29" s="128"/>
      <c r="C29" s="105" t="s">
        <v>157</v>
      </c>
      <c r="D29" s="106" t="s">
        <v>52</v>
      </c>
      <c r="E29" s="123"/>
      <c r="F29" s="108" t="s">
        <v>6</v>
      </c>
      <c r="G29" s="109">
        <f>B52+E52+H52+L52+O52</f>
        <v>44890</v>
      </c>
      <c r="H29" s="124" t="s">
        <v>7</v>
      </c>
      <c r="I29" s="129">
        <f>C52+F52+I52+M52+P52</f>
        <v>0</v>
      </c>
      <c r="J29" s="1"/>
      <c r="K29" s="1"/>
      <c r="L29" s="139"/>
      <c r="M29" s="140"/>
      <c r="N29" s="141"/>
      <c r="O29" s="134"/>
      <c r="P29" s="134"/>
    </row>
    <row r="30" spans="1:16" ht="5.25" customHeight="1" thickBo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</row>
    <row r="31" spans="1:16" ht="18" customHeight="1">
      <c r="A31" s="87" t="s">
        <v>9</v>
      </c>
      <c r="B31" s="88"/>
      <c r="C31" s="116"/>
      <c r="D31" s="94" t="s">
        <v>10</v>
      </c>
      <c r="E31" s="88"/>
      <c r="F31" s="116"/>
      <c r="G31" s="94" t="s">
        <v>11</v>
      </c>
      <c r="H31" s="88"/>
      <c r="I31" s="116"/>
      <c r="J31" s="94" t="s">
        <v>12</v>
      </c>
      <c r="K31" s="94"/>
      <c r="L31" s="88"/>
      <c r="M31" s="116"/>
      <c r="N31" s="94" t="s">
        <v>13</v>
      </c>
      <c r="O31" s="88"/>
      <c r="P31" s="116"/>
    </row>
    <row r="32" spans="1:16" s="7" customFormat="1" ht="15" customHeight="1">
      <c r="A32" s="117" t="s">
        <v>14</v>
      </c>
      <c r="B32" s="118" t="s">
        <v>16</v>
      </c>
      <c r="C32" s="120" t="s">
        <v>208</v>
      </c>
      <c r="D32" s="117" t="s">
        <v>14</v>
      </c>
      <c r="E32" s="118" t="s">
        <v>16</v>
      </c>
      <c r="F32" s="120" t="s">
        <v>208</v>
      </c>
      <c r="G32" s="117" t="s">
        <v>14</v>
      </c>
      <c r="H32" s="118" t="s">
        <v>16</v>
      </c>
      <c r="I32" s="120" t="s">
        <v>208</v>
      </c>
      <c r="J32" s="195" t="s">
        <v>14</v>
      </c>
      <c r="K32" s="196"/>
      <c r="L32" s="118" t="s">
        <v>16</v>
      </c>
      <c r="M32" s="120" t="s">
        <v>208</v>
      </c>
      <c r="N32" s="117" t="s">
        <v>14</v>
      </c>
      <c r="O32" s="118" t="s">
        <v>16</v>
      </c>
      <c r="P32" s="120" t="s">
        <v>208</v>
      </c>
    </row>
    <row r="33" spans="1:16" ht="18" customHeight="1">
      <c r="A33" s="249" t="s">
        <v>420</v>
      </c>
      <c r="B33" s="476">
        <v>1900</v>
      </c>
      <c r="C33" s="205"/>
      <c r="D33" s="203" t="s">
        <v>53</v>
      </c>
      <c r="E33" s="476">
        <v>4920</v>
      </c>
      <c r="F33" s="205"/>
      <c r="G33" s="203" t="s">
        <v>342</v>
      </c>
      <c r="H33" s="476">
        <v>3050</v>
      </c>
      <c r="I33" s="205"/>
      <c r="J33" s="207" t="s">
        <v>54</v>
      </c>
      <c r="K33" s="208" t="s">
        <v>388</v>
      </c>
      <c r="L33" s="476">
        <v>3180</v>
      </c>
      <c r="M33" s="205"/>
      <c r="N33" s="203" t="s">
        <v>321</v>
      </c>
      <c r="O33" s="476">
        <v>2200</v>
      </c>
      <c r="P33" s="271"/>
    </row>
    <row r="34" spans="1:16" ht="18" customHeight="1">
      <c r="A34" s="203" t="s">
        <v>421</v>
      </c>
      <c r="B34" s="478">
        <v>810</v>
      </c>
      <c r="C34" s="233"/>
      <c r="D34" s="203" t="s">
        <v>251</v>
      </c>
      <c r="E34" s="477">
        <v>900</v>
      </c>
      <c r="F34" s="209"/>
      <c r="G34" s="203" t="s">
        <v>265</v>
      </c>
      <c r="H34" s="477">
        <v>1960</v>
      </c>
      <c r="I34" s="209"/>
      <c r="J34" s="272" t="s">
        <v>250</v>
      </c>
      <c r="K34" s="208" t="s">
        <v>388</v>
      </c>
      <c r="L34" s="477">
        <v>3270</v>
      </c>
      <c r="M34" s="209"/>
      <c r="N34" s="273" t="s">
        <v>351</v>
      </c>
      <c r="O34" s="489">
        <v>720</v>
      </c>
      <c r="P34" s="488"/>
    </row>
    <row r="35" spans="1:16" ht="18" customHeight="1">
      <c r="A35" s="203" t="s">
        <v>56</v>
      </c>
      <c r="B35" s="477">
        <v>160</v>
      </c>
      <c r="C35" s="209"/>
      <c r="D35" s="249" t="s">
        <v>279</v>
      </c>
      <c r="E35" s="489">
        <v>2150</v>
      </c>
      <c r="F35" s="415"/>
      <c r="G35" s="210" t="s">
        <v>279</v>
      </c>
      <c r="H35" s="477">
        <v>1370</v>
      </c>
      <c r="I35" s="209"/>
      <c r="J35" s="462" t="s">
        <v>321</v>
      </c>
      <c r="K35" s="208" t="s">
        <v>388</v>
      </c>
      <c r="L35" s="477">
        <v>1010</v>
      </c>
      <c r="M35" s="209"/>
      <c r="N35" s="206" t="s">
        <v>352</v>
      </c>
      <c r="O35" s="489">
        <v>10</v>
      </c>
      <c r="P35" s="488"/>
    </row>
    <row r="36" spans="1:16" ht="18" customHeight="1">
      <c r="A36" s="463" t="s">
        <v>428</v>
      </c>
      <c r="B36" s="477">
        <v>280</v>
      </c>
      <c r="C36" s="209"/>
      <c r="D36" s="203" t="s">
        <v>346</v>
      </c>
      <c r="E36" s="489">
        <v>50</v>
      </c>
      <c r="F36" s="415"/>
      <c r="G36" s="203" t="s">
        <v>324</v>
      </c>
      <c r="H36" s="477">
        <v>1350</v>
      </c>
      <c r="I36" s="209"/>
      <c r="J36" s="487" t="s">
        <v>449</v>
      </c>
      <c r="K36" s="208" t="s">
        <v>388</v>
      </c>
      <c r="L36" s="477">
        <v>6650</v>
      </c>
      <c r="M36" s="209"/>
      <c r="N36" s="213"/>
      <c r="O36" s="274"/>
      <c r="P36" s="275"/>
    </row>
    <row r="37" spans="1:16" ht="18" customHeight="1">
      <c r="A37" s="203"/>
      <c r="B37" s="216"/>
      <c r="C37" s="215"/>
      <c r="D37" s="203"/>
      <c r="E37" s="214"/>
      <c r="F37" s="277"/>
      <c r="G37" s="249"/>
      <c r="H37" s="204"/>
      <c r="I37" s="209"/>
      <c r="J37" s="207" t="s">
        <v>323</v>
      </c>
      <c r="K37" s="208" t="s">
        <v>388</v>
      </c>
      <c r="L37" s="477">
        <v>1610</v>
      </c>
      <c r="M37" s="209"/>
      <c r="N37" s="278"/>
      <c r="O37" s="274"/>
      <c r="P37" s="275"/>
    </row>
    <row r="38" spans="1:16" ht="18" customHeight="1">
      <c r="A38" s="203"/>
      <c r="B38" s="216"/>
      <c r="C38" s="215"/>
      <c r="D38" s="278"/>
      <c r="E38" s="214"/>
      <c r="F38" s="276"/>
      <c r="G38" s="203"/>
      <c r="H38" s="214"/>
      <c r="I38" s="215"/>
      <c r="J38" s="207" t="s">
        <v>55</v>
      </c>
      <c r="K38" s="208" t="s">
        <v>388</v>
      </c>
      <c r="L38" s="477">
        <v>1130</v>
      </c>
      <c r="M38" s="209"/>
      <c r="N38" s="203"/>
      <c r="O38" s="228"/>
      <c r="P38" s="279"/>
    </row>
    <row r="39" spans="1:16" ht="18" customHeight="1">
      <c r="A39" s="218"/>
      <c r="B39" s="216"/>
      <c r="C39" s="215"/>
      <c r="D39" s="203"/>
      <c r="E39" s="228"/>
      <c r="F39" s="277"/>
      <c r="G39" s="206"/>
      <c r="H39" s="214"/>
      <c r="I39" s="215"/>
      <c r="J39" s="207" t="s">
        <v>58</v>
      </c>
      <c r="K39" s="208" t="s">
        <v>388</v>
      </c>
      <c r="L39" s="477">
        <v>1990</v>
      </c>
      <c r="M39" s="209"/>
      <c r="N39" s="203"/>
      <c r="O39" s="228"/>
      <c r="P39" s="279"/>
    </row>
    <row r="40" spans="1:16" ht="18" customHeight="1">
      <c r="A40" s="203"/>
      <c r="B40" s="216"/>
      <c r="C40" s="215"/>
      <c r="D40" s="206"/>
      <c r="E40" s="214"/>
      <c r="F40" s="276"/>
      <c r="G40" s="249"/>
      <c r="H40" s="204"/>
      <c r="I40" s="209"/>
      <c r="J40" s="207" t="s">
        <v>57</v>
      </c>
      <c r="K40" s="208" t="s">
        <v>388</v>
      </c>
      <c r="L40" s="477">
        <v>1650</v>
      </c>
      <c r="M40" s="209"/>
      <c r="N40" s="203"/>
      <c r="O40" s="274"/>
      <c r="P40" s="275"/>
    </row>
    <row r="41" spans="1:16" ht="18" customHeight="1">
      <c r="A41" s="218"/>
      <c r="B41" s="216"/>
      <c r="C41" s="215"/>
      <c r="D41" s="280"/>
      <c r="E41" s="214"/>
      <c r="F41" s="276"/>
      <c r="G41" s="281"/>
      <c r="H41" s="204"/>
      <c r="I41" s="209"/>
      <c r="J41" s="211" t="s">
        <v>59</v>
      </c>
      <c r="K41" s="208" t="s">
        <v>388</v>
      </c>
      <c r="L41" s="477">
        <v>1050</v>
      </c>
      <c r="M41" s="209"/>
      <c r="N41" s="280"/>
      <c r="O41" s="274"/>
      <c r="P41" s="275"/>
    </row>
    <row r="42" spans="1:16" ht="18" customHeight="1">
      <c r="A42" s="203"/>
      <c r="B42" s="216"/>
      <c r="C42" s="215"/>
      <c r="D42" s="280"/>
      <c r="E42" s="214"/>
      <c r="F42" s="276"/>
      <c r="G42" s="206"/>
      <c r="H42" s="214"/>
      <c r="I42" s="215"/>
      <c r="J42" s="256" t="s">
        <v>416</v>
      </c>
      <c r="K42" s="208" t="s">
        <v>388</v>
      </c>
      <c r="L42" s="477">
        <v>1520</v>
      </c>
      <c r="M42" s="209"/>
      <c r="N42" s="280"/>
      <c r="O42" s="274"/>
      <c r="P42" s="275"/>
    </row>
    <row r="43" spans="1:16" ht="18" customHeight="1">
      <c r="A43" s="203"/>
      <c r="B43" s="216"/>
      <c r="C43" s="215"/>
      <c r="D43" s="203"/>
      <c r="E43" s="214"/>
      <c r="F43" s="276"/>
      <c r="G43" s="213"/>
      <c r="H43" s="214"/>
      <c r="I43" s="215"/>
      <c r="J43" s="256"/>
      <c r="K43" s="208"/>
      <c r="L43" s="479"/>
      <c r="M43" s="209"/>
      <c r="N43" s="213"/>
      <c r="O43" s="274"/>
      <c r="P43" s="275"/>
    </row>
    <row r="44" spans="1:16" ht="18" customHeight="1">
      <c r="A44" s="203"/>
      <c r="B44" s="216"/>
      <c r="C44" s="215"/>
      <c r="D44" s="213"/>
      <c r="E44" s="214"/>
      <c r="F44" s="215"/>
      <c r="G44" s="213"/>
      <c r="H44" s="214"/>
      <c r="I44" s="215"/>
      <c r="J44" s="474"/>
      <c r="K44" s="208"/>
      <c r="L44" s="479"/>
      <c r="M44" s="209"/>
      <c r="N44" s="213"/>
      <c r="O44" s="274"/>
      <c r="P44" s="275"/>
    </row>
    <row r="45" spans="1:16" ht="18" customHeight="1">
      <c r="A45" s="203"/>
      <c r="B45" s="216"/>
      <c r="C45" s="215"/>
      <c r="D45" s="203"/>
      <c r="E45" s="214"/>
      <c r="F45" s="215"/>
      <c r="G45" s="206"/>
      <c r="H45" s="214"/>
      <c r="I45" s="215"/>
      <c r="J45" s="211"/>
      <c r="K45" s="208"/>
      <c r="L45" s="214"/>
      <c r="M45" s="215"/>
      <c r="N45" s="213"/>
      <c r="O45" s="274"/>
      <c r="P45" s="275"/>
    </row>
    <row r="46" spans="1:16" ht="18" customHeight="1">
      <c r="A46" s="203"/>
      <c r="B46" s="250"/>
      <c r="C46" s="209"/>
      <c r="D46" s="203"/>
      <c r="E46" s="228"/>
      <c r="F46" s="277"/>
      <c r="G46" s="203"/>
      <c r="H46" s="250"/>
      <c r="I46" s="209"/>
      <c r="J46" s="510"/>
      <c r="K46" s="511"/>
      <c r="L46" s="250"/>
      <c r="M46" s="293"/>
      <c r="N46" s="213"/>
      <c r="O46" s="274"/>
      <c r="P46" s="275"/>
    </row>
    <row r="47" spans="1:16" ht="18" customHeight="1">
      <c r="A47" s="217"/>
      <c r="B47" s="214"/>
      <c r="C47" s="215"/>
      <c r="D47" s="213"/>
      <c r="E47" s="214"/>
      <c r="F47" s="215"/>
      <c r="G47" s="213"/>
      <c r="H47" s="214"/>
      <c r="I47" s="215"/>
      <c r="J47" s="211"/>
      <c r="K47" s="208"/>
      <c r="L47" s="214"/>
      <c r="M47" s="215"/>
      <c r="N47" s="213"/>
      <c r="O47" s="274"/>
      <c r="P47" s="275"/>
    </row>
    <row r="48" spans="1:16" ht="18" customHeight="1">
      <c r="A48" s="217"/>
      <c r="B48" s="214"/>
      <c r="C48" s="215"/>
      <c r="D48" s="213"/>
      <c r="E48" s="214"/>
      <c r="F48" s="215"/>
      <c r="G48" s="213"/>
      <c r="H48" s="214"/>
      <c r="I48" s="215"/>
      <c r="J48" s="283"/>
      <c r="K48" s="208"/>
      <c r="L48" s="214"/>
      <c r="M48" s="236"/>
      <c r="N48" s="213"/>
      <c r="O48" s="274"/>
      <c r="P48" s="275"/>
    </row>
    <row r="49" spans="1:16" ht="18" customHeight="1">
      <c r="A49" s="217"/>
      <c r="B49" s="214"/>
      <c r="C49" s="215"/>
      <c r="D49" s="213"/>
      <c r="E49" s="214"/>
      <c r="F49" s="215"/>
      <c r="G49" s="213"/>
      <c r="H49" s="214"/>
      <c r="I49" s="215"/>
      <c r="J49" s="480" t="s">
        <v>415</v>
      </c>
      <c r="K49" s="208" t="s">
        <v>388</v>
      </c>
      <c r="L49" s="214"/>
      <c r="M49" s="236"/>
      <c r="N49" s="213"/>
      <c r="O49" s="274"/>
      <c r="P49" s="275"/>
    </row>
    <row r="50" spans="1:16" ht="18" customHeight="1">
      <c r="A50" s="217"/>
      <c r="B50" s="214"/>
      <c r="C50" s="215"/>
      <c r="D50" s="213"/>
      <c r="E50" s="214"/>
      <c r="F50" s="215"/>
      <c r="G50" s="213"/>
      <c r="H50" s="214"/>
      <c r="I50" s="215"/>
      <c r="J50" s="486" t="s">
        <v>322</v>
      </c>
      <c r="K50" s="208" t="s">
        <v>388</v>
      </c>
      <c r="L50" s="214"/>
      <c r="M50" s="215"/>
      <c r="N50" s="213"/>
      <c r="O50" s="274"/>
      <c r="P50" s="275"/>
    </row>
    <row r="51" spans="1:16" ht="18" customHeight="1">
      <c r="A51" s="239"/>
      <c r="B51" s="240"/>
      <c r="C51" s="215"/>
      <c r="D51" s="241"/>
      <c r="E51" s="240"/>
      <c r="F51" s="215"/>
      <c r="G51" s="241"/>
      <c r="H51" s="240"/>
      <c r="I51" s="215"/>
      <c r="J51" s="242"/>
      <c r="K51" s="255"/>
      <c r="L51" s="240"/>
      <c r="M51" s="215"/>
      <c r="N51" s="241"/>
      <c r="O51" s="284"/>
      <c r="P51" s="285"/>
    </row>
    <row r="52" spans="1:16" ht="18" customHeight="1" thickBot="1">
      <c r="A52" s="244" t="s">
        <v>29</v>
      </c>
      <c r="B52" s="245">
        <f>SUM(B33:B51)</f>
        <v>3150</v>
      </c>
      <c r="C52" s="270">
        <f>SUM(C33:C51)</f>
        <v>0</v>
      </c>
      <c r="D52" s="244" t="s">
        <v>29</v>
      </c>
      <c r="E52" s="245">
        <f>SUM(E33:E51)</f>
        <v>8020</v>
      </c>
      <c r="F52" s="270">
        <f>SUM(F33:F51)</f>
        <v>0</v>
      </c>
      <c r="G52" s="244" t="s">
        <v>29</v>
      </c>
      <c r="H52" s="245">
        <f>SUM(H33:H51)</f>
        <v>7730</v>
      </c>
      <c r="I52" s="270">
        <f>SUM(I33:I51)</f>
        <v>0</v>
      </c>
      <c r="J52" s="247" t="s">
        <v>29</v>
      </c>
      <c r="K52" s="248"/>
      <c r="L52" s="245">
        <f>SUM(L33:L51)</f>
        <v>23060</v>
      </c>
      <c r="M52" s="270">
        <f>SUM(M33:M51)</f>
        <v>0</v>
      </c>
      <c r="N52" s="244" t="s">
        <v>29</v>
      </c>
      <c r="O52" s="245">
        <f>SUM(O33:O51)</f>
        <v>2930</v>
      </c>
      <c r="P52" s="270">
        <f>SUM(P33:P51)</f>
        <v>0</v>
      </c>
    </row>
    <row r="53" ht="11.2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</sheetData>
  <sheetProtection/>
  <mergeCells count="4">
    <mergeCell ref="A2:D2"/>
    <mergeCell ref="E2:G2"/>
    <mergeCell ref="L2:M2"/>
    <mergeCell ref="J46:K46"/>
  </mergeCells>
  <conditionalFormatting sqref="C8 F34 F37 F10:F14 F16 C46 C35:C36 M19:M22 I46 I34:I36 M34:M35 M46 F39 F46 M9:M15 M37:M41">
    <cfRule type="cellIs" priority="42" dxfId="315" operator="greaterThan" stopIfTrue="1">
      <formula>B8</formula>
    </cfRule>
  </conditionalFormatting>
  <conditionalFormatting sqref="I8">
    <cfRule type="cellIs" priority="40" dxfId="315" operator="greaterThan" stopIfTrue="1">
      <formula>H8</formula>
    </cfRule>
  </conditionalFormatting>
  <conditionalFormatting sqref="M8">
    <cfRule type="cellIs" priority="39" dxfId="315" operator="greaterThan" stopIfTrue="1">
      <formula>L8</formula>
    </cfRule>
  </conditionalFormatting>
  <conditionalFormatting sqref="P8">
    <cfRule type="cellIs" priority="38" dxfId="315" operator="greaterThan" stopIfTrue="1">
      <formula>O8</formula>
    </cfRule>
  </conditionalFormatting>
  <conditionalFormatting sqref="C33">
    <cfRule type="cellIs" priority="37" dxfId="315" operator="greaterThan" stopIfTrue="1">
      <formula>B33</formula>
    </cfRule>
  </conditionalFormatting>
  <conditionalFormatting sqref="F33">
    <cfRule type="cellIs" priority="36" dxfId="315" operator="greaterThan" stopIfTrue="1">
      <formula>E33</formula>
    </cfRule>
  </conditionalFormatting>
  <conditionalFormatting sqref="I33">
    <cfRule type="cellIs" priority="35" dxfId="315" operator="greaterThan" stopIfTrue="1">
      <formula>H33</formula>
    </cfRule>
  </conditionalFormatting>
  <conditionalFormatting sqref="M33">
    <cfRule type="cellIs" priority="34" dxfId="315" operator="greaterThan" stopIfTrue="1">
      <formula>L33</formula>
    </cfRule>
  </conditionalFormatting>
  <conditionalFormatting sqref="P33">
    <cfRule type="cellIs" priority="33" dxfId="315" operator="greaterThan" stopIfTrue="1">
      <formula>O33</formula>
    </cfRule>
  </conditionalFormatting>
  <conditionalFormatting sqref="C9:C12">
    <cfRule type="cellIs" priority="32" dxfId="315" operator="greaterThan" stopIfTrue="1">
      <formula>B9</formula>
    </cfRule>
  </conditionalFormatting>
  <conditionalFormatting sqref="I9:I12">
    <cfRule type="cellIs" priority="30" dxfId="315" operator="greaterThan" stopIfTrue="1">
      <formula>H9</formula>
    </cfRule>
  </conditionalFormatting>
  <conditionalFormatting sqref="P9:P11">
    <cfRule type="cellIs" priority="28" dxfId="315" operator="greaterThan" stopIfTrue="1">
      <formula>O9</formula>
    </cfRule>
  </conditionalFormatting>
  <conditionalFormatting sqref="P38:P39">
    <cfRule type="cellIs" priority="23" dxfId="315" operator="greaterThan" stopIfTrue="1">
      <formula>O38</formula>
    </cfRule>
  </conditionalFormatting>
  <conditionalFormatting sqref="B8">
    <cfRule type="cellIs" priority="22" dxfId="315" operator="greaterThan" stopIfTrue="1">
      <formula>A8</formula>
    </cfRule>
  </conditionalFormatting>
  <conditionalFormatting sqref="B9:B12">
    <cfRule type="cellIs" priority="21" dxfId="315" operator="greaterThan" stopIfTrue="1">
      <formula>A9</formula>
    </cfRule>
  </conditionalFormatting>
  <conditionalFormatting sqref="E10:E14 E16">
    <cfRule type="cellIs" priority="20" dxfId="315" operator="greaterThan" stopIfTrue="1">
      <formula>D10</formula>
    </cfRule>
  </conditionalFormatting>
  <conditionalFormatting sqref="H8">
    <cfRule type="cellIs" priority="19" dxfId="315" operator="greaterThan" stopIfTrue="1">
      <formula>G8</formula>
    </cfRule>
  </conditionalFormatting>
  <conditionalFormatting sqref="H9:H12">
    <cfRule type="cellIs" priority="18" dxfId="315" operator="greaterThan" stopIfTrue="1">
      <formula>G9</formula>
    </cfRule>
  </conditionalFormatting>
  <conditionalFormatting sqref="L9:L15">
    <cfRule type="cellIs" priority="17" dxfId="315" operator="greaterThan" stopIfTrue="1">
      <formula>K9</formula>
    </cfRule>
  </conditionalFormatting>
  <conditionalFormatting sqref="L8">
    <cfRule type="cellIs" priority="16" dxfId="315" operator="greaterThan" stopIfTrue="1">
      <formula>K8</formula>
    </cfRule>
  </conditionalFormatting>
  <conditionalFormatting sqref="O8">
    <cfRule type="cellIs" priority="15" dxfId="315" operator="greaterThan" stopIfTrue="1">
      <formula>N8</formula>
    </cfRule>
  </conditionalFormatting>
  <conditionalFormatting sqref="O9:O10">
    <cfRule type="cellIs" priority="14" dxfId="315" operator="greaterThan" stopIfTrue="1">
      <formula>N9</formula>
    </cfRule>
  </conditionalFormatting>
  <conditionalFormatting sqref="B35:B36">
    <cfRule type="cellIs" priority="13" dxfId="315" operator="greaterThan" stopIfTrue="1">
      <formula>A35</formula>
    </cfRule>
  </conditionalFormatting>
  <conditionalFormatting sqref="B33">
    <cfRule type="cellIs" priority="12" dxfId="315" operator="greaterThan" stopIfTrue="1">
      <formula>A33</formula>
    </cfRule>
  </conditionalFormatting>
  <conditionalFormatting sqref="E34">
    <cfRule type="cellIs" priority="11" dxfId="315" operator="greaterThan" stopIfTrue="1">
      <formula>D34</formula>
    </cfRule>
  </conditionalFormatting>
  <conditionalFormatting sqref="E33">
    <cfRule type="cellIs" priority="10" dxfId="315" operator="greaterThan" stopIfTrue="1">
      <formula>D33</formula>
    </cfRule>
  </conditionalFormatting>
  <conditionalFormatting sqref="H34:H36">
    <cfRule type="cellIs" priority="9" dxfId="315" operator="greaterThan" stopIfTrue="1">
      <formula>G34</formula>
    </cfRule>
  </conditionalFormatting>
  <conditionalFormatting sqref="H33">
    <cfRule type="cellIs" priority="8" dxfId="315" operator="greaterThan" stopIfTrue="1">
      <formula>G33</formula>
    </cfRule>
  </conditionalFormatting>
  <conditionalFormatting sqref="L34:L35 L37:L41">
    <cfRule type="cellIs" priority="7" dxfId="315" operator="greaterThan" stopIfTrue="1">
      <formula>K34</formula>
    </cfRule>
  </conditionalFormatting>
  <conditionalFormatting sqref="L33">
    <cfRule type="cellIs" priority="6" dxfId="315" operator="greaterThan" stopIfTrue="1">
      <formula>K33</formula>
    </cfRule>
  </conditionalFormatting>
  <conditionalFormatting sqref="O33">
    <cfRule type="cellIs" priority="5" dxfId="315" operator="greaterThan" stopIfTrue="1">
      <formula>N33</formula>
    </cfRule>
  </conditionalFormatting>
  <conditionalFormatting sqref="M16:M17">
    <cfRule type="cellIs" priority="4" dxfId="315" operator="greaterThan" stopIfTrue="1">
      <formula>L16</formula>
    </cfRule>
  </conditionalFormatting>
  <conditionalFormatting sqref="L16:L17">
    <cfRule type="cellIs" priority="3" dxfId="315" operator="greaterThan" stopIfTrue="1">
      <formula>K16</formula>
    </cfRule>
  </conditionalFormatting>
  <conditionalFormatting sqref="M14:M15">
    <cfRule type="cellIs" priority="2" dxfId="315" operator="greaterThan" stopIfTrue="1">
      <formula>L14</formula>
    </cfRule>
  </conditionalFormatting>
  <conditionalFormatting sqref="L14:L15">
    <cfRule type="cellIs" priority="1" dxfId="315" operator="greaterThan" stopIfTrue="1">
      <formula>K14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83" r:id="rId4"/>
  <headerFooter alignWithMargins="0">
    <oddHeader>&amp;L&amp;"ＭＳ Ｐ明朝,太字"&amp;18折込広告企画書　　　福岡地区・朝倉地区　№２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="90" zoomScaleNormal="90" workbookViewId="0" topLeftCell="A1">
      <selection activeCell="F40" sqref="F40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502">
        <f>'東区・博多区'!A2</f>
        <v>0</v>
      </c>
      <c r="B2" s="508"/>
      <c r="C2" s="508"/>
      <c r="D2" s="509"/>
      <c r="E2" s="505" t="str">
        <f>'東区・博多区'!E2</f>
        <v>令和　　　年　　　月　　　日</v>
      </c>
      <c r="F2" s="506"/>
      <c r="G2" s="507"/>
      <c r="H2" s="126">
        <f>'東区・博多区'!H2</f>
        <v>0</v>
      </c>
      <c r="I2" s="100">
        <f>'東区・博多区'!I2</f>
        <v>0</v>
      </c>
      <c r="J2" s="194"/>
      <c r="K2" s="455"/>
      <c r="L2" s="500"/>
      <c r="M2" s="501"/>
      <c r="N2" s="101"/>
      <c r="O2" s="102"/>
      <c r="P2" s="7"/>
    </row>
    <row r="3" spans="14:15" ht="15" customHeight="1" thickBot="1">
      <c r="N3" s="103" t="s">
        <v>197</v>
      </c>
      <c r="O3" s="127"/>
    </row>
    <row r="4" spans="1:16" s="7" customFormat="1" ht="17.25" customHeight="1" thickBot="1">
      <c r="A4" s="202" t="s">
        <v>450</v>
      </c>
      <c r="B4" s="128"/>
      <c r="C4" s="105" t="s">
        <v>171</v>
      </c>
      <c r="D4" s="106" t="s">
        <v>60</v>
      </c>
      <c r="E4" s="123"/>
      <c r="F4" s="108" t="s">
        <v>6</v>
      </c>
      <c r="G4" s="109">
        <f>B25+E25+H25+L25+O25</f>
        <v>28710</v>
      </c>
      <c r="H4" s="124" t="s">
        <v>7</v>
      </c>
      <c r="I4" s="129">
        <f>C25+F25+I25+M25+P25</f>
        <v>0</v>
      </c>
      <c r="J4" s="130"/>
      <c r="K4" s="130"/>
      <c r="L4" s="131" t="s">
        <v>8</v>
      </c>
      <c r="M4" s="132">
        <f>I4+I27</f>
        <v>0</v>
      </c>
      <c r="N4" s="115" t="s">
        <v>198</v>
      </c>
      <c r="O4" s="133"/>
      <c r="P4" s="134"/>
    </row>
    <row r="5" spans="1:16" ht="5.2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42"/>
      <c r="M5" s="135"/>
      <c r="N5" s="135"/>
      <c r="O5" s="135"/>
      <c r="P5" s="135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s="7" customFormat="1" ht="15" customHeight="1">
      <c r="A7" s="117" t="s">
        <v>14</v>
      </c>
      <c r="B7" s="118" t="s">
        <v>16</v>
      </c>
      <c r="C7" s="120" t="s">
        <v>208</v>
      </c>
      <c r="D7" s="117" t="s">
        <v>14</v>
      </c>
      <c r="E7" s="118" t="s">
        <v>16</v>
      </c>
      <c r="F7" s="120" t="s">
        <v>208</v>
      </c>
      <c r="G7" s="117" t="s">
        <v>14</v>
      </c>
      <c r="H7" s="118" t="s">
        <v>16</v>
      </c>
      <c r="I7" s="120" t="s">
        <v>208</v>
      </c>
      <c r="J7" s="195" t="s">
        <v>14</v>
      </c>
      <c r="K7" s="196"/>
      <c r="L7" s="118" t="s">
        <v>16</v>
      </c>
      <c r="M7" s="120" t="s">
        <v>208</v>
      </c>
      <c r="N7" s="117" t="s">
        <v>14</v>
      </c>
      <c r="O7" s="118" t="s">
        <v>16</v>
      </c>
      <c r="P7" s="120" t="s">
        <v>208</v>
      </c>
    </row>
    <row r="8" spans="1:16" ht="18" customHeight="1">
      <c r="A8" s="203" t="s">
        <v>61</v>
      </c>
      <c r="B8" s="476">
        <v>830</v>
      </c>
      <c r="C8" s="205"/>
      <c r="D8" s="203" t="s">
        <v>382</v>
      </c>
      <c r="E8" s="476">
        <v>850</v>
      </c>
      <c r="F8" s="205"/>
      <c r="G8" s="203" t="s">
        <v>266</v>
      </c>
      <c r="H8" s="476">
        <v>1160</v>
      </c>
      <c r="I8" s="205"/>
      <c r="J8" s="207" t="s">
        <v>61</v>
      </c>
      <c r="K8" s="208" t="s">
        <v>388</v>
      </c>
      <c r="L8" s="476">
        <v>2500</v>
      </c>
      <c r="M8" s="205"/>
      <c r="N8" s="249" t="s">
        <v>410</v>
      </c>
      <c r="O8" s="477">
        <v>1590</v>
      </c>
      <c r="P8" s="205"/>
    </row>
    <row r="9" spans="1:16" ht="18" customHeight="1">
      <c r="A9" s="203" t="s">
        <v>281</v>
      </c>
      <c r="B9" s="477">
        <v>500</v>
      </c>
      <c r="C9" s="288"/>
      <c r="D9" s="203" t="s">
        <v>223</v>
      </c>
      <c r="E9" s="477">
        <v>1940</v>
      </c>
      <c r="F9" s="288"/>
      <c r="G9" s="203" t="s">
        <v>267</v>
      </c>
      <c r="H9" s="477">
        <v>2940</v>
      </c>
      <c r="I9" s="288"/>
      <c r="J9" s="211" t="s">
        <v>394</v>
      </c>
      <c r="K9" s="208" t="s">
        <v>388</v>
      </c>
      <c r="L9" s="477">
        <v>4050</v>
      </c>
      <c r="M9" s="288"/>
      <c r="N9" s="203" t="s">
        <v>226</v>
      </c>
      <c r="O9" s="477">
        <v>30</v>
      </c>
      <c r="P9" s="209"/>
    </row>
    <row r="10" spans="1:16" ht="18" customHeight="1">
      <c r="A10" s="203" t="s">
        <v>247</v>
      </c>
      <c r="B10" s="477">
        <v>600</v>
      </c>
      <c r="C10" s="288"/>
      <c r="D10" s="203" t="s">
        <v>226</v>
      </c>
      <c r="E10" s="477">
        <v>850</v>
      </c>
      <c r="F10" s="288"/>
      <c r="G10" s="203"/>
      <c r="H10" s="204"/>
      <c r="I10" s="288"/>
      <c r="J10" s="211" t="s">
        <v>325</v>
      </c>
      <c r="K10" s="208" t="s">
        <v>388</v>
      </c>
      <c r="L10" s="477">
        <v>3410</v>
      </c>
      <c r="M10" s="288"/>
      <c r="N10" s="466" t="s">
        <v>437</v>
      </c>
      <c r="O10" s="477">
        <v>250</v>
      </c>
      <c r="P10" s="288"/>
    </row>
    <row r="11" spans="1:16" ht="18" customHeight="1">
      <c r="A11" s="203" t="s">
        <v>62</v>
      </c>
      <c r="B11" s="477">
        <v>500</v>
      </c>
      <c r="C11" s="288"/>
      <c r="D11" s="203" t="s">
        <v>383</v>
      </c>
      <c r="E11" s="478">
        <v>420</v>
      </c>
      <c r="F11" s="355"/>
      <c r="G11" s="207"/>
      <c r="H11" s="286"/>
      <c r="I11" s="288"/>
      <c r="J11" s="207" t="s">
        <v>64</v>
      </c>
      <c r="K11" s="208" t="s">
        <v>388</v>
      </c>
      <c r="L11" s="477">
        <v>2390</v>
      </c>
      <c r="M11" s="288"/>
      <c r="N11" s="289"/>
      <c r="O11" s="214"/>
      <c r="P11" s="236"/>
    </row>
    <row r="12" spans="1:16" ht="18" customHeight="1">
      <c r="A12" s="203" t="s">
        <v>381</v>
      </c>
      <c r="B12" s="478">
        <v>1000</v>
      </c>
      <c r="C12" s="355"/>
      <c r="D12" s="203"/>
      <c r="E12" s="214"/>
      <c r="F12" s="236"/>
      <c r="G12" s="207"/>
      <c r="H12" s="286"/>
      <c r="I12" s="288"/>
      <c r="J12" s="207" t="s">
        <v>63</v>
      </c>
      <c r="K12" s="208" t="s">
        <v>388</v>
      </c>
      <c r="L12" s="477">
        <v>1110</v>
      </c>
      <c r="M12" s="288"/>
      <c r="N12" s="213"/>
      <c r="O12" s="214"/>
      <c r="P12" s="215"/>
    </row>
    <row r="13" spans="1:16" ht="18" customHeight="1">
      <c r="A13" s="203"/>
      <c r="B13" s="299"/>
      <c r="C13" s="355"/>
      <c r="D13" s="203"/>
      <c r="E13" s="214"/>
      <c r="F13" s="362"/>
      <c r="G13" s="203"/>
      <c r="H13" s="204"/>
      <c r="I13" s="288"/>
      <c r="J13" s="207" t="s">
        <v>65</v>
      </c>
      <c r="K13" s="208" t="s">
        <v>388</v>
      </c>
      <c r="L13" s="477">
        <v>1790</v>
      </c>
      <c r="M13" s="288"/>
      <c r="N13" s="213"/>
      <c r="O13" s="214"/>
      <c r="P13" s="215"/>
    </row>
    <row r="14" spans="1:16" ht="18" customHeight="1">
      <c r="A14" s="203"/>
      <c r="B14" s="216"/>
      <c r="C14" s="236"/>
      <c r="D14" s="203"/>
      <c r="E14" s="214"/>
      <c r="F14" s="236"/>
      <c r="G14" s="290"/>
      <c r="H14" s="291"/>
      <c r="I14" s="288"/>
      <c r="J14" s="207"/>
      <c r="K14" s="208"/>
      <c r="L14" s="212"/>
      <c r="M14" s="288"/>
      <c r="N14" s="213"/>
      <c r="O14" s="214"/>
      <c r="P14" s="215"/>
    </row>
    <row r="15" spans="1:16" ht="18" customHeight="1">
      <c r="A15" s="203"/>
      <c r="B15" s="216"/>
      <c r="C15" s="236"/>
      <c r="D15" s="203"/>
      <c r="E15" s="214"/>
      <c r="F15" s="236"/>
      <c r="G15" s="207"/>
      <c r="H15" s="292"/>
      <c r="I15" s="288"/>
      <c r="J15" s="211"/>
      <c r="K15" s="208"/>
      <c r="L15" s="214"/>
      <c r="M15" s="288"/>
      <c r="N15" s="213"/>
      <c r="O15" s="214"/>
      <c r="P15" s="215"/>
    </row>
    <row r="16" spans="1:16" ht="18" customHeight="1">
      <c r="A16" s="203"/>
      <c r="B16" s="216"/>
      <c r="C16" s="236"/>
      <c r="D16" s="203"/>
      <c r="E16" s="214"/>
      <c r="F16" s="236"/>
      <c r="G16" s="207"/>
      <c r="H16" s="292"/>
      <c r="I16" s="288"/>
      <c r="J16" s="207"/>
      <c r="K16" s="208"/>
      <c r="L16" s="250"/>
      <c r="M16" s="456"/>
      <c r="N16" s="203"/>
      <c r="O16" s="250"/>
      <c r="P16" s="215"/>
    </row>
    <row r="17" spans="1:16" ht="18" customHeight="1">
      <c r="A17" s="203"/>
      <c r="B17" s="216"/>
      <c r="C17" s="236"/>
      <c r="D17" s="203"/>
      <c r="E17" s="214"/>
      <c r="F17" s="236"/>
      <c r="G17" s="203"/>
      <c r="H17" s="212"/>
      <c r="I17" s="288"/>
      <c r="J17" s="207"/>
      <c r="K17" s="208"/>
      <c r="L17" s="250"/>
      <c r="M17" s="456"/>
      <c r="N17" s="213"/>
      <c r="O17" s="214"/>
      <c r="P17" s="215"/>
    </row>
    <row r="18" spans="1:16" ht="18" customHeight="1">
      <c r="A18" s="203"/>
      <c r="B18" s="216"/>
      <c r="C18" s="236"/>
      <c r="D18" s="203"/>
      <c r="E18" s="214"/>
      <c r="F18" s="236"/>
      <c r="G18" s="206"/>
      <c r="H18" s="212"/>
      <c r="I18" s="288"/>
      <c r="J18" s="207"/>
      <c r="K18" s="208"/>
      <c r="L18" s="204"/>
      <c r="M18" s="288"/>
      <c r="N18" s="213"/>
      <c r="O18" s="214"/>
      <c r="P18" s="215"/>
    </row>
    <row r="19" spans="1:16" ht="18" customHeight="1">
      <c r="A19" s="203"/>
      <c r="B19" s="216"/>
      <c r="C19" s="215"/>
      <c r="D19" s="203"/>
      <c r="E19" s="214"/>
      <c r="F19" s="215"/>
      <c r="G19" s="206"/>
      <c r="H19" s="214"/>
      <c r="I19" s="215"/>
      <c r="J19" s="211"/>
      <c r="K19" s="208"/>
      <c r="L19" s="214"/>
      <c r="M19" s="209"/>
      <c r="N19" s="294"/>
      <c r="O19" s="214"/>
      <c r="P19" s="236"/>
    </row>
    <row r="20" spans="1:16" ht="18" customHeight="1">
      <c r="A20" s="203"/>
      <c r="B20" s="216"/>
      <c r="C20" s="215"/>
      <c r="D20" s="203"/>
      <c r="E20" s="214"/>
      <c r="F20" s="215"/>
      <c r="G20" s="203"/>
      <c r="H20" s="214"/>
      <c r="I20" s="215"/>
      <c r="J20" s="211"/>
      <c r="K20" s="208"/>
      <c r="L20" s="214"/>
      <c r="M20" s="215"/>
      <c r="N20" s="295"/>
      <c r="O20" s="214"/>
      <c r="P20" s="236"/>
    </row>
    <row r="21" spans="1:16" ht="18" customHeight="1">
      <c r="A21" s="203"/>
      <c r="B21" s="216"/>
      <c r="C21" s="215"/>
      <c r="D21" s="203"/>
      <c r="E21" s="214"/>
      <c r="F21" s="215"/>
      <c r="G21" s="296"/>
      <c r="H21" s="214"/>
      <c r="I21" s="215"/>
      <c r="J21" s="211"/>
      <c r="K21" s="208"/>
      <c r="L21" s="214"/>
      <c r="M21" s="215"/>
      <c r="N21" s="213"/>
      <c r="O21" s="214"/>
      <c r="P21" s="215"/>
    </row>
    <row r="22" spans="1:16" ht="18" customHeight="1">
      <c r="A22" s="217"/>
      <c r="B22" s="214"/>
      <c r="C22" s="215"/>
      <c r="D22" s="213"/>
      <c r="E22" s="214"/>
      <c r="F22" s="215"/>
      <c r="G22" s="213"/>
      <c r="H22" s="214"/>
      <c r="I22" s="215"/>
      <c r="J22" s="297"/>
      <c r="K22" s="235"/>
      <c r="L22" s="214"/>
      <c r="M22" s="215"/>
      <c r="N22" s="213"/>
      <c r="O22" s="214"/>
      <c r="P22" s="215"/>
    </row>
    <row r="23" spans="1:16" ht="18" customHeight="1">
      <c r="A23" s="217"/>
      <c r="B23" s="214"/>
      <c r="C23" s="215"/>
      <c r="D23" s="213"/>
      <c r="E23" s="214"/>
      <c r="F23" s="215"/>
      <c r="G23" s="213"/>
      <c r="H23" s="214"/>
      <c r="I23" s="215"/>
      <c r="J23" s="298"/>
      <c r="K23" s="235"/>
      <c r="L23" s="214"/>
      <c r="M23" s="215"/>
      <c r="N23" s="213"/>
      <c r="O23" s="214"/>
      <c r="P23" s="215"/>
    </row>
    <row r="24" spans="1:16" ht="18" customHeight="1">
      <c r="A24" s="239"/>
      <c r="B24" s="240"/>
      <c r="C24" s="215"/>
      <c r="D24" s="241"/>
      <c r="E24" s="240"/>
      <c r="F24" s="215"/>
      <c r="G24" s="241"/>
      <c r="H24" s="240"/>
      <c r="I24" s="215"/>
      <c r="J24" s="254"/>
      <c r="K24" s="255"/>
      <c r="L24" s="240"/>
      <c r="M24" s="215"/>
      <c r="N24" s="241"/>
      <c r="O24" s="240"/>
      <c r="P24" s="215"/>
    </row>
    <row r="25" spans="1:16" ht="18" customHeight="1" thickBot="1">
      <c r="A25" s="244" t="s">
        <v>29</v>
      </c>
      <c r="B25" s="245">
        <f>SUM(B8:B24)</f>
        <v>3430</v>
      </c>
      <c r="C25" s="270">
        <f>SUM(C8:C24)</f>
        <v>0</v>
      </c>
      <c r="D25" s="244" t="s">
        <v>29</v>
      </c>
      <c r="E25" s="245">
        <f>SUM(E8:E24)</f>
        <v>4060</v>
      </c>
      <c r="F25" s="270">
        <f>SUM(F8:F24)</f>
        <v>0</v>
      </c>
      <c r="G25" s="244" t="s">
        <v>29</v>
      </c>
      <c r="H25" s="245">
        <f>SUM(H8:H24)</f>
        <v>4100</v>
      </c>
      <c r="I25" s="270">
        <f>SUM(I8:I24)</f>
        <v>0</v>
      </c>
      <c r="J25" s="247" t="s">
        <v>29</v>
      </c>
      <c r="K25" s="248"/>
      <c r="L25" s="245">
        <f>SUM(L8:L24)</f>
        <v>15250</v>
      </c>
      <c r="M25" s="270">
        <f>SUM(M8:M24)</f>
        <v>0</v>
      </c>
      <c r="N25" s="244" t="s">
        <v>29</v>
      </c>
      <c r="O25" s="245">
        <f>SUM(O8:O24)</f>
        <v>1870</v>
      </c>
      <c r="P25" s="270">
        <f>SUM(P8:P24)</f>
        <v>0</v>
      </c>
    </row>
    <row r="26" ht="15" customHeight="1" thickBot="1">
      <c r="N26" s="121"/>
    </row>
    <row r="27" spans="1:16" s="7" customFormat="1" ht="17.25" customHeight="1" thickBot="1">
      <c r="A27" s="202" t="s">
        <v>450</v>
      </c>
      <c r="B27" s="128"/>
      <c r="C27" s="105" t="s">
        <v>158</v>
      </c>
      <c r="D27" s="106" t="s">
        <v>66</v>
      </c>
      <c r="E27" s="123"/>
      <c r="F27" s="108" t="s">
        <v>6</v>
      </c>
      <c r="G27" s="109">
        <f>B57+E57+H57+L57+O57</f>
        <v>48710</v>
      </c>
      <c r="H27" s="124" t="s">
        <v>7</v>
      </c>
      <c r="I27" s="129">
        <f>C57+F57+I57+M57+P57</f>
        <v>0</v>
      </c>
      <c r="J27" s="130"/>
      <c r="K27" s="130"/>
      <c r="L27" s="134"/>
      <c r="M27" s="134"/>
      <c r="N27" s="141"/>
      <c r="O27" s="134"/>
      <c r="P27" s="134"/>
    </row>
    <row r="28" spans="1:16" ht="5.25" customHeight="1" thickBo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</row>
    <row r="29" spans="1:16" ht="18" customHeight="1">
      <c r="A29" s="87" t="s">
        <v>9</v>
      </c>
      <c r="B29" s="88"/>
      <c r="C29" s="116"/>
      <c r="D29" s="94" t="s">
        <v>10</v>
      </c>
      <c r="E29" s="88"/>
      <c r="F29" s="116"/>
      <c r="G29" s="94" t="s">
        <v>11</v>
      </c>
      <c r="H29" s="88"/>
      <c r="I29" s="116"/>
      <c r="J29" s="94" t="s">
        <v>12</v>
      </c>
      <c r="K29" s="94"/>
      <c r="L29" s="88"/>
      <c r="M29" s="116"/>
      <c r="N29" s="94" t="s">
        <v>13</v>
      </c>
      <c r="O29" s="88"/>
      <c r="P29" s="116"/>
    </row>
    <row r="30" spans="1:16" s="7" customFormat="1" ht="15" customHeight="1">
      <c r="A30" s="117" t="s">
        <v>14</v>
      </c>
      <c r="B30" s="118" t="s">
        <v>16</v>
      </c>
      <c r="C30" s="120" t="s">
        <v>208</v>
      </c>
      <c r="D30" s="117" t="s">
        <v>14</v>
      </c>
      <c r="E30" s="118" t="s">
        <v>16</v>
      </c>
      <c r="F30" s="120" t="s">
        <v>208</v>
      </c>
      <c r="G30" s="117" t="s">
        <v>14</v>
      </c>
      <c r="H30" s="118" t="s">
        <v>16</v>
      </c>
      <c r="I30" s="120" t="s">
        <v>208</v>
      </c>
      <c r="J30" s="195" t="s">
        <v>14</v>
      </c>
      <c r="K30" s="196"/>
      <c r="L30" s="118" t="s">
        <v>16</v>
      </c>
      <c r="M30" s="120" t="s">
        <v>208</v>
      </c>
      <c r="N30" s="117" t="s">
        <v>14</v>
      </c>
      <c r="O30" s="118" t="s">
        <v>16</v>
      </c>
      <c r="P30" s="120" t="s">
        <v>208</v>
      </c>
    </row>
    <row r="31" spans="1:16" ht="18" customHeight="1">
      <c r="A31" s="203" t="s">
        <v>67</v>
      </c>
      <c r="B31" s="476">
        <v>780</v>
      </c>
      <c r="C31" s="271"/>
      <c r="D31" s="203" t="s">
        <v>361</v>
      </c>
      <c r="E31" s="477">
        <v>2100</v>
      </c>
      <c r="F31" s="271"/>
      <c r="G31" s="203" t="s">
        <v>269</v>
      </c>
      <c r="H31" s="476">
        <v>1200</v>
      </c>
      <c r="I31" s="271"/>
      <c r="J31" s="207" t="s">
        <v>396</v>
      </c>
      <c r="K31" s="208" t="s">
        <v>388</v>
      </c>
      <c r="L31" s="476">
        <v>1790</v>
      </c>
      <c r="M31" s="271"/>
      <c r="N31" s="203" t="s">
        <v>69</v>
      </c>
      <c r="O31" s="476">
        <v>3450</v>
      </c>
      <c r="P31" s="271"/>
    </row>
    <row r="32" spans="1:16" ht="18" customHeight="1">
      <c r="A32" s="203" t="s">
        <v>315</v>
      </c>
      <c r="B32" s="477">
        <v>1310</v>
      </c>
      <c r="C32" s="288"/>
      <c r="D32" s="203" t="s">
        <v>362</v>
      </c>
      <c r="E32" s="477">
        <v>1750</v>
      </c>
      <c r="F32" s="288"/>
      <c r="G32" s="203" t="s">
        <v>340</v>
      </c>
      <c r="H32" s="477">
        <v>1960</v>
      </c>
      <c r="I32" s="288"/>
      <c r="J32" s="282" t="s">
        <v>395</v>
      </c>
      <c r="K32" s="266" t="s">
        <v>388</v>
      </c>
      <c r="L32" s="477">
        <v>3430</v>
      </c>
      <c r="M32" s="288"/>
      <c r="N32" s="203" t="s">
        <v>72</v>
      </c>
      <c r="O32" s="477">
        <v>670</v>
      </c>
      <c r="P32" s="288"/>
    </row>
    <row r="33" spans="1:16" ht="18" customHeight="1">
      <c r="A33" s="203" t="s">
        <v>71</v>
      </c>
      <c r="B33" s="477">
        <v>1380</v>
      </c>
      <c r="C33" s="288"/>
      <c r="D33" s="203" t="s">
        <v>384</v>
      </c>
      <c r="E33" s="478">
        <v>1840</v>
      </c>
      <c r="F33" s="355"/>
      <c r="G33" s="206" t="s">
        <v>270</v>
      </c>
      <c r="H33" s="477">
        <v>1820</v>
      </c>
      <c r="I33" s="288"/>
      <c r="J33" s="207" t="s">
        <v>320</v>
      </c>
      <c r="K33" s="266" t="s">
        <v>388</v>
      </c>
      <c r="L33" s="477">
        <v>2710</v>
      </c>
      <c r="M33" s="288"/>
      <c r="N33" s="281" t="s">
        <v>252</v>
      </c>
      <c r="O33" s="477">
        <v>60</v>
      </c>
      <c r="P33" s="288"/>
    </row>
    <row r="34" spans="1:16" ht="18" customHeight="1">
      <c r="A34" s="203" t="s">
        <v>68</v>
      </c>
      <c r="B34" s="477">
        <v>1280</v>
      </c>
      <c r="C34" s="288"/>
      <c r="D34" s="302"/>
      <c r="E34" s="214"/>
      <c r="F34" s="236"/>
      <c r="G34" s="249" t="s">
        <v>271</v>
      </c>
      <c r="H34" s="477">
        <v>1910</v>
      </c>
      <c r="I34" s="288"/>
      <c r="J34" s="207" t="s">
        <v>243</v>
      </c>
      <c r="K34" s="266" t="s">
        <v>388</v>
      </c>
      <c r="L34" s="477">
        <v>1630</v>
      </c>
      <c r="M34" s="288"/>
      <c r="N34" s="206" t="s">
        <v>387</v>
      </c>
      <c r="O34" s="477">
        <v>310</v>
      </c>
      <c r="P34" s="288"/>
    </row>
    <row r="35" spans="1:16" ht="18" customHeight="1">
      <c r="A35" s="203"/>
      <c r="B35" s="299"/>
      <c r="C35" s="288"/>
      <c r="D35" s="203"/>
      <c r="E35" s="214"/>
      <c r="F35" s="215"/>
      <c r="G35" s="282" t="s">
        <v>268</v>
      </c>
      <c r="H35" s="477">
        <v>1140</v>
      </c>
      <c r="I35" s="288"/>
      <c r="J35" s="207" t="s">
        <v>73</v>
      </c>
      <c r="K35" s="266" t="s">
        <v>388</v>
      </c>
      <c r="L35" s="477">
        <v>1290</v>
      </c>
      <c r="M35" s="288"/>
      <c r="N35" s="206"/>
      <c r="O35" s="214"/>
      <c r="P35" s="236"/>
    </row>
    <row r="36" spans="1:19" ht="18" customHeight="1">
      <c r="A36" s="203"/>
      <c r="B36" s="204"/>
      <c r="C36" s="288"/>
      <c r="D36" s="203"/>
      <c r="E36" s="214"/>
      <c r="F36" s="215"/>
      <c r="G36" s="203" t="s">
        <v>69</v>
      </c>
      <c r="H36" s="477">
        <v>1180</v>
      </c>
      <c r="I36" s="288"/>
      <c r="J36" s="207" t="s">
        <v>256</v>
      </c>
      <c r="K36" s="266" t="s">
        <v>388</v>
      </c>
      <c r="L36" s="477">
        <v>1520</v>
      </c>
      <c r="M36" s="288"/>
      <c r="N36" s="230"/>
      <c r="O36" s="300"/>
      <c r="P36" s="458"/>
      <c r="S36" s="143"/>
    </row>
    <row r="37" spans="1:16" ht="18" customHeight="1">
      <c r="A37" s="203"/>
      <c r="B37" s="204"/>
      <c r="C37" s="288"/>
      <c r="D37" s="203"/>
      <c r="E37" s="214"/>
      <c r="F37" s="215"/>
      <c r="G37" s="211"/>
      <c r="H37" s="286"/>
      <c r="I37" s="288"/>
      <c r="J37" s="211" t="s">
        <v>74</v>
      </c>
      <c r="K37" s="266" t="s">
        <v>388</v>
      </c>
      <c r="L37" s="477">
        <v>1440</v>
      </c>
      <c r="M37" s="288"/>
      <c r="N37" s="206"/>
      <c r="O37" s="214"/>
      <c r="P37" s="236"/>
    </row>
    <row r="38" spans="1:16" ht="18" customHeight="1">
      <c r="A38" s="203"/>
      <c r="B38" s="299"/>
      <c r="C38" s="288"/>
      <c r="D38" s="203"/>
      <c r="E38" s="214"/>
      <c r="F38" s="215"/>
      <c r="G38" s="203"/>
      <c r="H38" s="204"/>
      <c r="I38" s="288"/>
      <c r="J38" s="211" t="s">
        <v>75</v>
      </c>
      <c r="K38" s="266" t="s">
        <v>388</v>
      </c>
      <c r="L38" s="477">
        <v>2470</v>
      </c>
      <c r="M38" s="288"/>
      <c r="N38" s="294"/>
      <c r="O38" s="214"/>
      <c r="P38" s="236"/>
    </row>
    <row r="39" spans="1:16" ht="18" customHeight="1">
      <c r="A39" s="203"/>
      <c r="B39" s="299"/>
      <c r="C39" s="288"/>
      <c r="D39" s="305"/>
      <c r="E39" s="214"/>
      <c r="F39" s="215"/>
      <c r="G39" s="301"/>
      <c r="H39" s="286"/>
      <c r="I39" s="288"/>
      <c r="J39" s="211" t="s">
        <v>319</v>
      </c>
      <c r="K39" s="266" t="s">
        <v>388</v>
      </c>
      <c r="L39" s="477">
        <v>2690</v>
      </c>
      <c r="M39" s="288"/>
      <c r="N39" s="206"/>
      <c r="O39" s="214"/>
      <c r="P39" s="215"/>
    </row>
    <row r="40" spans="1:16" ht="18" customHeight="1">
      <c r="A40" s="203"/>
      <c r="B40" s="216"/>
      <c r="C40" s="236"/>
      <c r="D40" s="203"/>
      <c r="E40" s="204"/>
      <c r="F40" s="457"/>
      <c r="G40" s="211"/>
      <c r="H40" s="292"/>
      <c r="I40" s="288"/>
      <c r="J40" s="211" t="s">
        <v>76</v>
      </c>
      <c r="K40" s="266" t="s">
        <v>388</v>
      </c>
      <c r="L40" s="477">
        <v>3100</v>
      </c>
      <c r="M40" s="288"/>
      <c r="N40" s="206"/>
      <c r="O40" s="214"/>
      <c r="P40" s="215"/>
    </row>
    <row r="41" spans="1:16" ht="18" customHeight="1">
      <c r="A41" s="203"/>
      <c r="B41" s="216"/>
      <c r="C41" s="215"/>
      <c r="D41" s="203"/>
      <c r="E41" s="204"/>
      <c r="F41" s="288"/>
      <c r="G41" s="211"/>
      <c r="H41" s="286"/>
      <c r="I41" s="209"/>
      <c r="J41" s="256" t="s">
        <v>70</v>
      </c>
      <c r="K41" s="266" t="s">
        <v>388</v>
      </c>
      <c r="L41" s="477">
        <v>2500</v>
      </c>
      <c r="M41" s="209"/>
      <c r="N41" s="206"/>
      <c r="O41" s="214"/>
      <c r="P41" s="215"/>
    </row>
    <row r="42" spans="1:16" ht="18" customHeight="1">
      <c r="A42" s="203"/>
      <c r="B42" s="216"/>
      <c r="C42" s="215"/>
      <c r="D42" s="206"/>
      <c r="E42" s="214"/>
      <c r="F42" s="236"/>
      <c r="G42" s="301"/>
      <c r="H42" s="286"/>
      <c r="I42" s="209"/>
      <c r="J42" s="256"/>
      <c r="K42" s="206"/>
      <c r="L42" s="303"/>
      <c r="M42" s="209"/>
      <c r="N42" s="206"/>
      <c r="O42" s="214"/>
      <c r="P42" s="215"/>
    </row>
    <row r="43" spans="1:16" ht="18" customHeight="1">
      <c r="A43" s="203"/>
      <c r="B43" s="216"/>
      <c r="C43" s="215"/>
      <c r="D43" s="306"/>
      <c r="E43" s="214"/>
      <c r="F43" s="215"/>
      <c r="G43" s="304"/>
      <c r="H43" s="262"/>
      <c r="I43" s="215"/>
      <c r="J43" s="207"/>
      <c r="K43" s="206"/>
      <c r="L43" s="204"/>
      <c r="M43" s="209"/>
      <c r="N43" s="206"/>
      <c r="O43" s="214"/>
      <c r="P43" s="215"/>
    </row>
    <row r="44" spans="1:16" ht="18" customHeight="1">
      <c r="A44" s="203"/>
      <c r="B44" s="216"/>
      <c r="C44" s="215"/>
      <c r="D44" s="203"/>
      <c r="E44" s="250"/>
      <c r="F44" s="456"/>
      <c r="G44" s="283"/>
      <c r="H44" s="258"/>
      <c r="I44" s="215"/>
      <c r="J44" s="207"/>
      <c r="K44" s="206"/>
      <c r="L44" s="204"/>
      <c r="M44" s="209"/>
      <c r="N44" s="206"/>
      <c r="O44" s="250"/>
      <c r="P44" s="456"/>
    </row>
    <row r="45" spans="1:16" ht="18" customHeight="1">
      <c r="A45" s="217"/>
      <c r="B45" s="214"/>
      <c r="C45" s="215"/>
      <c r="D45" s="206"/>
      <c r="E45" s="250"/>
      <c r="F45" s="456"/>
      <c r="G45" s="203"/>
      <c r="H45" s="204"/>
      <c r="I45" s="209"/>
      <c r="J45" s="256"/>
      <c r="K45" s="206"/>
      <c r="L45" s="303"/>
      <c r="M45" s="209"/>
      <c r="N45" s="206"/>
      <c r="O45" s="250"/>
      <c r="P45" s="456"/>
    </row>
    <row r="46" spans="1:16" ht="18" customHeight="1">
      <c r="A46" s="217"/>
      <c r="B46" s="214"/>
      <c r="C46" s="215"/>
      <c r="D46" s="203"/>
      <c r="E46" s="212"/>
      <c r="F46" s="456"/>
      <c r="G46" s="307"/>
      <c r="H46" s="258"/>
      <c r="I46" s="215"/>
      <c r="J46" s="256"/>
      <c r="K46" s="257"/>
      <c r="L46" s="308"/>
      <c r="M46" s="209"/>
      <c r="N46" s="309"/>
      <c r="O46" s="310"/>
      <c r="P46" s="215"/>
    </row>
    <row r="47" spans="1:16" ht="18" customHeight="1">
      <c r="A47" s="217"/>
      <c r="B47" s="214"/>
      <c r="C47" s="215"/>
      <c r="D47" s="213"/>
      <c r="E47" s="214"/>
      <c r="F47" s="215"/>
      <c r="G47" s="307"/>
      <c r="H47" s="258"/>
      <c r="I47" s="215"/>
      <c r="J47" s="256"/>
      <c r="K47" s="257"/>
      <c r="L47" s="269"/>
      <c r="M47" s="215"/>
      <c r="N47" s="309"/>
      <c r="O47" s="310"/>
      <c r="P47" s="215"/>
    </row>
    <row r="48" spans="1:16" ht="18" customHeight="1">
      <c r="A48" s="267"/>
      <c r="B48" s="310"/>
      <c r="C48" s="215"/>
      <c r="D48" s="267"/>
      <c r="E48" s="310"/>
      <c r="F48" s="215"/>
      <c r="G48" s="267"/>
      <c r="H48" s="311"/>
      <c r="I48" s="215"/>
      <c r="J48" s="256"/>
      <c r="K48" s="257"/>
      <c r="L48" s="269"/>
      <c r="M48" s="215"/>
      <c r="N48" s="309"/>
      <c r="O48" s="310"/>
      <c r="P48" s="215"/>
    </row>
    <row r="49" spans="1:16" ht="18" customHeight="1">
      <c r="A49" s="267"/>
      <c r="B49" s="310"/>
      <c r="C49" s="215"/>
      <c r="D49" s="267"/>
      <c r="E49" s="310"/>
      <c r="F49" s="215"/>
      <c r="G49" s="267"/>
      <c r="H49" s="311"/>
      <c r="I49" s="215"/>
      <c r="J49" s="312"/>
      <c r="K49" s="313"/>
      <c r="L49" s="269"/>
      <c r="M49" s="215"/>
      <c r="N49" s="314"/>
      <c r="O49" s="310"/>
      <c r="P49" s="215"/>
    </row>
    <row r="50" spans="1:16" ht="18" customHeight="1">
      <c r="A50" s="267"/>
      <c r="B50" s="310"/>
      <c r="C50" s="215"/>
      <c r="D50" s="267"/>
      <c r="E50" s="310"/>
      <c r="F50" s="215"/>
      <c r="G50" s="267"/>
      <c r="H50" s="311"/>
      <c r="I50" s="215"/>
      <c r="J50" s="315"/>
      <c r="K50" s="316"/>
      <c r="L50" s="317"/>
      <c r="M50" s="220"/>
      <c r="N50" s="309"/>
      <c r="O50" s="310"/>
      <c r="P50" s="215"/>
    </row>
    <row r="51" spans="1:16" ht="18" customHeight="1">
      <c r="A51" s="267"/>
      <c r="B51" s="310"/>
      <c r="C51" s="215"/>
      <c r="D51" s="267"/>
      <c r="E51" s="310"/>
      <c r="F51" s="215"/>
      <c r="G51" s="267"/>
      <c r="H51" s="311"/>
      <c r="I51" s="215"/>
      <c r="J51" s="256"/>
      <c r="K51" s="257"/>
      <c r="L51" s="269"/>
      <c r="M51" s="215"/>
      <c r="N51" s="309"/>
      <c r="O51" s="310"/>
      <c r="P51" s="215"/>
    </row>
    <row r="52" spans="1:16" ht="18" customHeight="1">
      <c r="A52" s="267"/>
      <c r="B52" s="310"/>
      <c r="C52" s="215"/>
      <c r="D52" s="267"/>
      <c r="E52" s="310"/>
      <c r="F52" s="215"/>
      <c r="G52" s="318"/>
      <c r="H52" s="319"/>
      <c r="I52" s="220"/>
      <c r="J52" s="320"/>
      <c r="K52" s="321"/>
      <c r="L52" s="269"/>
      <c r="M52" s="236"/>
      <c r="N52" s="322"/>
      <c r="O52" s="310"/>
      <c r="P52" s="236"/>
    </row>
    <row r="53" spans="1:16" ht="18" customHeight="1">
      <c r="A53" s="267"/>
      <c r="B53" s="310"/>
      <c r="C53" s="215"/>
      <c r="D53" s="267"/>
      <c r="E53" s="310"/>
      <c r="F53" s="215"/>
      <c r="G53" s="323"/>
      <c r="H53" s="319"/>
      <c r="I53" s="220"/>
      <c r="J53" s="324"/>
      <c r="K53" s="325"/>
      <c r="L53" s="269"/>
      <c r="M53" s="236"/>
      <c r="N53" s="326"/>
      <c r="O53" s="310"/>
      <c r="P53" s="236"/>
    </row>
    <row r="54" spans="1:16" ht="18" customHeight="1">
      <c r="A54" s="327"/>
      <c r="B54" s="311"/>
      <c r="C54" s="215"/>
      <c r="D54" s="328"/>
      <c r="E54" s="310"/>
      <c r="F54" s="215"/>
      <c r="G54" s="267"/>
      <c r="H54" s="311"/>
      <c r="I54" s="215"/>
      <c r="J54" s="324"/>
      <c r="K54" s="325"/>
      <c r="L54" s="269"/>
      <c r="M54" s="236"/>
      <c r="N54" s="322"/>
      <c r="O54" s="310"/>
      <c r="P54" s="236"/>
    </row>
    <row r="55" spans="1:16" ht="18" customHeight="1">
      <c r="A55" s="267"/>
      <c r="B55" s="269"/>
      <c r="C55" s="215"/>
      <c r="D55" s="267"/>
      <c r="E55" s="310"/>
      <c r="F55" s="215"/>
      <c r="G55" s="267"/>
      <c r="H55" s="311"/>
      <c r="I55" s="215"/>
      <c r="J55" s="256"/>
      <c r="K55" s="257"/>
      <c r="L55" s="269"/>
      <c r="M55" s="215"/>
      <c r="N55" s="326"/>
      <c r="O55" s="310"/>
      <c r="P55" s="236"/>
    </row>
    <row r="56" spans="1:16" ht="18" customHeight="1">
      <c r="A56" s="329"/>
      <c r="B56" s="330"/>
      <c r="C56" s="215"/>
      <c r="D56" s="329"/>
      <c r="E56" s="331"/>
      <c r="F56" s="215"/>
      <c r="G56" s="329"/>
      <c r="H56" s="332"/>
      <c r="I56" s="215"/>
      <c r="J56" s="333"/>
      <c r="K56" s="334"/>
      <c r="L56" s="330"/>
      <c r="M56" s="215"/>
      <c r="N56" s="335"/>
      <c r="O56" s="331"/>
      <c r="P56" s="215"/>
    </row>
    <row r="57" spans="1:16" ht="18" customHeight="1" thickBot="1">
      <c r="A57" s="244" t="s">
        <v>29</v>
      </c>
      <c r="B57" s="245">
        <f>SUM(B31:B56)</f>
        <v>4750</v>
      </c>
      <c r="C57" s="270">
        <f>SUM(C31:C56)</f>
        <v>0</v>
      </c>
      <c r="D57" s="244" t="s">
        <v>29</v>
      </c>
      <c r="E57" s="245">
        <f>SUM(E31:E56)</f>
        <v>5690</v>
      </c>
      <c r="F57" s="270">
        <f>SUM(F31:F56)</f>
        <v>0</v>
      </c>
      <c r="G57" s="244" t="s">
        <v>29</v>
      </c>
      <c r="H57" s="245">
        <f>SUM(H31:H56)</f>
        <v>9210</v>
      </c>
      <c r="I57" s="270">
        <f>SUM(I31:I56)</f>
        <v>0</v>
      </c>
      <c r="J57" s="247" t="s">
        <v>29</v>
      </c>
      <c r="K57" s="248"/>
      <c r="L57" s="245">
        <f>SUM(L31:L56)</f>
        <v>24570</v>
      </c>
      <c r="M57" s="270">
        <f>SUM(M31:M56)</f>
        <v>0</v>
      </c>
      <c r="N57" s="244" t="s">
        <v>29</v>
      </c>
      <c r="O57" s="245">
        <f>SUM(O31:O56)</f>
        <v>4490</v>
      </c>
      <c r="P57" s="270">
        <f>SUM(P31:P56)</f>
        <v>0</v>
      </c>
    </row>
    <row r="58" ht="13.5">
      <c r="E58" s="144"/>
    </row>
  </sheetData>
  <sheetProtection/>
  <mergeCells count="3">
    <mergeCell ref="A2:D2"/>
    <mergeCell ref="E2:G2"/>
    <mergeCell ref="L2:M2"/>
  </mergeCells>
  <conditionalFormatting sqref="C8 F31:F32 F45:F46 P32:P33 P44:P45 M10:M13 M16:M17">
    <cfRule type="cellIs" priority="38" dxfId="315" operator="greaterThan" stopIfTrue="1">
      <formula>B8</formula>
    </cfRule>
  </conditionalFormatting>
  <conditionalFormatting sqref="F8">
    <cfRule type="cellIs" priority="37" dxfId="315" operator="greaterThan" stopIfTrue="1">
      <formula>E8</formula>
    </cfRule>
  </conditionalFormatting>
  <conditionalFormatting sqref="I8">
    <cfRule type="cellIs" priority="36" dxfId="315" operator="greaterThan" stopIfTrue="1">
      <formula>H8</formula>
    </cfRule>
  </conditionalFormatting>
  <conditionalFormatting sqref="M8">
    <cfRule type="cellIs" priority="35" dxfId="315" operator="greaterThan" stopIfTrue="1">
      <formula>L8</formula>
    </cfRule>
  </conditionalFormatting>
  <conditionalFormatting sqref="C31">
    <cfRule type="cellIs" priority="33" dxfId="315" operator="greaterThan" stopIfTrue="1">
      <formula>B31</formula>
    </cfRule>
  </conditionalFormatting>
  <conditionalFormatting sqref="F44">
    <cfRule type="cellIs" priority="32" dxfId="315" operator="greaterThan" stopIfTrue="1">
      <formula>E44</formula>
    </cfRule>
  </conditionalFormatting>
  <conditionalFormatting sqref="I31">
    <cfRule type="cellIs" priority="31" dxfId="315" operator="greaterThan" stopIfTrue="1">
      <formula>H31</formula>
    </cfRule>
  </conditionalFormatting>
  <conditionalFormatting sqref="M31">
    <cfRule type="cellIs" priority="30" dxfId="315" operator="greaterThan" stopIfTrue="1">
      <formula>L31</formula>
    </cfRule>
  </conditionalFormatting>
  <conditionalFormatting sqref="P31">
    <cfRule type="cellIs" priority="29" dxfId="315" operator="greaterThan" stopIfTrue="1">
      <formula>O31</formula>
    </cfRule>
  </conditionalFormatting>
  <conditionalFormatting sqref="C9:C11">
    <cfRule type="cellIs" priority="28" dxfId="315" operator="greaterThan" stopIfTrue="1">
      <formula>B9</formula>
    </cfRule>
  </conditionalFormatting>
  <conditionalFormatting sqref="F9:F10">
    <cfRule type="cellIs" priority="27" dxfId="315" operator="greaterThan" stopIfTrue="1">
      <formula>E9</formula>
    </cfRule>
  </conditionalFormatting>
  <conditionalFormatting sqref="I9">
    <cfRule type="cellIs" priority="26" dxfId="315" operator="greaterThan" stopIfTrue="1">
      <formula>H9</formula>
    </cfRule>
  </conditionalFormatting>
  <conditionalFormatting sqref="P8:P9">
    <cfRule type="cellIs" priority="24" dxfId="315" operator="greaterThan" stopIfTrue="1">
      <formula>O8</formula>
    </cfRule>
  </conditionalFormatting>
  <conditionalFormatting sqref="C32:C34">
    <cfRule type="cellIs" priority="23" dxfId="315" operator="greaterThan" stopIfTrue="1">
      <formula>B32</formula>
    </cfRule>
  </conditionalFormatting>
  <conditionalFormatting sqref="I32:I36">
    <cfRule type="cellIs" priority="21" dxfId="315" operator="greaterThan" stopIfTrue="1">
      <formula>H32</formula>
    </cfRule>
  </conditionalFormatting>
  <conditionalFormatting sqref="M32:M41">
    <cfRule type="cellIs" priority="20" dxfId="315" operator="greaterThan" stopIfTrue="1">
      <formula>L32</formula>
    </cfRule>
  </conditionalFormatting>
  <conditionalFormatting sqref="B8">
    <cfRule type="cellIs" priority="18" dxfId="315" operator="greaterThan" stopIfTrue="1">
      <formula>A8</formula>
    </cfRule>
  </conditionalFormatting>
  <conditionalFormatting sqref="B9:B11">
    <cfRule type="cellIs" priority="17" dxfId="315" operator="greaterThan" stopIfTrue="1">
      <formula>A9</formula>
    </cfRule>
  </conditionalFormatting>
  <conditionalFormatting sqref="E8">
    <cfRule type="cellIs" priority="16" dxfId="315" operator="greaterThan" stopIfTrue="1">
      <formula>D8</formula>
    </cfRule>
  </conditionalFormatting>
  <conditionalFormatting sqref="E9:E10">
    <cfRule type="cellIs" priority="15" dxfId="315" operator="greaterThan" stopIfTrue="1">
      <formula>D9</formula>
    </cfRule>
  </conditionalFormatting>
  <conditionalFormatting sqref="H8">
    <cfRule type="cellIs" priority="14" dxfId="315" operator="greaterThan" stopIfTrue="1">
      <formula>G8</formula>
    </cfRule>
  </conditionalFormatting>
  <conditionalFormatting sqref="H9">
    <cfRule type="cellIs" priority="13" dxfId="315" operator="greaterThan" stopIfTrue="1">
      <formula>G9</formula>
    </cfRule>
  </conditionalFormatting>
  <conditionalFormatting sqref="L10:L13">
    <cfRule type="cellIs" priority="12" dxfId="315" operator="greaterThan" stopIfTrue="1">
      <formula>K10</formula>
    </cfRule>
  </conditionalFormatting>
  <conditionalFormatting sqref="L8">
    <cfRule type="cellIs" priority="11" dxfId="315" operator="greaterThan" stopIfTrue="1">
      <formula>K8</formula>
    </cfRule>
  </conditionalFormatting>
  <conditionalFormatting sqref="O8:O9">
    <cfRule type="cellIs" priority="10" dxfId="315" operator="greaterThan" stopIfTrue="1">
      <formula>N8</formula>
    </cfRule>
  </conditionalFormatting>
  <conditionalFormatting sqref="B31">
    <cfRule type="cellIs" priority="9" dxfId="315" operator="greaterThan" stopIfTrue="1">
      <formula>A31</formula>
    </cfRule>
  </conditionalFormatting>
  <conditionalFormatting sqref="B32:B34">
    <cfRule type="cellIs" priority="8" dxfId="315" operator="greaterThan" stopIfTrue="1">
      <formula>A32</formula>
    </cfRule>
  </conditionalFormatting>
  <conditionalFormatting sqref="E31:E32">
    <cfRule type="cellIs" priority="7" dxfId="315" operator="greaterThan" stopIfTrue="1">
      <formula>D31</formula>
    </cfRule>
  </conditionalFormatting>
  <conditionalFormatting sqref="H31">
    <cfRule type="cellIs" priority="6" dxfId="315" operator="greaterThan" stopIfTrue="1">
      <formula>G31</formula>
    </cfRule>
  </conditionalFormatting>
  <conditionalFormatting sqref="H32:H36">
    <cfRule type="cellIs" priority="5" dxfId="315" operator="greaterThan" stopIfTrue="1">
      <formula>G32</formula>
    </cfRule>
  </conditionalFormatting>
  <conditionalFormatting sqref="L31">
    <cfRule type="cellIs" priority="4" dxfId="315" operator="greaterThan" stopIfTrue="1">
      <formula>K31</formula>
    </cfRule>
  </conditionalFormatting>
  <conditionalFormatting sqref="L32:L41">
    <cfRule type="cellIs" priority="3" dxfId="315" operator="greaterThan" stopIfTrue="1">
      <formula>K32</formula>
    </cfRule>
  </conditionalFormatting>
  <conditionalFormatting sqref="O32:O33">
    <cfRule type="cellIs" priority="2" dxfId="315" operator="greaterThan" stopIfTrue="1">
      <formula>N32</formula>
    </cfRule>
  </conditionalFormatting>
  <conditionalFormatting sqref="O31">
    <cfRule type="cellIs" priority="1" dxfId="315" operator="greaterThan" stopIfTrue="1">
      <formula>N31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83" r:id="rId4"/>
  <headerFooter alignWithMargins="0">
    <oddHeader>&amp;L&amp;"ＭＳ Ｐ明朝,太字"&amp;18折込広告企画書　　　福岡地区・朝倉地区　№３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="90" zoomScaleNormal="90" workbookViewId="0" topLeftCell="A1">
      <selection activeCell="I29" sqref="I29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502">
        <f>'東区・博多区'!A2</f>
        <v>0</v>
      </c>
      <c r="B2" s="508"/>
      <c r="C2" s="508"/>
      <c r="D2" s="509"/>
      <c r="E2" s="505" t="str">
        <f>'東区・博多区'!E2</f>
        <v>令和　　　年　　　月　　　日</v>
      </c>
      <c r="F2" s="506"/>
      <c r="G2" s="507"/>
      <c r="H2" s="126">
        <f>'東区・博多区'!H2</f>
        <v>0</v>
      </c>
      <c r="I2" s="100">
        <f>'東区・博多区'!I2</f>
        <v>0</v>
      </c>
      <c r="J2" s="194"/>
      <c r="K2" s="455"/>
      <c r="L2" s="500"/>
      <c r="M2" s="501"/>
      <c r="N2" s="101"/>
      <c r="O2" s="102"/>
      <c r="P2" s="7"/>
    </row>
    <row r="3" spans="14:15" ht="15" customHeight="1" thickBot="1">
      <c r="N3" s="103" t="s">
        <v>197</v>
      </c>
      <c r="O3" s="127"/>
    </row>
    <row r="4" spans="1:17" s="7" customFormat="1" ht="17.25" customHeight="1" thickBot="1">
      <c r="A4" s="202" t="s">
        <v>450</v>
      </c>
      <c r="B4" s="128"/>
      <c r="C4" s="105" t="s">
        <v>159</v>
      </c>
      <c r="D4" s="106" t="s">
        <v>77</v>
      </c>
      <c r="E4" s="123"/>
      <c r="F4" s="108" t="s">
        <v>6</v>
      </c>
      <c r="G4" s="109">
        <f>B35+E35+H35+L35+O35</f>
        <v>53470</v>
      </c>
      <c r="H4" s="124" t="s">
        <v>7</v>
      </c>
      <c r="I4" s="129">
        <f>C35+F35+I35+M35+P35</f>
        <v>0</v>
      </c>
      <c r="J4" s="130"/>
      <c r="K4" s="130"/>
      <c r="L4" s="131" t="s">
        <v>8</v>
      </c>
      <c r="M4" s="132">
        <f>I4+I37+I55</f>
        <v>0</v>
      </c>
      <c r="N4" s="115" t="s">
        <v>198</v>
      </c>
      <c r="O4" s="145"/>
      <c r="P4" s="146"/>
      <c r="Q4" s="134"/>
    </row>
    <row r="5" spans="1:17" ht="5.2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</row>
    <row r="6" spans="1:17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  <c r="Q6" s="135"/>
    </row>
    <row r="7" spans="1:17" s="7" customFormat="1" ht="15" customHeight="1">
      <c r="A7" s="117" t="s">
        <v>14</v>
      </c>
      <c r="B7" s="118" t="s">
        <v>16</v>
      </c>
      <c r="C7" s="120" t="s">
        <v>208</v>
      </c>
      <c r="D7" s="117" t="s">
        <v>14</v>
      </c>
      <c r="E7" s="118" t="s">
        <v>16</v>
      </c>
      <c r="F7" s="120" t="s">
        <v>208</v>
      </c>
      <c r="G7" s="117" t="s">
        <v>14</v>
      </c>
      <c r="H7" s="118" t="s">
        <v>16</v>
      </c>
      <c r="I7" s="120" t="s">
        <v>208</v>
      </c>
      <c r="J7" s="195" t="s">
        <v>14</v>
      </c>
      <c r="K7" s="196"/>
      <c r="L7" s="118" t="s">
        <v>16</v>
      </c>
      <c r="M7" s="120" t="s">
        <v>208</v>
      </c>
      <c r="N7" s="117" t="s">
        <v>14</v>
      </c>
      <c r="O7" s="118" t="s">
        <v>16</v>
      </c>
      <c r="P7" s="120" t="s">
        <v>208</v>
      </c>
      <c r="Q7" s="134"/>
    </row>
    <row r="8" spans="1:16" ht="18" customHeight="1">
      <c r="A8" s="249" t="s">
        <v>429</v>
      </c>
      <c r="B8" s="477">
        <v>650</v>
      </c>
      <c r="C8" s="271"/>
      <c r="D8" s="203" t="s">
        <v>316</v>
      </c>
      <c r="E8" s="476">
        <v>1570</v>
      </c>
      <c r="F8" s="205"/>
      <c r="G8" s="203" t="s">
        <v>272</v>
      </c>
      <c r="H8" s="476">
        <v>990</v>
      </c>
      <c r="I8" s="205"/>
      <c r="J8" s="207" t="s">
        <v>79</v>
      </c>
      <c r="K8" s="208" t="s">
        <v>388</v>
      </c>
      <c r="L8" s="476">
        <v>1940</v>
      </c>
      <c r="M8" s="205"/>
      <c r="N8" s="203" t="s">
        <v>80</v>
      </c>
      <c r="O8" s="476">
        <v>1910</v>
      </c>
      <c r="P8" s="205"/>
    </row>
    <row r="9" spans="1:16" ht="18" customHeight="1">
      <c r="A9" s="466" t="s">
        <v>430</v>
      </c>
      <c r="B9" s="477">
        <v>780</v>
      </c>
      <c r="C9" s="209"/>
      <c r="D9" s="206" t="s">
        <v>82</v>
      </c>
      <c r="E9" s="477">
        <v>1350</v>
      </c>
      <c r="F9" s="209"/>
      <c r="G9" s="203" t="s">
        <v>80</v>
      </c>
      <c r="H9" s="477">
        <v>600</v>
      </c>
      <c r="I9" s="209"/>
      <c r="J9" s="207" t="s">
        <v>78</v>
      </c>
      <c r="K9" s="208" t="s">
        <v>388</v>
      </c>
      <c r="L9" s="477">
        <v>930</v>
      </c>
      <c r="M9" s="209"/>
      <c r="N9" s="466" t="s">
        <v>448</v>
      </c>
      <c r="O9" s="477">
        <v>2610</v>
      </c>
      <c r="P9" s="209"/>
    </row>
    <row r="10" spans="1:16" ht="18" customHeight="1">
      <c r="A10" s="203" t="s">
        <v>81</v>
      </c>
      <c r="B10" s="477">
        <v>540</v>
      </c>
      <c r="C10" s="209"/>
      <c r="D10" s="203" t="s">
        <v>317</v>
      </c>
      <c r="E10" s="477">
        <v>2900</v>
      </c>
      <c r="F10" s="209"/>
      <c r="G10" s="203" t="s">
        <v>232</v>
      </c>
      <c r="H10" s="477">
        <v>2660</v>
      </c>
      <c r="I10" s="209"/>
      <c r="J10" s="207" t="s">
        <v>83</v>
      </c>
      <c r="K10" s="208" t="s">
        <v>388</v>
      </c>
      <c r="L10" s="477">
        <v>1540</v>
      </c>
      <c r="M10" s="209"/>
      <c r="N10" s="203" t="s">
        <v>230</v>
      </c>
      <c r="O10" s="477">
        <v>20</v>
      </c>
      <c r="P10" s="209"/>
    </row>
    <row r="11" spans="1:16" ht="18" customHeight="1">
      <c r="A11" s="203" t="s">
        <v>80</v>
      </c>
      <c r="B11" s="477">
        <v>1100</v>
      </c>
      <c r="C11" s="209"/>
      <c r="D11" s="203" t="s">
        <v>318</v>
      </c>
      <c r="E11" s="477">
        <v>2250</v>
      </c>
      <c r="F11" s="209"/>
      <c r="G11" s="210" t="s">
        <v>260</v>
      </c>
      <c r="H11" s="477">
        <v>810</v>
      </c>
      <c r="I11" s="209"/>
      <c r="J11" s="211" t="s">
        <v>84</v>
      </c>
      <c r="K11" s="208" t="s">
        <v>388</v>
      </c>
      <c r="L11" s="477">
        <v>2370</v>
      </c>
      <c r="M11" s="209"/>
      <c r="N11" s="249" t="s">
        <v>378</v>
      </c>
      <c r="O11" s="477">
        <v>140</v>
      </c>
      <c r="P11" s="209"/>
    </row>
    <row r="12" spans="1:16" ht="18" customHeight="1">
      <c r="A12" s="203" t="s">
        <v>85</v>
      </c>
      <c r="B12" s="477">
        <v>1150</v>
      </c>
      <c r="C12" s="209"/>
      <c r="D12" s="249" t="s">
        <v>224</v>
      </c>
      <c r="E12" s="477">
        <v>290</v>
      </c>
      <c r="F12" s="209"/>
      <c r="G12" s="203" t="s">
        <v>273</v>
      </c>
      <c r="H12" s="477">
        <v>1950</v>
      </c>
      <c r="I12" s="209"/>
      <c r="J12" s="211" t="s">
        <v>280</v>
      </c>
      <c r="K12" s="208" t="s">
        <v>389</v>
      </c>
      <c r="L12" s="477">
        <v>5440</v>
      </c>
      <c r="M12" s="209"/>
      <c r="N12" s="249" t="s">
        <v>224</v>
      </c>
      <c r="O12" s="478">
        <v>110</v>
      </c>
      <c r="P12" s="209"/>
    </row>
    <row r="13" spans="1:16" ht="18" customHeight="1">
      <c r="A13" s="203" t="s">
        <v>82</v>
      </c>
      <c r="B13" s="477">
        <v>920</v>
      </c>
      <c r="C13" s="209"/>
      <c r="D13" s="203" t="s">
        <v>225</v>
      </c>
      <c r="E13" s="477">
        <v>570</v>
      </c>
      <c r="F13" s="209"/>
      <c r="G13" s="203"/>
      <c r="H13" s="204"/>
      <c r="I13" s="288"/>
      <c r="J13" s="282" t="s">
        <v>229</v>
      </c>
      <c r="K13" s="266" t="s">
        <v>388</v>
      </c>
      <c r="L13" s="477">
        <v>3320</v>
      </c>
      <c r="M13" s="209"/>
      <c r="N13" s="249"/>
      <c r="O13" s="340"/>
      <c r="P13" s="355"/>
    </row>
    <row r="14" spans="1:16" ht="18" customHeight="1">
      <c r="A14" s="470"/>
      <c r="B14" s="490"/>
      <c r="C14" s="209"/>
      <c r="D14" s="203"/>
      <c r="E14" s="214"/>
      <c r="F14" s="236"/>
      <c r="G14" s="206"/>
      <c r="H14" s="204"/>
      <c r="I14" s="288"/>
      <c r="J14" s="207" t="s">
        <v>86</v>
      </c>
      <c r="K14" s="208" t="s">
        <v>389</v>
      </c>
      <c r="L14" s="477">
        <v>3570</v>
      </c>
      <c r="M14" s="209"/>
      <c r="N14" s="473"/>
      <c r="O14" s="340"/>
      <c r="P14" s="355"/>
    </row>
    <row r="15" spans="1:16" ht="18" customHeight="1">
      <c r="A15" s="203"/>
      <c r="B15" s="216"/>
      <c r="C15" s="336"/>
      <c r="D15" s="203"/>
      <c r="E15" s="204"/>
      <c r="F15" s="288"/>
      <c r="G15" s="203"/>
      <c r="H15" s="214"/>
      <c r="I15" s="236"/>
      <c r="J15" s="211" t="s">
        <v>284</v>
      </c>
      <c r="K15" s="208" t="s">
        <v>388</v>
      </c>
      <c r="L15" s="477">
        <v>2320</v>
      </c>
      <c r="M15" s="209"/>
      <c r="N15" s="213"/>
      <c r="O15" s="214"/>
      <c r="P15" s="236"/>
    </row>
    <row r="16" spans="1:16" ht="18" customHeight="1">
      <c r="A16" s="203"/>
      <c r="B16" s="477"/>
      <c r="C16" s="293"/>
      <c r="D16" s="203"/>
      <c r="E16" s="204"/>
      <c r="F16" s="288"/>
      <c r="G16" s="203"/>
      <c r="H16" s="214"/>
      <c r="I16" s="236"/>
      <c r="J16" s="265" t="s">
        <v>244</v>
      </c>
      <c r="K16" s="266" t="s">
        <v>388</v>
      </c>
      <c r="L16" s="477">
        <v>2590</v>
      </c>
      <c r="M16" s="209"/>
      <c r="N16" s="213"/>
      <c r="O16" s="214"/>
      <c r="P16" s="236"/>
    </row>
    <row r="17" spans="1:16" ht="18" customHeight="1">
      <c r="A17" s="203"/>
      <c r="B17" s="477"/>
      <c r="C17" s="288"/>
      <c r="D17" s="203"/>
      <c r="E17" s="214"/>
      <c r="F17" s="236"/>
      <c r="G17" s="206"/>
      <c r="H17" s="214"/>
      <c r="I17" s="236"/>
      <c r="J17" s="282" t="s">
        <v>258</v>
      </c>
      <c r="K17" s="266" t="s">
        <v>388</v>
      </c>
      <c r="L17" s="477">
        <v>3580</v>
      </c>
      <c r="M17" s="209"/>
      <c r="N17" s="213"/>
      <c r="O17" s="214"/>
      <c r="P17" s="236"/>
    </row>
    <row r="18" spans="1:16" ht="18" customHeight="1">
      <c r="A18" s="249"/>
      <c r="B18" s="477"/>
      <c r="C18" s="236"/>
      <c r="D18" s="207"/>
      <c r="E18" s="258"/>
      <c r="F18" s="236"/>
      <c r="G18" s="203"/>
      <c r="H18" s="214"/>
      <c r="I18" s="236"/>
      <c r="J18" s="207"/>
      <c r="K18" s="208"/>
      <c r="L18" s="204"/>
      <c r="M18" s="288"/>
      <c r="N18" s="213"/>
      <c r="O18" s="214"/>
      <c r="P18" s="236"/>
    </row>
    <row r="19" spans="1:16" ht="18" customHeight="1">
      <c r="A19" s="466"/>
      <c r="B19" s="477"/>
      <c r="C19" s="236"/>
      <c r="D19" s="230"/>
      <c r="E19" s="226"/>
      <c r="F19" s="337"/>
      <c r="G19" s="338"/>
      <c r="H19" s="226"/>
      <c r="I19" s="227"/>
      <c r="J19" s="207"/>
      <c r="K19" s="208"/>
      <c r="L19" s="204"/>
      <c r="M19" s="288"/>
      <c r="N19" s="213"/>
      <c r="O19" s="214"/>
      <c r="P19" s="236"/>
    </row>
    <row r="20" spans="1:16" ht="18" customHeight="1">
      <c r="A20" s="203"/>
      <c r="B20" s="477"/>
      <c r="C20" s="209"/>
      <c r="D20" s="207"/>
      <c r="E20" s="311"/>
      <c r="F20" s="236"/>
      <c r="G20" s="338"/>
      <c r="H20" s="286"/>
      <c r="I20" s="209"/>
      <c r="J20" s="207"/>
      <c r="K20" s="208"/>
      <c r="L20" s="204"/>
      <c r="M20" s="288"/>
      <c r="N20" s="203"/>
      <c r="O20" s="204"/>
      <c r="P20" s="288"/>
    </row>
    <row r="21" spans="1:16" ht="18" customHeight="1">
      <c r="A21" s="203"/>
      <c r="B21" s="477"/>
      <c r="C21" s="288"/>
      <c r="D21" s="339"/>
      <c r="E21" s="258"/>
      <c r="F21" s="340"/>
      <c r="G21" s="341"/>
      <c r="H21" s="260"/>
      <c r="I21" s="220"/>
      <c r="J21" s="207"/>
      <c r="K21" s="208"/>
      <c r="L21" s="204"/>
      <c r="M21" s="288"/>
      <c r="N21" s="213"/>
      <c r="O21" s="214"/>
      <c r="P21" s="236"/>
    </row>
    <row r="22" spans="1:16" ht="18" customHeight="1">
      <c r="A22" s="203"/>
      <c r="B22" s="214"/>
      <c r="C22" s="236"/>
      <c r="D22" s="342"/>
      <c r="E22" s="258"/>
      <c r="F22" s="340"/>
      <c r="G22" s="343"/>
      <c r="H22" s="260"/>
      <c r="I22" s="220"/>
      <c r="J22" s="207"/>
      <c r="K22" s="208"/>
      <c r="L22" s="214"/>
      <c r="M22" s="288"/>
      <c r="N22" s="213"/>
      <c r="O22" s="214"/>
      <c r="P22" s="236"/>
    </row>
    <row r="23" spans="1:16" ht="18" customHeight="1">
      <c r="A23" s="203"/>
      <c r="B23" s="214"/>
      <c r="C23" s="236"/>
      <c r="D23" s="225"/>
      <c r="E23" s="226"/>
      <c r="F23" s="337"/>
      <c r="G23" s="338"/>
      <c r="H23" s="226"/>
      <c r="I23" s="227"/>
      <c r="J23" s="207"/>
      <c r="K23" s="208"/>
      <c r="L23" s="214"/>
      <c r="M23" s="236"/>
      <c r="N23" s="213"/>
      <c r="O23" s="214"/>
      <c r="P23" s="236"/>
    </row>
    <row r="24" spans="1:16" ht="18" customHeight="1">
      <c r="A24" s="217"/>
      <c r="B24" s="214"/>
      <c r="C24" s="236"/>
      <c r="D24" s="264"/>
      <c r="E24" s="262"/>
      <c r="F24" s="344"/>
      <c r="G24" s="345"/>
      <c r="H24" s="262"/>
      <c r="I24" s="263"/>
      <c r="J24" s="207"/>
      <c r="K24" s="208"/>
      <c r="L24" s="214"/>
      <c r="M24" s="236"/>
      <c r="N24" s="213"/>
      <c r="O24" s="214"/>
      <c r="P24" s="236"/>
    </row>
    <row r="25" spans="1:16" ht="18" customHeight="1">
      <c r="A25" s="217"/>
      <c r="B25" s="214"/>
      <c r="C25" s="236"/>
      <c r="D25" s="264"/>
      <c r="E25" s="262"/>
      <c r="F25" s="344"/>
      <c r="G25" s="345"/>
      <c r="H25" s="346"/>
      <c r="I25" s="347"/>
      <c r="J25" s="207"/>
      <c r="K25" s="208"/>
      <c r="L25" s="214"/>
      <c r="M25" s="236"/>
      <c r="N25" s="213"/>
      <c r="O25" s="214"/>
      <c r="P25" s="236"/>
    </row>
    <row r="26" spans="1:16" ht="18" customHeight="1">
      <c r="A26" s="217"/>
      <c r="B26" s="214"/>
      <c r="C26" s="236"/>
      <c r="D26" s="264"/>
      <c r="E26" s="262"/>
      <c r="F26" s="344"/>
      <c r="G26" s="348"/>
      <c r="H26" s="344"/>
      <c r="I26" s="349"/>
      <c r="J26" s="256"/>
      <c r="K26" s="350"/>
      <c r="L26" s="269"/>
      <c r="M26" s="236"/>
      <c r="N26" s="213"/>
      <c r="O26" s="214"/>
      <c r="P26" s="236"/>
    </row>
    <row r="27" spans="1:16" ht="18" customHeight="1">
      <c r="A27" s="217"/>
      <c r="B27" s="214"/>
      <c r="C27" s="236"/>
      <c r="D27" s="213"/>
      <c r="E27" s="214"/>
      <c r="F27" s="236"/>
      <c r="G27" s="351"/>
      <c r="H27" s="352"/>
      <c r="I27" s="353"/>
      <c r="J27" s="339"/>
      <c r="K27" s="354"/>
      <c r="L27" s="269"/>
      <c r="M27" s="236"/>
      <c r="N27" s="213"/>
      <c r="O27" s="214"/>
      <c r="P27" s="236"/>
    </row>
    <row r="28" spans="1:16" ht="18" customHeight="1">
      <c r="A28" s="217"/>
      <c r="B28" s="214"/>
      <c r="C28" s="236"/>
      <c r="D28" s="213"/>
      <c r="E28" s="214"/>
      <c r="F28" s="236"/>
      <c r="G28" s="213"/>
      <c r="H28" s="212"/>
      <c r="I28" s="355"/>
      <c r="J28" s="264"/>
      <c r="K28" s="356"/>
      <c r="L28" s="269"/>
      <c r="M28" s="236"/>
      <c r="N28" s="213"/>
      <c r="O28" s="214"/>
      <c r="P28" s="236"/>
    </row>
    <row r="29" spans="1:16" ht="18" customHeight="1">
      <c r="A29" s="217"/>
      <c r="B29" s="214"/>
      <c r="C29" s="236"/>
      <c r="D29" s="213"/>
      <c r="E29" s="214"/>
      <c r="F29" s="236"/>
      <c r="G29" s="213"/>
      <c r="H29" s="214"/>
      <c r="I29" s="236"/>
      <c r="J29" s="264"/>
      <c r="K29" s="356"/>
      <c r="L29" s="269"/>
      <c r="M29" s="236"/>
      <c r="N29" s="237"/>
      <c r="O29" s="214"/>
      <c r="P29" s="236"/>
    </row>
    <row r="30" spans="1:16" ht="18" customHeight="1">
      <c r="A30" s="217"/>
      <c r="B30" s="214"/>
      <c r="C30" s="236"/>
      <c r="D30" s="213"/>
      <c r="E30" s="214"/>
      <c r="F30" s="236"/>
      <c r="G30" s="213"/>
      <c r="H30" s="214"/>
      <c r="I30" s="236"/>
      <c r="J30" s="357"/>
      <c r="K30" s="358"/>
      <c r="L30" s="269"/>
      <c r="M30" s="236"/>
      <c r="N30" s="213"/>
      <c r="O30" s="214"/>
      <c r="P30" s="236"/>
    </row>
    <row r="31" spans="1:16" ht="18" customHeight="1">
      <c r="A31" s="217"/>
      <c r="B31" s="214"/>
      <c r="C31" s="359"/>
      <c r="D31" s="213"/>
      <c r="E31" s="214"/>
      <c r="F31" s="236"/>
      <c r="G31" s="351"/>
      <c r="H31" s="214"/>
      <c r="I31" s="236"/>
      <c r="J31" s="312"/>
      <c r="K31" s="360"/>
      <c r="L31" s="269"/>
      <c r="M31" s="236"/>
      <c r="N31" s="237"/>
      <c r="O31" s="214"/>
      <c r="P31" s="236"/>
    </row>
    <row r="32" spans="1:16" ht="18" customHeight="1">
      <c r="A32" s="203" t="s">
        <v>334</v>
      </c>
      <c r="B32" s="214"/>
      <c r="C32" s="236"/>
      <c r="D32" s="213"/>
      <c r="E32" s="214"/>
      <c r="F32" s="236"/>
      <c r="G32" s="213"/>
      <c r="H32" s="214"/>
      <c r="I32" s="236"/>
      <c r="J32" s="320"/>
      <c r="K32" s="361"/>
      <c r="L32" s="269"/>
      <c r="M32" s="362"/>
      <c r="N32" s="363"/>
      <c r="O32" s="214"/>
      <c r="P32" s="236"/>
    </row>
    <row r="33" spans="1:16" ht="18" customHeight="1">
      <c r="A33" s="203" t="s">
        <v>380</v>
      </c>
      <c r="B33" s="214"/>
      <c r="C33" s="236"/>
      <c r="D33" s="213"/>
      <c r="E33" s="214"/>
      <c r="F33" s="236"/>
      <c r="G33" s="203" t="s">
        <v>207</v>
      </c>
      <c r="H33" s="214"/>
      <c r="I33" s="236"/>
      <c r="J33" s="364"/>
      <c r="K33" s="365"/>
      <c r="L33" s="240"/>
      <c r="M33" s="236"/>
      <c r="N33" s="467" t="s">
        <v>82</v>
      </c>
      <c r="O33" s="214"/>
      <c r="P33" s="236"/>
    </row>
    <row r="34" spans="1:16" ht="18" customHeight="1">
      <c r="A34" s="239"/>
      <c r="B34" s="240"/>
      <c r="C34" s="236"/>
      <c r="D34" s="241"/>
      <c r="E34" s="240"/>
      <c r="F34" s="236"/>
      <c r="G34" s="241"/>
      <c r="H34" s="240"/>
      <c r="I34" s="236"/>
      <c r="J34" s="333"/>
      <c r="K34" s="366"/>
      <c r="L34" s="330"/>
      <c r="M34" s="367"/>
      <c r="N34" s="241"/>
      <c r="O34" s="240"/>
      <c r="P34" s="236"/>
    </row>
    <row r="35" spans="1:16" ht="18" customHeight="1" thickBot="1">
      <c r="A35" s="244" t="s">
        <v>29</v>
      </c>
      <c r="B35" s="245">
        <f>SUM(B8:B34)</f>
        <v>5140</v>
      </c>
      <c r="C35" s="270">
        <f>SUM(C8:C34)</f>
        <v>0</v>
      </c>
      <c r="D35" s="244" t="s">
        <v>29</v>
      </c>
      <c r="E35" s="245">
        <f>SUM(E8:E34)</f>
        <v>8930</v>
      </c>
      <c r="F35" s="270">
        <f>SUM(F8:F34)</f>
        <v>0</v>
      </c>
      <c r="G35" s="244" t="s">
        <v>29</v>
      </c>
      <c r="H35" s="245">
        <f>SUM(H8:H34)</f>
        <v>7010</v>
      </c>
      <c r="I35" s="270">
        <f>SUM(I8:I34)</f>
        <v>0</v>
      </c>
      <c r="J35" s="247" t="s">
        <v>29</v>
      </c>
      <c r="K35" s="248"/>
      <c r="L35" s="245">
        <f>SUM(L8:L34)</f>
        <v>27600</v>
      </c>
      <c r="M35" s="270">
        <f>SUM(M8:M34)</f>
        <v>0</v>
      </c>
      <c r="N35" s="244" t="s">
        <v>29</v>
      </c>
      <c r="O35" s="245">
        <f>SUM(O8:O34)</f>
        <v>4790</v>
      </c>
      <c r="P35" s="270">
        <f>SUM(P8:P34)</f>
        <v>0</v>
      </c>
    </row>
    <row r="36" spans="1:16" ht="15" customHeight="1" thickBot="1">
      <c r="A36" s="147"/>
      <c r="B36" s="148"/>
      <c r="C36" s="149"/>
      <c r="D36" s="147"/>
      <c r="E36" s="148"/>
      <c r="F36" s="149"/>
      <c r="G36" s="147"/>
      <c r="H36" s="150"/>
      <c r="I36" s="151"/>
      <c r="J36" s="147"/>
      <c r="K36" s="147"/>
      <c r="L36" s="148"/>
      <c r="M36" s="149"/>
      <c r="N36" s="147"/>
      <c r="O36" s="148"/>
      <c r="P36" s="149"/>
    </row>
    <row r="37" spans="1:16" ht="17.25" customHeight="1" thickBot="1">
      <c r="A37" s="202" t="s">
        <v>450</v>
      </c>
      <c r="B37" s="128"/>
      <c r="C37" s="105" t="s">
        <v>160</v>
      </c>
      <c r="D37" s="106" t="s">
        <v>87</v>
      </c>
      <c r="E37" s="123"/>
      <c r="F37" s="108" t="s">
        <v>6</v>
      </c>
      <c r="G37" s="109">
        <f>B53+E53+H53+L53+O53</f>
        <v>21970</v>
      </c>
      <c r="H37" s="124" t="s">
        <v>7</v>
      </c>
      <c r="I37" s="129">
        <f>C53+F53+I53+M53+P53</f>
        <v>0</v>
      </c>
      <c r="J37" s="130"/>
      <c r="K37" s="130"/>
      <c r="L37" s="134"/>
      <c r="M37" s="134"/>
      <c r="N37" s="141"/>
      <c r="O37" s="134"/>
      <c r="P37" s="134"/>
    </row>
    <row r="38" spans="1:16" ht="5.25" customHeight="1" thickBot="1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</row>
    <row r="39" spans="1:16" ht="18" customHeight="1">
      <c r="A39" s="87" t="s">
        <v>9</v>
      </c>
      <c r="B39" s="88"/>
      <c r="C39" s="116"/>
      <c r="D39" s="94" t="s">
        <v>10</v>
      </c>
      <c r="E39" s="88"/>
      <c r="F39" s="116"/>
      <c r="G39" s="94" t="s">
        <v>11</v>
      </c>
      <c r="H39" s="88"/>
      <c r="I39" s="116"/>
      <c r="J39" s="94" t="s">
        <v>12</v>
      </c>
      <c r="K39" s="94"/>
      <c r="L39" s="88"/>
      <c r="M39" s="116"/>
      <c r="N39" s="94" t="s">
        <v>13</v>
      </c>
      <c r="O39" s="88"/>
      <c r="P39" s="116"/>
    </row>
    <row r="40" spans="1:16" s="7" customFormat="1" ht="15" customHeight="1">
      <c r="A40" s="117" t="s">
        <v>14</v>
      </c>
      <c r="B40" s="118" t="s">
        <v>16</v>
      </c>
      <c r="C40" s="120" t="s">
        <v>208</v>
      </c>
      <c r="D40" s="117" t="s">
        <v>14</v>
      </c>
      <c r="E40" s="118" t="s">
        <v>16</v>
      </c>
      <c r="F40" s="120" t="s">
        <v>208</v>
      </c>
      <c r="G40" s="117" t="s">
        <v>14</v>
      </c>
      <c r="H40" s="118" t="s">
        <v>16</v>
      </c>
      <c r="I40" s="120" t="s">
        <v>208</v>
      </c>
      <c r="J40" s="195" t="s">
        <v>14</v>
      </c>
      <c r="K40" s="196"/>
      <c r="L40" s="118" t="s">
        <v>16</v>
      </c>
      <c r="M40" s="120" t="s">
        <v>208</v>
      </c>
      <c r="N40" s="117" t="s">
        <v>14</v>
      </c>
      <c r="O40" s="118" t="s">
        <v>16</v>
      </c>
      <c r="P40" s="120" t="s">
        <v>208</v>
      </c>
    </row>
    <row r="41" spans="1:16" ht="18" customHeight="1">
      <c r="A41" s="203" t="s">
        <v>88</v>
      </c>
      <c r="B41" s="476">
        <v>450</v>
      </c>
      <c r="C41" s="205"/>
      <c r="D41" s="203" t="s">
        <v>91</v>
      </c>
      <c r="E41" s="476">
        <v>1360</v>
      </c>
      <c r="F41" s="205"/>
      <c r="G41" s="203" t="s">
        <v>91</v>
      </c>
      <c r="H41" s="476">
        <v>1930</v>
      </c>
      <c r="I41" s="205"/>
      <c r="J41" s="207" t="s">
        <v>88</v>
      </c>
      <c r="K41" s="208" t="s">
        <v>388</v>
      </c>
      <c r="L41" s="476">
        <v>1530</v>
      </c>
      <c r="M41" s="205"/>
      <c r="N41" s="203" t="s">
        <v>90</v>
      </c>
      <c r="O41" s="476">
        <v>490</v>
      </c>
      <c r="P41" s="205"/>
    </row>
    <row r="42" spans="1:16" ht="18" customHeight="1">
      <c r="A42" s="203" t="s">
        <v>91</v>
      </c>
      <c r="B42" s="477">
        <v>570</v>
      </c>
      <c r="C42" s="209"/>
      <c r="D42" s="203" t="s">
        <v>386</v>
      </c>
      <c r="E42" s="477">
        <v>1300</v>
      </c>
      <c r="F42" s="209"/>
      <c r="G42" s="414" t="s">
        <v>418</v>
      </c>
      <c r="H42" s="477">
        <v>980</v>
      </c>
      <c r="I42" s="209"/>
      <c r="J42" s="472" t="s">
        <v>446</v>
      </c>
      <c r="K42" s="266" t="s">
        <v>388</v>
      </c>
      <c r="L42" s="477">
        <v>5930</v>
      </c>
      <c r="M42" s="209"/>
      <c r="N42" s="203"/>
      <c r="O42" s="212"/>
      <c r="P42" s="288"/>
    </row>
    <row r="43" spans="1:16" ht="18" customHeight="1">
      <c r="A43" s="203" t="s">
        <v>89</v>
      </c>
      <c r="B43" s="477">
        <v>410</v>
      </c>
      <c r="C43" s="209"/>
      <c r="D43" s="203"/>
      <c r="E43" s="214"/>
      <c r="F43" s="236"/>
      <c r="G43" s="203"/>
      <c r="H43" s="204"/>
      <c r="I43" s="288"/>
      <c r="J43" s="207" t="s">
        <v>92</v>
      </c>
      <c r="K43" s="208" t="s">
        <v>389</v>
      </c>
      <c r="L43" s="477">
        <v>2890</v>
      </c>
      <c r="M43" s="209"/>
      <c r="N43" s="203"/>
      <c r="O43" s="250"/>
      <c r="P43" s="209"/>
    </row>
    <row r="44" spans="1:16" ht="18" customHeight="1">
      <c r="A44" s="466" t="s">
        <v>438</v>
      </c>
      <c r="B44" s="477">
        <v>420</v>
      </c>
      <c r="C44" s="209"/>
      <c r="D44" s="203"/>
      <c r="E44" s="214"/>
      <c r="F44" s="236"/>
      <c r="G44" s="203"/>
      <c r="H44" s="204"/>
      <c r="I44" s="288"/>
      <c r="J44" s="211" t="s">
        <v>93</v>
      </c>
      <c r="K44" s="208" t="s">
        <v>388</v>
      </c>
      <c r="L44" s="477">
        <v>3710</v>
      </c>
      <c r="M44" s="209"/>
      <c r="N44" s="203"/>
      <c r="O44" s="214"/>
      <c r="P44" s="236"/>
    </row>
    <row r="45" spans="1:16" ht="18" customHeight="1">
      <c r="A45" s="249"/>
      <c r="B45" s="299"/>
      <c r="C45" s="209"/>
      <c r="D45" s="206"/>
      <c r="E45" s="214"/>
      <c r="F45" s="236"/>
      <c r="G45" s="206"/>
      <c r="H45" s="204"/>
      <c r="I45" s="288"/>
      <c r="J45" s="207"/>
      <c r="K45" s="208"/>
      <c r="L45" s="212"/>
      <c r="M45" s="288"/>
      <c r="N45" s="203"/>
      <c r="O45" s="214"/>
      <c r="P45" s="236"/>
    </row>
    <row r="46" spans="1:16" ht="18" customHeight="1">
      <c r="A46" s="203"/>
      <c r="B46" s="216"/>
      <c r="C46" s="236"/>
      <c r="D46" s="206"/>
      <c r="E46" s="214"/>
      <c r="F46" s="236"/>
      <c r="G46" s="203"/>
      <c r="H46" s="204"/>
      <c r="I46" s="288"/>
      <c r="J46" s="207"/>
      <c r="K46" s="208"/>
      <c r="L46" s="214"/>
      <c r="M46" s="236"/>
      <c r="N46" s="213"/>
      <c r="O46" s="214"/>
      <c r="P46" s="236"/>
    </row>
    <row r="47" spans="1:16" ht="18" customHeight="1">
      <c r="A47" s="203"/>
      <c r="B47" s="216"/>
      <c r="C47" s="236"/>
      <c r="D47" s="203"/>
      <c r="E47" s="214"/>
      <c r="F47" s="236"/>
      <c r="G47" s="203"/>
      <c r="H47" s="214"/>
      <c r="I47" s="236"/>
      <c r="J47" s="207"/>
      <c r="K47" s="208"/>
      <c r="L47" s="214"/>
      <c r="M47" s="236"/>
      <c r="N47" s="213"/>
      <c r="O47" s="214"/>
      <c r="P47" s="236"/>
    </row>
    <row r="48" spans="1:16" ht="18" customHeight="1">
      <c r="A48" s="203"/>
      <c r="B48" s="216"/>
      <c r="C48" s="236"/>
      <c r="D48" s="203"/>
      <c r="E48" s="214"/>
      <c r="F48" s="236"/>
      <c r="G48" s="368"/>
      <c r="H48" s="214"/>
      <c r="I48" s="236"/>
      <c r="J48" s="282"/>
      <c r="K48" s="266"/>
      <c r="L48" s="250"/>
      <c r="M48" s="209">
        <v>0</v>
      </c>
      <c r="N48" s="213"/>
      <c r="O48" s="214"/>
      <c r="P48" s="236"/>
    </row>
    <row r="49" spans="1:16" ht="18" customHeight="1">
      <c r="A49" s="203"/>
      <c r="B49" s="216"/>
      <c r="C49" s="236"/>
      <c r="D49" s="206"/>
      <c r="E49" s="214"/>
      <c r="F49" s="236"/>
      <c r="G49" s="287"/>
      <c r="H49" s="214"/>
      <c r="I49" s="236"/>
      <c r="J49" s="462"/>
      <c r="K49" s="208"/>
      <c r="L49" s="250"/>
      <c r="M49" s="209"/>
      <c r="N49" s="213"/>
      <c r="O49" s="214"/>
      <c r="P49" s="236"/>
    </row>
    <row r="50" spans="1:16" ht="18" customHeight="1">
      <c r="A50" s="203"/>
      <c r="B50" s="216"/>
      <c r="C50" s="236"/>
      <c r="D50" s="203"/>
      <c r="E50" s="214"/>
      <c r="F50" s="236"/>
      <c r="G50" s="259"/>
      <c r="H50" s="223"/>
      <c r="I50" s="220"/>
      <c r="J50" s="211"/>
      <c r="K50" s="208"/>
      <c r="L50" s="214"/>
      <c r="M50" s="236"/>
      <c r="N50" s="213"/>
      <c r="O50" s="214"/>
      <c r="P50" s="236"/>
    </row>
    <row r="51" spans="1:16" ht="18" customHeight="1">
      <c r="A51" s="203"/>
      <c r="B51" s="216"/>
      <c r="C51" s="236"/>
      <c r="D51" s="203"/>
      <c r="E51" s="214"/>
      <c r="F51" s="236"/>
      <c r="G51" s="268"/>
      <c r="H51" s="223"/>
      <c r="I51" s="220"/>
      <c r="J51" s="207" t="s">
        <v>414</v>
      </c>
      <c r="K51" s="208" t="s">
        <v>388</v>
      </c>
      <c r="L51" s="214"/>
      <c r="M51" s="236"/>
      <c r="N51" s="213"/>
      <c r="O51" s="214"/>
      <c r="P51" s="236"/>
    </row>
    <row r="52" spans="1:16" ht="18" customHeight="1">
      <c r="A52" s="329"/>
      <c r="B52" s="330"/>
      <c r="C52" s="236"/>
      <c r="D52" s="329"/>
      <c r="E52" s="331"/>
      <c r="F52" s="236"/>
      <c r="G52" s="329"/>
      <c r="H52" s="332"/>
      <c r="I52" s="236"/>
      <c r="J52" s="333"/>
      <c r="K52" s="366"/>
      <c r="L52" s="330"/>
      <c r="M52" s="236"/>
      <c r="N52" s="329"/>
      <c r="O52" s="331"/>
      <c r="P52" s="236"/>
    </row>
    <row r="53" spans="1:16" ht="18" customHeight="1" thickBot="1">
      <c r="A53" s="244" t="s">
        <v>29</v>
      </c>
      <c r="B53" s="245">
        <f>SUM(B41:B52)</f>
        <v>1850</v>
      </c>
      <c r="C53" s="270">
        <f>SUM(C41:C52)</f>
        <v>0</v>
      </c>
      <c r="D53" s="244" t="s">
        <v>29</v>
      </c>
      <c r="E53" s="245">
        <f>SUM(E41:E52)</f>
        <v>2660</v>
      </c>
      <c r="F53" s="270">
        <f>SUM(F41:F52)</f>
        <v>0</v>
      </c>
      <c r="G53" s="244" t="s">
        <v>29</v>
      </c>
      <c r="H53" s="245">
        <f>SUM(H41:H52)</f>
        <v>2910</v>
      </c>
      <c r="I53" s="270">
        <f>SUM(I41:I52)</f>
        <v>0</v>
      </c>
      <c r="J53" s="247" t="s">
        <v>29</v>
      </c>
      <c r="K53" s="248"/>
      <c r="L53" s="245">
        <f>SUM(L41:L52)</f>
        <v>14060</v>
      </c>
      <c r="M53" s="270">
        <f>SUM(M41:M52)</f>
        <v>0</v>
      </c>
      <c r="N53" s="244" t="s">
        <v>29</v>
      </c>
      <c r="O53" s="245">
        <f>SUM(O41:O52)</f>
        <v>490</v>
      </c>
      <c r="P53" s="270">
        <f>SUM(P41:P52)</f>
        <v>0</v>
      </c>
    </row>
    <row r="54" spans="1:16" ht="15" customHeight="1" thickBot="1">
      <c r="A54" s="147"/>
      <c r="B54" s="148"/>
      <c r="C54" s="149"/>
      <c r="D54" s="147"/>
      <c r="E54" s="148"/>
      <c r="F54" s="149"/>
      <c r="G54" s="147"/>
      <c r="H54" s="148"/>
      <c r="I54" s="149"/>
      <c r="J54" s="147"/>
      <c r="K54" s="147"/>
      <c r="L54" s="148"/>
      <c r="M54" s="149"/>
      <c r="N54" s="147"/>
      <c r="O54" s="148"/>
      <c r="P54" s="149"/>
    </row>
    <row r="55" spans="1:16" s="7" customFormat="1" ht="17.25" customHeight="1" thickBot="1">
      <c r="A55" s="202" t="s">
        <v>450</v>
      </c>
      <c r="B55" s="128"/>
      <c r="C55" s="105" t="s">
        <v>161</v>
      </c>
      <c r="D55" s="106" t="s">
        <v>94</v>
      </c>
      <c r="E55" s="123"/>
      <c r="F55" s="108" t="s">
        <v>6</v>
      </c>
      <c r="G55" s="109">
        <f>B71+E71+H71+L71+O71</f>
        <v>24580</v>
      </c>
      <c r="H55" s="124" t="s">
        <v>7</v>
      </c>
      <c r="I55" s="129">
        <f>C71+F71+I71+M71+P71</f>
        <v>0</v>
      </c>
      <c r="J55" s="130"/>
      <c r="K55" s="130"/>
      <c r="L55" s="134"/>
      <c r="M55" s="134"/>
      <c r="N55" s="141"/>
      <c r="O55" s="134"/>
      <c r="P55" s="134"/>
    </row>
    <row r="56" spans="1:16" ht="5.25" customHeight="1" thickBot="1">
      <c r="A56" s="135"/>
      <c r="B56" s="135"/>
      <c r="C56" s="152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</row>
    <row r="57" spans="1:16" ht="18" customHeight="1">
      <c r="A57" s="87" t="s">
        <v>9</v>
      </c>
      <c r="B57" s="91"/>
      <c r="C57" s="96"/>
      <c r="D57" s="94" t="s">
        <v>10</v>
      </c>
      <c r="E57" s="91"/>
      <c r="F57" s="96"/>
      <c r="G57" s="94" t="s">
        <v>11</v>
      </c>
      <c r="H57" s="91"/>
      <c r="I57" s="96"/>
      <c r="J57" s="94" t="s">
        <v>12</v>
      </c>
      <c r="K57" s="94"/>
      <c r="L57" s="91"/>
      <c r="M57" s="96"/>
      <c r="N57" s="94" t="s">
        <v>13</v>
      </c>
      <c r="O57" s="91"/>
      <c r="P57" s="96"/>
    </row>
    <row r="58" spans="1:16" s="7" customFormat="1" ht="15" customHeight="1">
      <c r="A58" s="153" t="s">
        <v>14</v>
      </c>
      <c r="B58" s="154" t="s">
        <v>16</v>
      </c>
      <c r="C58" s="120" t="s">
        <v>208</v>
      </c>
      <c r="D58" s="153" t="s">
        <v>14</v>
      </c>
      <c r="E58" s="154" t="s">
        <v>16</v>
      </c>
      <c r="F58" s="120" t="s">
        <v>208</v>
      </c>
      <c r="G58" s="153" t="s">
        <v>14</v>
      </c>
      <c r="H58" s="154" t="s">
        <v>16</v>
      </c>
      <c r="I58" s="120" t="s">
        <v>208</v>
      </c>
      <c r="J58" s="200" t="s">
        <v>14</v>
      </c>
      <c r="K58" s="201"/>
      <c r="L58" s="154" t="s">
        <v>16</v>
      </c>
      <c r="M58" s="120" t="s">
        <v>208</v>
      </c>
      <c r="N58" s="153" t="s">
        <v>14</v>
      </c>
      <c r="O58" s="154" t="s">
        <v>16</v>
      </c>
      <c r="P58" s="120" t="s">
        <v>208</v>
      </c>
    </row>
    <row r="59" spans="1:16" ht="18" customHeight="1">
      <c r="A59" s="203" t="s">
        <v>95</v>
      </c>
      <c r="B59" s="476">
        <v>900</v>
      </c>
      <c r="C59" s="205"/>
      <c r="D59" s="249" t="s">
        <v>373</v>
      </c>
      <c r="E59" s="212">
        <v>2700</v>
      </c>
      <c r="F59" s="209"/>
      <c r="G59" s="203" t="s">
        <v>194</v>
      </c>
      <c r="H59" s="476">
        <v>3880</v>
      </c>
      <c r="I59" s="205"/>
      <c r="J59" s="207" t="s">
        <v>97</v>
      </c>
      <c r="K59" s="208" t="s">
        <v>390</v>
      </c>
      <c r="L59" s="476">
        <v>1960</v>
      </c>
      <c r="M59" s="205"/>
      <c r="N59" s="203" t="s">
        <v>98</v>
      </c>
      <c r="O59" s="476">
        <v>290</v>
      </c>
      <c r="P59" s="205"/>
    </row>
    <row r="60" spans="1:16" ht="18" customHeight="1">
      <c r="A60" s="203" t="s">
        <v>99</v>
      </c>
      <c r="B60" s="477">
        <v>860</v>
      </c>
      <c r="C60" s="209"/>
      <c r="D60" s="369"/>
      <c r="E60" s="212"/>
      <c r="F60" s="209"/>
      <c r="G60" s="203" t="s">
        <v>96</v>
      </c>
      <c r="H60" s="477">
        <v>3540</v>
      </c>
      <c r="I60" s="209"/>
      <c r="J60" s="207" t="s">
        <v>98</v>
      </c>
      <c r="K60" s="208" t="s">
        <v>388</v>
      </c>
      <c r="L60" s="477">
        <v>2120</v>
      </c>
      <c r="M60" s="209"/>
      <c r="N60" s="203" t="s">
        <v>100</v>
      </c>
      <c r="O60" s="477">
        <v>200</v>
      </c>
      <c r="P60" s="209"/>
    </row>
    <row r="61" spans="1:16" ht="18" customHeight="1">
      <c r="A61" s="203" t="s">
        <v>96</v>
      </c>
      <c r="B61" s="477">
        <v>1300</v>
      </c>
      <c r="C61" s="209"/>
      <c r="D61" s="369"/>
      <c r="E61" s="214"/>
      <c r="F61" s="215"/>
      <c r="G61" s="203" t="s">
        <v>180</v>
      </c>
      <c r="H61" s="477">
        <v>1610</v>
      </c>
      <c r="I61" s="209"/>
      <c r="J61" s="207" t="s">
        <v>100</v>
      </c>
      <c r="K61" s="208" t="s">
        <v>388</v>
      </c>
      <c r="L61" s="477">
        <v>1890</v>
      </c>
      <c r="M61" s="209"/>
      <c r="N61" s="203" t="s">
        <v>101</v>
      </c>
      <c r="O61" s="477">
        <v>170</v>
      </c>
      <c r="P61" s="209"/>
    </row>
    <row r="62" spans="1:16" ht="18" customHeight="1">
      <c r="A62" s="203"/>
      <c r="B62" s="299"/>
      <c r="C62" s="209"/>
      <c r="D62" s="369"/>
      <c r="E62" s="214"/>
      <c r="F62" s="215"/>
      <c r="G62" s="206"/>
      <c r="H62" s="212"/>
      <c r="I62" s="209"/>
      <c r="J62" s="207" t="s">
        <v>180</v>
      </c>
      <c r="K62" s="208" t="s">
        <v>388</v>
      </c>
      <c r="L62" s="477">
        <v>1150</v>
      </c>
      <c r="M62" s="209"/>
      <c r="N62" s="210" t="s">
        <v>377</v>
      </c>
      <c r="O62" s="477">
        <v>70</v>
      </c>
      <c r="P62" s="209"/>
    </row>
    <row r="63" spans="1:16" ht="18" customHeight="1">
      <c r="A63" s="369"/>
      <c r="B63" s="216"/>
      <c r="C63" s="215"/>
      <c r="D63" s="369"/>
      <c r="E63" s="214"/>
      <c r="F63" s="215"/>
      <c r="G63" s="203"/>
      <c r="H63" s="212"/>
      <c r="I63" s="209"/>
      <c r="J63" s="211" t="s">
        <v>101</v>
      </c>
      <c r="K63" s="208" t="s">
        <v>389</v>
      </c>
      <c r="L63" s="477">
        <v>1940</v>
      </c>
      <c r="M63" s="209"/>
      <c r="N63" s="213"/>
      <c r="O63" s="212"/>
      <c r="P63" s="209"/>
    </row>
    <row r="64" spans="1:16" ht="18" customHeight="1">
      <c r="A64" s="369"/>
      <c r="B64" s="216"/>
      <c r="C64" s="215"/>
      <c r="D64" s="369"/>
      <c r="E64" s="214"/>
      <c r="F64" s="215"/>
      <c r="G64" s="369"/>
      <c r="H64" s="214"/>
      <c r="I64" s="215"/>
      <c r="J64" s="207"/>
      <c r="K64" s="208"/>
      <c r="L64" s="214"/>
      <c r="M64" s="215"/>
      <c r="N64" s="203"/>
      <c r="O64" s="204"/>
      <c r="P64" s="209"/>
    </row>
    <row r="65" spans="1:16" ht="18" customHeight="1">
      <c r="A65" s="369"/>
      <c r="B65" s="216"/>
      <c r="C65" s="215"/>
      <c r="D65" s="369"/>
      <c r="E65" s="214"/>
      <c r="F65" s="215"/>
      <c r="G65" s="221"/>
      <c r="H65" s="223"/>
      <c r="I65" s="215"/>
      <c r="J65" s="307"/>
      <c r="K65" s="208"/>
      <c r="L65" s="212"/>
      <c r="M65" s="209"/>
      <c r="N65" s="213"/>
      <c r="O65" s="212"/>
      <c r="P65" s="209"/>
    </row>
    <row r="66" spans="1:16" ht="18" customHeight="1">
      <c r="A66" s="369"/>
      <c r="B66" s="216"/>
      <c r="C66" s="215"/>
      <c r="D66" s="369"/>
      <c r="E66" s="214"/>
      <c r="F66" s="215"/>
      <c r="G66" s="370"/>
      <c r="H66" s="214"/>
      <c r="I66" s="215"/>
      <c r="J66" s="207"/>
      <c r="K66" s="208"/>
      <c r="L66" s="204"/>
      <c r="M66" s="209"/>
      <c r="N66" s="213"/>
      <c r="O66" s="214"/>
      <c r="P66" s="215"/>
    </row>
    <row r="67" spans="1:16" ht="18" customHeight="1">
      <c r="A67" s="369"/>
      <c r="B67" s="216"/>
      <c r="C67" s="215"/>
      <c r="D67" s="370"/>
      <c r="E67" s="214"/>
      <c r="F67" s="215"/>
      <c r="G67" s="369"/>
      <c r="H67" s="214"/>
      <c r="I67" s="215"/>
      <c r="J67" s="371"/>
      <c r="K67" s="372"/>
      <c r="L67" s="214"/>
      <c r="M67" s="215"/>
      <c r="N67" s="373"/>
      <c r="O67" s="214"/>
      <c r="P67" s="215"/>
    </row>
    <row r="68" spans="1:16" ht="18" customHeight="1">
      <c r="A68" s="369"/>
      <c r="B68" s="216"/>
      <c r="C68" s="215"/>
      <c r="D68" s="369"/>
      <c r="E68" s="214"/>
      <c r="F68" s="215"/>
      <c r="G68" s="369"/>
      <c r="H68" s="214"/>
      <c r="I68" s="215"/>
      <c r="J68" s="234"/>
      <c r="K68" s="374"/>
      <c r="L68" s="214"/>
      <c r="M68" s="215"/>
      <c r="N68" s="351"/>
      <c r="O68" s="214"/>
      <c r="P68" s="215"/>
    </row>
    <row r="69" spans="1:16" ht="18" customHeight="1">
      <c r="A69" s="369"/>
      <c r="B69" s="216"/>
      <c r="C69" s="215"/>
      <c r="D69" s="369"/>
      <c r="E69" s="214"/>
      <c r="F69" s="215"/>
      <c r="G69" s="370"/>
      <c r="H69" s="214"/>
      <c r="I69" s="215"/>
      <c r="J69" s="375"/>
      <c r="K69" s="376"/>
      <c r="L69" s="214"/>
      <c r="M69" s="215"/>
      <c r="N69" s="373"/>
      <c r="O69" s="214"/>
      <c r="P69" s="215"/>
    </row>
    <row r="70" spans="1:16" ht="18" customHeight="1">
      <c r="A70" s="377"/>
      <c r="B70" s="378"/>
      <c r="C70" s="215"/>
      <c r="D70" s="377"/>
      <c r="E70" s="240"/>
      <c r="F70" s="215"/>
      <c r="G70" s="379"/>
      <c r="H70" s="240"/>
      <c r="I70" s="215"/>
      <c r="J70" s="380"/>
      <c r="K70" s="381"/>
      <c r="L70" s="240"/>
      <c r="M70" s="215"/>
      <c r="N70" s="382"/>
      <c r="O70" s="240"/>
      <c r="P70" s="215"/>
    </row>
    <row r="71" spans="1:16" ht="18" customHeight="1" thickBot="1">
      <c r="A71" s="383" t="s">
        <v>29</v>
      </c>
      <c r="B71" s="245">
        <f>SUM(B59:B70)</f>
        <v>3060</v>
      </c>
      <c r="C71" s="270">
        <f>SUM(C59:C70)</f>
        <v>0</v>
      </c>
      <c r="D71" s="383" t="s">
        <v>29</v>
      </c>
      <c r="E71" s="245">
        <f>SUM(E59:E70)</f>
        <v>2700</v>
      </c>
      <c r="F71" s="270">
        <f>SUM(F59:F70)</f>
        <v>0</v>
      </c>
      <c r="G71" s="383" t="s">
        <v>29</v>
      </c>
      <c r="H71" s="245">
        <f>SUM(H59:H70)</f>
        <v>9030</v>
      </c>
      <c r="I71" s="270">
        <f>SUM(I59:I70)</f>
        <v>0</v>
      </c>
      <c r="J71" s="384" t="s">
        <v>29</v>
      </c>
      <c r="K71" s="385"/>
      <c r="L71" s="245">
        <f>SUM(L59:L70)</f>
        <v>9060</v>
      </c>
      <c r="M71" s="270">
        <f>SUM(M59:M70)</f>
        <v>0</v>
      </c>
      <c r="N71" s="383" t="s">
        <v>29</v>
      </c>
      <c r="O71" s="245">
        <f>SUM(O59:O70)</f>
        <v>730</v>
      </c>
      <c r="P71" s="270">
        <f>SUM(P59:P70)</f>
        <v>0</v>
      </c>
    </row>
    <row r="72" spans="1:16" ht="13.5" customHeight="1">
      <c r="A72" s="147"/>
      <c r="B72" s="148"/>
      <c r="C72" s="149"/>
      <c r="D72" s="147"/>
      <c r="E72" s="148"/>
      <c r="F72" s="149"/>
      <c r="G72" s="147"/>
      <c r="H72" s="148"/>
      <c r="I72" s="149"/>
      <c r="J72" s="147"/>
      <c r="K72" s="147"/>
      <c r="L72" s="148"/>
      <c r="M72" s="149"/>
      <c r="N72" s="147"/>
      <c r="O72" s="148"/>
      <c r="P72" s="149"/>
    </row>
    <row r="73" ht="13.5" customHeight="1"/>
    <row r="74" ht="13.5" customHeight="1"/>
    <row r="75" ht="13.5" customHeight="1"/>
    <row r="76" ht="13.5" customHeight="1"/>
  </sheetData>
  <sheetProtection/>
  <mergeCells count="3">
    <mergeCell ref="L2:M2"/>
    <mergeCell ref="A2:D2"/>
    <mergeCell ref="E2:G2"/>
  </mergeCells>
  <conditionalFormatting sqref="P60:P61 P63 M60:M63 M65 C9:C14 I9:I12 I20 M42:M44 M48 C16 C20">
    <cfRule type="cellIs" priority="65" dxfId="315" operator="greaterThan" stopIfTrue="1">
      <formula>B9</formula>
    </cfRule>
  </conditionalFormatting>
  <conditionalFormatting sqref="F8">
    <cfRule type="cellIs" priority="64" dxfId="315" operator="greaterThan" stopIfTrue="1">
      <formula>E8</formula>
    </cfRule>
  </conditionalFormatting>
  <conditionalFormatting sqref="I8">
    <cfRule type="cellIs" priority="63" dxfId="315" operator="greaterThan" stopIfTrue="1">
      <formula>H8</formula>
    </cfRule>
  </conditionalFormatting>
  <conditionalFormatting sqref="M8">
    <cfRule type="cellIs" priority="62" dxfId="315" operator="greaterThan" stopIfTrue="1">
      <formula>L8</formula>
    </cfRule>
  </conditionalFormatting>
  <conditionalFormatting sqref="P8">
    <cfRule type="cellIs" priority="61" dxfId="315" operator="greaterThan" stopIfTrue="1">
      <formula>O8</formula>
    </cfRule>
  </conditionalFormatting>
  <conditionalFormatting sqref="C41">
    <cfRule type="cellIs" priority="60" dxfId="315" operator="greaterThan" stopIfTrue="1">
      <formula>B41</formula>
    </cfRule>
  </conditionalFormatting>
  <conditionalFormatting sqref="F41">
    <cfRule type="cellIs" priority="59" dxfId="315" operator="greaterThan" stopIfTrue="1">
      <formula>E41</formula>
    </cfRule>
  </conditionalFormatting>
  <conditionalFormatting sqref="I41">
    <cfRule type="cellIs" priority="58" dxfId="315" operator="greaterThan" stopIfTrue="1">
      <formula>H41</formula>
    </cfRule>
  </conditionalFormatting>
  <conditionalFormatting sqref="M41">
    <cfRule type="cellIs" priority="57" dxfId="315" operator="greaterThan" stopIfTrue="1">
      <formula>L41</formula>
    </cfRule>
  </conditionalFormatting>
  <conditionalFormatting sqref="P41">
    <cfRule type="cellIs" priority="56" dxfId="315" operator="greaterThan" stopIfTrue="1">
      <formula>O41</formula>
    </cfRule>
  </conditionalFormatting>
  <conditionalFormatting sqref="C59">
    <cfRule type="cellIs" priority="55" dxfId="315" operator="greaterThan" stopIfTrue="1">
      <formula>B59</formula>
    </cfRule>
  </conditionalFormatting>
  <conditionalFormatting sqref="I59">
    <cfRule type="cellIs" priority="53" dxfId="315" operator="greaterThan" stopIfTrue="1">
      <formula>H59</formula>
    </cfRule>
  </conditionalFormatting>
  <conditionalFormatting sqref="M59">
    <cfRule type="cellIs" priority="52" dxfId="315" operator="greaterThan" stopIfTrue="1">
      <formula>L59</formula>
    </cfRule>
  </conditionalFormatting>
  <conditionalFormatting sqref="P59">
    <cfRule type="cellIs" priority="51" dxfId="315" operator="greaterThan" stopIfTrue="1">
      <formula>O59</formula>
    </cfRule>
  </conditionalFormatting>
  <conditionalFormatting sqref="F9:F13">
    <cfRule type="cellIs" priority="49" dxfId="315" operator="greaterThan" stopIfTrue="1">
      <formula>E9</formula>
    </cfRule>
  </conditionalFormatting>
  <conditionalFormatting sqref="M9:M11 M13:M17">
    <cfRule type="cellIs" priority="47" dxfId="315" operator="greaterThan" stopIfTrue="1">
      <formula>L9</formula>
    </cfRule>
  </conditionalFormatting>
  <conditionalFormatting sqref="P9:P11">
    <cfRule type="cellIs" priority="46" dxfId="315" operator="greaterThan" stopIfTrue="1">
      <formula>O9</formula>
    </cfRule>
  </conditionalFormatting>
  <conditionalFormatting sqref="M12">
    <cfRule type="cellIs" priority="44" dxfId="315" operator="greaterThan" stopIfTrue="1">
      <formula>L12</formula>
    </cfRule>
  </conditionalFormatting>
  <conditionalFormatting sqref="C42:C43">
    <cfRule type="cellIs" priority="43" dxfId="315" operator="greaterThan" stopIfTrue="1">
      <formula>B42</formula>
    </cfRule>
  </conditionalFormatting>
  <conditionalFormatting sqref="F42">
    <cfRule type="cellIs" priority="42" dxfId="315" operator="greaterThan" stopIfTrue="1">
      <formula>E42</formula>
    </cfRule>
  </conditionalFormatting>
  <conditionalFormatting sqref="I42">
    <cfRule type="cellIs" priority="41" dxfId="315" operator="greaterThan" stopIfTrue="1">
      <formula>H42</formula>
    </cfRule>
  </conditionalFormatting>
  <conditionalFormatting sqref="M49">
    <cfRule type="cellIs" priority="39" dxfId="315" operator="greaterThan" stopIfTrue="1">
      <formula>L49</formula>
    </cfRule>
  </conditionalFormatting>
  <conditionalFormatting sqref="P43">
    <cfRule type="cellIs" priority="38" dxfId="315" operator="greaterThan" stopIfTrue="1">
      <formula>O43</formula>
    </cfRule>
  </conditionalFormatting>
  <conditionalFormatting sqref="C60:C62">
    <cfRule type="cellIs" priority="37" dxfId="315" operator="greaterThan" stopIfTrue="1">
      <formula>B60</formula>
    </cfRule>
  </conditionalFormatting>
  <conditionalFormatting sqref="I60:I61">
    <cfRule type="cellIs" priority="35" dxfId="315" operator="greaterThan" stopIfTrue="1">
      <formula>H60</formula>
    </cfRule>
  </conditionalFormatting>
  <conditionalFormatting sqref="E8">
    <cfRule type="cellIs" priority="31" dxfId="315" operator="greaterThan" stopIfTrue="1">
      <formula>D8</formula>
    </cfRule>
  </conditionalFormatting>
  <conditionalFormatting sqref="E9:E13">
    <cfRule type="cellIs" priority="30" dxfId="315" operator="greaterThan" stopIfTrue="1">
      <formula>D9</formula>
    </cfRule>
  </conditionalFormatting>
  <conditionalFormatting sqref="H9:H12">
    <cfRule type="cellIs" priority="29" dxfId="315" operator="greaterThan" stopIfTrue="1">
      <formula>G9</formula>
    </cfRule>
  </conditionalFormatting>
  <conditionalFormatting sqref="H8">
    <cfRule type="cellIs" priority="28" dxfId="315" operator="greaterThan" stopIfTrue="1">
      <formula>G8</formula>
    </cfRule>
  </conditionalFormatting>
  <conditionalFormatting sqref="L8">
    <cfRule type="cellIs" priority="27" dxfId="315" operator="greaterThan" stopIfTrue="1">
      <formula>K8</formula>
    </cfRule>
  </conditionalFormatting>
  <conditionalFormatting sqref="L9:L11 L13:L17">
    <cfRule type="cellIs" priority="26" dxfId="315" operator="greaterThan" stopIfTrue="1">
      <formula>K9</formula>
    </cfRule>
  </conditionalFormatting>
  <conditionalFormatting sqref="L12">
    <cfRule type="cellIs" priority="25" dxfId="315" operator="greaterThan" stopIfTrue="1">
      <formula>K12</formula>
    </cfRule>
  </conditionalFormatting>
  <conditionalFormatting sqref="O8">
    <cfRule type="cellIs" priority="24" dxfId="315" operator="greaterThan" stopIfTrue="1">
      <formula>N8</formula>
    </cfRule>
  </conditionalFormatting>
  <conditionalFormatting sqref="O9:O11">
    <cfRule type="cellIs" priority="23" dxfId="315" operator="greaterThan" stopIfTrue="1">
      <formula>N9</formula>
    </cfRule>
  </conditionalFormatting>
  <conditionalFormatting sqref="B41">
    <cfRule type="cellIs" priority="22" dxfId="315" operator="greaterThan" stopIfTrue="1">
      <formula>A41</formula>
    </cfRule>
  </conditionalFormatting>
  <conditionalFormatting sqref="B42:B43">
    <cfRule type="cellIs" priority="21" dxfId="315" operator="greaterThan" stopIfTrue="1">
      <formula>A42</formula>
    </cfRule>
  </conditionalFormatting>
  <conditionalFormatting sqref="E41">
    <cfRule type="cellIs" priority="20" dxfId="315" operator="greaterThan" stopIfTrue="1">
      <formula>D41</formula>
    </cfRule>
  </conditionalFormatting>
  <conditionalFormatting sqref="E42">
    <cfRule type="cellIs" priority="19" dxfId="315" operator="greaterThan" stopIfTrue="1">
      <formula>D42</formula>
    </cfRule>
  </conditionalFormatting>
  <conditionalFormatting sqref="H41">
    <cfRule type="cellIs" priority="18" dxfId="315" operator="greaterThan" stopIfTrue="1">
      <formula>G41</formula>
    </cfRule>
  </conditionalFormatting>
  <conditionalFormatting sqref="H42">
    <cfRule type="cellIs" priority="17" dxfId="315" operator="greaterThan" stopIfTrue="1">
      <formula>G42</formula>
    </cfRule>
  </conditionalFormatting>
  <conditionalFormatting sqref="L42:L44">
    <cfRule type="cellIs" priority="16" dxfId="315" operator="greaterThan" stopIfTrue="1">
      <formula>K42</formula>
    </cfRule>
  </conditionalFormatting>
  <conditionalFormatting sqref="L41">
    <cfRule type="cellIs" priority="15" dxfId="315" operator="greaterThan" stopIfTrue="1">
      <formula>K41</formula>
    </cfRule>
  </conditionalFormatting>
  <conditionalFormatting sqref="O41">
    <cfRule type="cellIs" priority="14" dxfId="315" operator="greaterThan" stopIfTrue="1">
      <formula>N41</formula>
    </cfRule>
  </conditionalFormatting>
  <conditionalFormatting sqref="B59">
    <cfRule type="cellIs" priority="13" dxfId="315" operator="greaterThan" stopIfTrue="1">
      <formula>A59</formula>
    </cfRule>
  </conditionalFormatting>
  <conditionalFormatting sqref="B60:B61">
    <cfRule type="cellIs" priority="12" dxfId="315" operator="greaterThan" stopIfTrue="1">
      <formula>A60</formula>
    </cfRule>
  </conditionalFormatting>
  <conditionalFormatting sqref="H59">
    <cfRule type="cellIs" priority="11" dxfId="315" operator="greaterThan" stopIfTrue="1">
      <formula>G59</formula>
    </cfRule>
  </conditionalFormatting>
  <conditionalFormatting sqref="H60:H61">
    <cfRule type="cellIs" priority="10" dxfId="315" operator="greaterThan" stopIfTrue="1">
      <formula>G60</formula>
    </cfRule>
  </conditionalFormatting>
  <conditionalFormatting sqref="L60:L63">
    <cfRule type="cellIs" priority="9" dxfId="315" operator="greaterThan" stopIfTrue="1">
      <formula>K60</formula>
    </cfRule>
  </conditionalFormatting>
  <conditionalFormatting sqref="L59">
    <cfRule type="cellIs" priority="8" dxfId="315" operator="greaterThan" stopIfTrue="1">
      <formula>K59</formula>
    </cfRule>
  </conditionalFormatting>
  <conditionalFormatting sqref="O60:O61">
    <cfRule type="cellIs" priority="7" dxfId="315" operator="greaterThan" stopIfTrue="1">
      <formula>N60</formula>
    </cfRule>
  </conditionalFormatting>
  <conditionalFormatting sqref="O59">
    <cfRule type="cellIs" priority="6" dxfId="315" operator="greaterThan" stopIfTrue="1">
      <formula>N59</formula>
    </cfRule>
  </conditionalFormatting>
  <conditionalFormatting sqref="B16:B21">
    <cfRule type="cellIs" priority="5" dxfId="315" operator="greaterThan" stopIfTrue="1">
      <formula>A16</formula>
    </cfRule>
  </conditionalFormatting>
  <conditionalFormatting sqref="B8">
    <cfRule type="cellIs" priority="4" dxfId="315" operator="greaterThan" stopIfTrue="1">
      <formula>A8</formula>
    </cfRule>
  </conditionalFormatting>
  <conditionalFormatting sqref="B9">
    <cfRule type="cellIs" priority="3" dxfId="315" operator="greaterThan" stopIfTrue="1">
      <formula>A9</formula>
    </cfRule>
  </conditionalFormatting>
  <conditionalFormatting sqref="B10:B11">
    <cfRule type="cellIs" priority="2" dxfId="315" operator="greaterThan" stopIfTrue="1">
      <formula>A10</formula>
    </cfRule>
  </conditionalFormatting>
  <conditionalFormatting sqref="B12:B13">
    <cfRule type="cellIs" priority="1" dxfId="315" operator="greaterThan" stopIfTrue="1">
      <formula>A12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83" r:id="rId4"/>
  <headerFooter alignWithMargins="0">
    <oddHeader>&amp;L&amp;"ＭＳ Ｐ明朝,太字"&amp;18折込広告企画書　　　福岡地区・朝倉地区　№４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="90" zoomScaleNormal="90" workbookViewId="0" topLeftCell="A1">
      <selection activeCell="H61" sqref="H61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502">
        <f>'東区・博多区'!A2</f>
        <v>0</v>
      </c>
      <c r="B2" s="514"/>
      <c r="C2" s="514"/>
      <c r="D2" s="515"/>
      <c r="E2" s="505" t="str">
        <f>'東区・博多区'!E2</f>
        <v>令和　　　年　　　月　　　日</v>
      </c>
      <c r="F2" s="506"/>
      <c r="G2" s="507"/>
      <c r="H2" s="126">
        <f>'東区・博多区'!H2</f>
        <v>0</v>
      </c>
      <c r="I2" s="100">
        <f>'東区・博多区'!I2</f>
        <v>0</v>
      </c>
      <c r="J2" s="194"/>
      <c r="K2" s="455"/>
      <c r="L2" s="512"/>
      <c r="M2" s="513"/>
      <c r="N2" s="101"/>
      <c r="O2" s="102"/>
      <c r="P2" s="7"/>
    </row>
    <row r="3" spans="14:15" ht="15" customHeight="1" thickBot="1">
      <c r="N3" s="103" t="s">
        <v>197</v>
      </c>
      <c r="O3" s="127"/>
    </row>
    <row r="4" spans="1:16" ht="17.25" customHeight="1" thickBot="1">
      <c r="A4" s="202" t="s">
        <v>450</v>
      </c>
      <c r="B4" s="128"/>
      <c r="C4" s="105" t="s">
        <v>162</v>
      </c>
      <c r="D4" s="106" t="s">
        <v>102</v>
      </c>
      <c r="E4" s="123"/>
      <c r="F4" s="108" t="s">
        <v>6</v>
      </c>
      <c r="G4" s="109">
        <f>B19+E19+H19+L19+O19</f>
        <v>29490</v>
      </c>
      <c r="H4" s="124" t="s">
        <v>7</v>
      </c>
      <c r="I4" s="129">
        <f>C19+F19+I19+M19+P19</f>
        <v>0</v>
      </c>
      <c r="J4" s="130"/>
      <c r="K4" s="130"/>
      <c r="L4" s="131" t="s">
        <v>8</v>
      </c>
      <c r="M4" s="132">
        <f>SUM(I4,I21,I35,I46)</f>
        <v>0</v>
      </c>
      <c r="N4" s="115" t="s">
        <v>198</v>
      </c>
      <c r="O4" s="133"/>
      <c r="P4" s="134"/>
    </row>
    <row r="5" spans="1:16" ht="5.2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ht="15" customHeight="1">
      <c r="A7" s="117" t="s">
        <v>14</v>
      </c>
      <c r="B7" s="118" t="s">
        <v>16</v>
      </c>
      <c r="C7" s="120" t="s">
        <v>208</v>
      </c>
      <c r="D7" s="117" t="s">
        <v>14</v>
      </c>
      <c r="E7" s="118" t="s">
        <v>16</v>
      </c>
      <c r="F7" s="120" t="s">
        <v>208</v>
      </c>
      <c r="G7" s="117" t="s">
        <v>14</v>
      </c>
      <c r="H7" s="118" t="s">
        <v>16</v>
      </c>
      <c r="I7" s="120" t="s">
        <v>208</v>
      </c>
      <c r="J7" s="195" t="s">
        <v>14</v>
      </c>
      <c r="K7" s="196"/>
      <c r="L7" s="118" t="s">
        <v>16</v>
      </c>
      <c r="M7" s="120" t="s">
        <v>208</v>
      </c>
      <c r="N7" s="117" t="s">
        <v>14</v>
      </c>
      <c r="O7" s="118" t="s">
        <v>16</v>
      </c>
      <c r="P7" s="120" t="s">
        <v>208</v>
      </c>
    </row>
    <row r="8" spans="1:16" ht="18" customHeight="1">
      <c r="A8" s="203" t="s">
        <v>216</v>
      </c>
      <c r="B8" s="476">
        <v>1500</v>
      </c>
      <c r="C8" s="205"/>
      <c r="D8" s="203" t="s">
        <v>103</v>
      </c>
      <c r="E8" s="476">
        <v>2200</v>
      </c>
      <c r="F8" s="205"/>
      <c r="G8" s="203" t="s">
        <v>104</v>
      </c>
      <c r="H8" s="476">
        <v>2250</v>
      </c>
      <c r="I8" s="205"/>
      <c r="J8" s="207" t="s">
        <v>104</v>
      </c>
      <c r="K8" s="208" t="s">
        <v>388</v>
      </c>
      <c r="L8" s="476">
        <v>3790</v>
      </c>
      <c r="M8" s="205"/>
      <c r="N8" s="203" t="s">
        <v>104</v>
      </c>
      <c r="O8" s="476">
        <v>360</v>
      </c>
      <c r="P8" s="205"/>
    </row>
    <row r="9" spans="1:16" ht="18" customHeight="1">
      <c r="A9" s="466" t="s">
        <v>432</v>
      </c>
      <c r="B9" s="477">
        <v>270</v>
      </c>
      <c r="C9" s="209"/>
      <c r="D9" s="203" t="s">
        <v>106</v>
      </c>
      <c r="E9" s="477">
        <v>2300</v>
      </c>
      <c r="F9" s="209"/>
      <c r="G9" s="203" t="s">
        <v>105</v>
      </c>
      <c r="H9" s="477">
        <v>1240</v>
      </c>
      <c r="I9" s="209"/>
      <c r="J9" s="207" t="s">
        <v>105</v>
      </c>
      <c r="K9" s="208" t="s">
        <v>388</v>
      </c>
      <c r="L9" s="477">
        <v>2930</v>
      </c>
      <c r="M9" s="209"/>
      <c r="N9" s="249" t="s">
        <v>345</v>
      </c>
      <c r="O9" s="477">
        <v>410</v>
      </c>
      <c r="P9" s="209"/>
    </row>
    <row r="10" spans="1:16" ht="18" customHeight="1">
      <c r="A10" s="203" t="s">
        <v>108</v>
      </c>
      <c r="B10" s="477">
        <v>900</v>
      </c>
      <c r="C10" s="209"/>
      <c r="D10" s="203" t="s">
        <v>385</v>
      </c>
      <c r="E10" s="477">
        <v>600</v>
      </c>
      <c r="F10" s="209"/>
      <c r="G10" s="203" t="s">
        <v>107</v>
      </c>
      <c r="H10" s="477">
        <v>1670</v>
      </c>
      <c r="I10" s="209"/>
      <c r="J10" s="282" t="s">
        <v>344</v>
      </c>
      <c r="K10" s="266" t="s">
        <v>388</v>
      </c>
      <c r="L10" s="477">
        <v>3480</v>
      </c>
      <c r="M10" s="209"/>
      <c r="N10" s="203" t="s">
        <v>105</v>
      </c>
      <c r="O10" s="477">
        <v>280</v>
      </c>
      <c r="P10" s="209"/>
    </row>
    <row r="11" spans="1:16" ht="18" customHeight="1">
      <c r="A11" s="203"/>
      <c r="B11" s="299"/>
      <c r="C11" s="288"/>
      <c r="D11" s="203"/>
      <c r="E11" s="214"/>
      <c r="F11" s="236"/>
      <c r="G11" s="206"/>
      <c r="H11" s="212"/>
      <c r="I11" s="288"/>
      <c r="J11" s="207" t="s">
        <v>108</v>
      </c>
      <c r="K11" s="208" t="s">
        <v>388</v>
      </c>
      <c r="L11" s="477">
        <v>1820</v>
      </c>
      <c r="M11" s="209"/>
      <c r="N11" s="206" t="s">
        <v>108</v>
      </c>
      <c r="O11" s="477">
        <v>170</v>
      </c>
      <c r="P11" s="209"/>
    </row>
    <row r="12" spans="1:16" ht="18" customHeight="1">
      <c r="A12" s="203"/>
      <c r="B12" s="216"/>
      <c r="C12" s="236"/>
      <c r="D12" s="203"/>
      <c r="E12" s="214"/>
      <c r="F12" s="236"/>
      <c r="G12" s="203"/>
      <c r="H12" s="204"/>
      <c r="I12" s="288"/>
      <c r="J12" s="207" t="s">
        <v>109</v>
      </c>
      <c r="K12" s="208" t="s">
        <v>388</v>
      </c>
      <c r="L12" s="477">
        <v>2200</v>
      </c>
      <c r="M12" s="209"/>
      <c r="N12" s="203" t="s">
        <v>182</v>
      </c>
      <c r="O12" s="477">
        <v>300</v>
      </c>
      <c r="P12" s="209"/>
    </row>
    <row r="13" spans="1:16" ht="18" customHeight="1">
      <c r="A13" s="203"/>
      <c r="B13" s="216"/>
      <c r="C13" s="236"/>
      <c r="D13" s="203"/>
      <c r="E13" s="214"/>
      <c r="F13" s="236"/>
      <c r="G13" s="203"/>
      <c r="H13" s="214"/>
      <c r="I13" s="236"/>
      <c r="J13" s="386" t="s">
        <v>310</v>
      </c>
      <c r="K13" s="387" t="s">
        <v>388</v>
      </c>
      <c r="L13" s="477">
        <v>820</v>
      </c>
      <c r="M13" s="209"/>
      <c r="N13" s="206"/>
      <c r="O13" s="214"/>
      <c r="P13" s="236"/>
    </row>
    <row r="14" spans="1:16" ht="18" customHeight="1">
      <c r="A14" s="203"/>
      <c r="B14" s="216"/>
      <c r="C14" s="236"/>
      <c r="D14" s="206"/>
      <c r="E14" s="214"/>
      <c r="F14" s="236"/>
      <c r="G14" s="203"/>
      <c r="H14" s="214"/>
      <c r="I14" s="236"/>
      <c r="J14" s="389"/>
      <c r="K14" s="390"/>
      <c r="L14" s="391"/>
      <c r="M14" s="288"/>
      <c r="N14" s="203"/>
      <c r="O14" s="204"/>
      <c r="P14" s="288"/>
    </row>
    <row r="15" spans="1:16" ht="18" customHeight="1">
      <c r="A15" s="203"/>
      <c r="B15" s="216"/>
      <c r="C15" s="236"/>
      <c r="D15" s="206"/>
      <c r="E15" s="214"/>
      <c r="F15" s="236"/>
      <c r="G15" s="206"/>
      <c r="H15" s="214"/>
      <c r="I15" s="236"/>
      <c r="J15" s="207"/>
      <c r="K15" s="208"/>
      <c r="L15" s="204"/>
      <c r="M15" s="288"/>
      <c r="N15" s="206"/>
      <c r="O15" s="214"/>
      <c r="P15" s="236"/>
    </row>
    <row r="16" spans="1:16" ht="18" customHeight="1">
      <c r="A16" s="203"/>
      <c r="B16" s="216"/>
      <c r="C16" s="236"/>
      <c r="D16" s="206"/>
      <c r="E16" s="214"/>
      <c r="F16" s="236"/>
      <c r="G16" s="203"/>
      <c r="H16" s="214"/>
      <c r="I16" s="236"/>
      <c r="J16" s="211"/>
      <c r="K16" s="208"/>
      <c r="L16" s="204"/>
      <c r="M16" s="288"/>
      <c r="N16" s="206"/>
      <c r="O16" s="214"/>
      <c r="P16" s="236"/>
    </row>
    <row r="17" spans="1:16" ht="18" customHeight="1">
      <c r="A17" s="203"/>
      <c r="B17" s="216"/>
      <c r="C17" s="236"/>
      <c r="D17" s="206"/>
      <c r="E17" s="214"/>
      <c r="F17" s="236"/>
      <c r="G17" s="259"/>
      <c r="H17" s="214"/>
      <c r="I17" s="236"/>
      <c r="J17" s="389"/>
      <c r="K17" s="390"/>
      <c r="L17" s="392"/>
      <c r="M17" s="236"/>
      <c r="N17" s="206"/>
      <c r="O17" s="214"/>
      <c r="P17" s="236"/>
    </row>
    <row r="18" spans="1:16" ht="18" customHeight="1">
      <c r="A18" s="393"/>
      <c r="B18" s="378"/>
      <c r="C18" s="236"/>
      <c r="D18" s="393"/>
      <c r="E18" s="240"/>
      <c r="F18" s="236"/>
      <c r="G18" s="393"/>
      <c r="H18" s="240"/>
      <c r="I18" s="236"/>
      <c r="J18" s="242"/>
      <c r="K18" s="255"/>
      <c r="L18" s="240"/>
      <c r="M18" s="236"/>
      <c r="N18" s="243"/>
      <c r="O18" s="240"/>
      <c r="P18" s="236"/>
    </row>
    <row r="19" spans="1:16" ht="18" customHeight="1" thickBot="1">
      <c r="A19" s="244" t="s">
        <v>29</v>
      </c>
      <c r="B19" s="245">
        <f>SUM(B8:B18)</f>
        <v>2670</v>
      </c>
      <c r="C19" s="270">
        <f>SUM(C8:C18)</f>
        <v>0</v>
      </c>
      <c r="D19" s="244" t="s">
        <v>29</v>
      </c>
      <c r="E19" s="245">
        <f>SUM(E8:E18)</f>
        <v>5100</v>
      </c>
      <c r="F19" s="270">
        <f>SUM(F8:F18)</f>
        <v>0</v>
      </c>
      <c r="G19" s="244" t="s">
        <v>29</v>
      </c>
      <c r="H19" s="245">
        <f>SUM(H8:H18)</f>
        <v>5160</v>
      </c>
      <c r="I19" s="270">
        <f>SUM(I8:I18)</f>
        <v>0</v>
      </c>
      <c r="J19" s="247" t="s">
        <v>29</v>
      </c>
      <c r="K19" s="248"/>
      <c r="L19" s="245">
        <f>SUM(L8:L18)</f>
        <v>15040</v>
      </c>
      <c r="M19" s="270">
        <f>SUM(M8:M18)</f>
        <v>0</v>
      </c>
      <c r="N19" s="244" t="s">
        <v>29</v>
      </c>
      <c r="O19" s="245">
        <f>SUM(O8:O18)</f>
        <v>1520</v>
      </c>
      <c r="P19" s="270">
        <f>SUM(P8:P18)</f>
        <v>0</v>
      </c>
    </row>
    <row r="20" ht="15" customHeight="1" thickBot="1">
      <c r="N20" s="121"/>
    </row>
    <row r="21" spans="1:16" s="7" customFormat="1" ht="17.25" customHeight="1" thickBot="1">
      <c r="A21" s="202" t="s">
        <v>450</v>
      </c>
      <c r="B21" s="128"/>
      <c r="C21" s="155" t="s">
        <v>163</v>
      </c>
      <c r="D21" s="106" t="s">
        <v>173</v>
      </c>
      <c r="E21" s="123"/>
      <c r="F21" s="108" t="s">
        <v>6</v>
      </c>
      <c r="G21" s="109">
        <f>SUM(B33,E33,H33,L33,O33)</f>
        <v>15620</v>
      </c>
      <c r="H21" s="124" t="s">
        <v>7</v>
      </c>
      <c r="I21" s="129">
        <f>SUM(C33,F33,I33,M33,P33)</f>
        <v>0</v>
      </c>
      <c r="J21" s="156"/>
      <c r="K21" s="197"/>
      <c r="L21" s="157"/>
      <c r="M21" s="157"/>
      <c r="N21" s="157"/>
      <c r="O21" s="157"/>
      <c r="P21" s="157"/>
    </row>
    <row r="22" spans="1:16" ht="5.25" customHeight="1" thickBot="1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</row>
    <row r="23" spans="1:16" ht="18" customHeight="1">
      <c r="A23" s="87" t="s">
        <v>9</v>
      </c>
      <c r="B23" s="88"/>
      <c r="C23" s="116"/>
      <c r="D23" s="94" t="s">
        <v>10</v>
      </c>
      <c r="E23" s="88"/>
      <c r="F23" s="116"/>
      <c r="G23" s="94" t="s">
        <v>11</v>
      </c>
      <c r="H23" s="88"/>
      <c r="I23" s="116"/>
      <c r="J23" s="94" t="s">
        <v>12</v>
      </c>
      <c r="K23" s="94"/>
      <c r="L23" s="88"/>
      <c r="M23" s="116"/>
      <c r="N23" s="94" t="s">
        <v>13</v>
      </c>
      <c r="O23" s="88"/>
      <c r="P23" s="116"/>
    </row>
    <row r="24" spans="1:16" s="7" customFormat="1" ht="15" customHeight="1">
      <c r="A24" s="117" t="s">
        <v>14</v>
      </c>
      <c r="B24" s="118" t="s">
        <v>16</v>
      </c>
      <c r="C24" s="120" t="s">
        <v>208</v>
      </c>
      <c r="D24" s="117" t="s">
        <v>14</v>
      </c>
      <c r="E24" s="118" t="s">
        <v>16</v>
      </c>
      <c r="F24" s="120" t="s">
        <v>208</v>
      </c>
      <c r="G24" s="117" t="s">
        <v>14</v>
      </c>
      <c r="H24" s="118" t="s">
        <v>228</v>
      </c>
      <c r="I24" s="120" t="s">
        <v>208</v>
      </c>
      <c r="J24" s="195" t="s">
        <v>14</v>
      </c>
      <c r="K24" s="196"/>
      <c r="L24" s="118" t="s">
        <v>16</v>
      </c>
      <c r="M24" s="120" t="s">
        <v>208</v>
      </c>
      <c r="N24" s="117" t="s">
        <v>14</v>
      </c>
      <c r="O24" s="118" t="s">
        <v>16</v>
      </c>
      <c r="P24" s="120" t="s">
        <v>208</v>
      </c>
    </row>
    <row r="25" spans="1:16" ht="18" customHeight="1">
      <c r="A25" s="203" t="s">
        <v>110</v>
      </c>
      <c r="B25" s="204">
        <v>1420</v>
      </c>
      <c r="C25" s="205"/>
      <c r="D25" s="203" t="s">
        <v>217</v>
      </c>
      <c r="E25" s="204">
        <v>570</v>
      </c>
      <c r="F25" s="205"/>
      <c r="G25" s="203" t="s">
        <v>218</v>
      </c>
      <c r="H25" s="477">
        <v>1470</v>
      </c>
      <c r="I25" s="205"/>
      <c r="J25" s="207" t="s">
        <v>113</v>
      </c>
      <c r="K25" s="208" t="s">
        <v>388</v>
      </c>
      <c r="L25" s="477">
        <v>1790</v>
      </c>
      <c r="M25" s="205"/>
      <c r="N25" s="206" t="s">
        <v>113</v>
      </c>
      <c r="O25" s="477">
        <v>180</v>
      </c>
      <c r="P25" s="205"/>
    </row>
    <row r="26" spans="1:16" ht="18" customHeight="1">
      <c r="A26" s="249" t="s">
        <v>339</v>
      </c>
      <c r="B26" s="204">
        <v>350</v>
      </c>
      <c r="C26" s="209"/>
      <c r="D26" s="206" t="s">
        <v>218</v>
      </c>
      <c r="E26" s="204">
        <v>2100</v>
      </c>
      <c r="F26" s="209"/>
      <c r="G26" s="203"/>
      <c r="H26" s="479"/>
      <c r="I26" s="209"/>
      <c r="J26" s="394" t="s">
        <v>372</v>
      </c>
      <c r="K26" s="395" t="s">
        <v>388</v>
      </c>
      <c r="L26" s="478">
        <v>7000</v>
      </c>
      <c r="M26" s="355"/>
      <c r="N26" s="396" t="s">
        <v>372</v>
      </c>
      <c r="O26" s="478">
        <v>740</v>
      </c>
      <c r="P26" s="355"/>
    </row>
    <row r="27" spans="1:16" ht="18" customHeight="1">
      <c r="A27" s="203"/>
      <c r="B27" s="216"/>
      <c r="C27" s="236"/>
      <c r="D27" s="203"/>
      <c r="E27" s="212"/>
      <c r="F27" s="288"/>
      <c r="G27" s="206"/>
      <c r="H27" s="212"/>
      <c r="I27" s="288"/>
      <c r="J27" s="207"/>
      <c r="K27" s="208"/>
      <c r="L27" s="204"/>
      <c r="M27" s="288"/>
      <c r="N27" s="206"/>
      <c r="O27" s="204"/>
      <c r="P27" s="288"/>
    </row>
    <row r="28" spans="1:16" ht="18" customHeight="1">
      <c r="A28" s="203"/>
      <c r="B28" s="216"/>
      <c r="C28" s="236"/>
      <c r="D28" s="203"/>
      <c r="E28" s="214"/>
      <c r="F28" s="236"/>
      <c r="G28" s="203"/>
      <c r="H28" s="214"/>
      <c r="I28" s="236"/>
      <c r="J28" s="207"/>
      <c r="K28" s="208"/>
      <c r="L28" s="397"/>
      <c r="M28" s="209"/>
      <c r="N28" s="203"/>
      <c r="O28" s="397"/>
      <c r="P28" s="209"/>
    </row>
    <row r="29" spans="1:16" ht="18" customHeight="1">
      <c r="A29" s="203"/>
      <c r="B29" s="216"/>
      <c r="C29" s="236"/>
      <c r="D29" s="203"/>
      <c r="E29" s="214"/>
      <c r="F29" s="236"/>
      <c r="G29" s="203"/>
      <c r="H29" s="214"/>
      <c r="I29" s="236"/>
      <c r="J29" s="207"/>
      <c r="K29" s="208"/>
      <c r="L29" s="397"/>
      <c r="M29" s="209"/>
      <c r="N29" s="203"/>
      <c r="O29" s="397"/>
      <c r="P29" s="209"/>
    </row>
    <row r="30" spans="1:16" ht="18" customHeight="1">
      <c r="A30" s="203"/>
      <c r="B30" s="216"/>
      <c r="C30" s="236"/>
      <c r="D30" s="203"/>
      <c r="E30" s="214"/>
      <c r="F30" s="236"/>
      <c r="G30" s="281"/>
      <c r="H30" s="214"/>
      <c r="I30" s="236"/>
      <c r="J30" s="207"/>
      <c r="K30" s="208"/>
      <c r="L30" s="397"/>
      <c r="M30" s="288"/>
      <c r="N30" s="203"/>
      <c r="O30" s="286"/>
      <c r="P30" s="236"/>
    </row>
    <row r="31" spans="1:16" ht="18" customHeight="1">
      <c r="A31" s="203"/>
      <c r="B31" s="216"/>
      <c r="C31" s="236"/>
      <c r="D31" s="206"/>
      <c r="E31" s="214"/>
      <c r="F31" s="236"/>
      <c r="G31" s="203" t="s">
        <v>222</v>
      </c>
      <c r="H31" s="311"/>
      <c r="I31" s="236"/>
      <c r="J31" s="256"/>
      <c r="K31" s="350"/>
      <c r="L31" s="269"/>
      <c r="M31" s="236"/>
      <c r="N31" s="257"/>
      <c r="O31" s="398"/>
      <c r="P31" s="236"/>
    </row>
    <row r="32" spans="1:16" ht="18" customHeight="1">
      <c r="A32" s="393"/>
      <c r="B32" s="378"/>
      <c r="C32" s="236"/>
      <c r="D32" s="393"/>
      <c r="E32" s="240"/>
      <c r="F32" s="236"/>
      <c r="G32" s="393"/>
      <c r="H32" s="240"/>
      <c r="I32" s="236"/>
      <c r="J32" s="242"/>
      <c r="K32" s="255"/>
      <c r="L32" s="240"/>
      <c r="M32" s="236"/>
      <c r="N32" s="334"/>
      <c r="O32" s="330"/>
      <c r="P32" s="236"/>
    </row>
    <row r="33" spans="1:16" ht="18" customHeight="1" thickBot="1">
      <c r="A33" s="244" t="s">
        <v>29</v>
      </c>
      <c r="B33" s="245">
        <f>SUM(B25:B32)</f>
        <v>1770</v>
      </c>
      <c r="C33" s="270">
        <f>SUM(C25:C32)</f>
        <v>0</v>
      </c>
      <c r="D33" s="244" t="s">
        <v>29</v>
      </c>
      <c r="E33" s="245">
        <f>SUM(E25:E32)</f>
        <v>2670</v>
      </c>
      <c r="F33" s="270">
        <f>SUM(F25:F32)</f>
        <v>0</v>
      </c>
      <c r="G33" s="244" t="s">
        <v>29</v>
      </c>
      <c r="H33" s="245">
        <f>SUM(H25:H32)</f>
        <v>1470</v>
      </c>
      <c r="I33" s="270">
        <f>SUM(I25:I32)</f>
        <v>0</v>
      </c>
      <c r="J33" s="247" t="s">
        <v>29</v>
      </c>
      <c r="K33" s="248"/>
      <c r="L33" s="245">
        <f>SUM(L25:L32)</f>
        <v>8790</v>
      </c>
      <c r="M33" s="270">
        <f>SUM(M25:M32)</f>
        <v>0</v>
      </c>
      <c r="N33" s="244" t="s">
        <v>29</v>
      </c>
      <c r="O33" s="245">
        <f>SUM(O25:O32)</f>
        <v>920</v>
      </c>
      <c r="P33" s="270">
        <f>SUM(P25:P32)</f>
        <v>0</v>
      </c>
    </row>
    <row r="34" ht="15" customHeight="1" thickBot="1">
      <c r="N34" s="121"/>
    </row>
    <row r="35" spans="1:16" s="7" customFormat="1" ht="17.25" customHeight="1" thickBot="1">
      <c r="A35" s="202" t="s">
        <v>450</v>
      </c>
      <c r="B35" s="128"/>
      <c r="C35" s="155" t="s">
        <v>164</v>
      </c>
      <c r="D35" s="106" t="s">
        <v>413</v>
      </c>
      <c r="E35" s="123"/>
      <c r="F35" s="108" t="s">
        <v>6</v>
      </c>
      <c r="G35" s="109">
        <f>SUM(B44,E44,H44,L44,O44)</f>
        <v>8670</v>
      </c>
      <c r="H35" s="124" t="s">
        <v>7</v>
      </c>
      <c r="I35" s="129">
        <f>SUM(C44,F44,I44,M44,P44)</f>
        <v>0</v>
      </c>
      <c r="J35" s="130"/>
      <c r="K35" s="130"/>
      <c r="L35" s="158"/>
      <c r="M35" s="159"/>
      <c r="N35" s="160"/>
      <c r="O35" s="146"/>
      <c r="P35" s="146"/>
    </row>
    <row r="36" spans="1:16" ht="5.25" customHeight="1" thickBo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</row>
    <row r="37" spans="1:16" ht="18" customHeight="1">
      <c r="A37" s="87" t="s">
        <v>9</v>
      </c>
      <c r="B37" s="88"/>
      <c r="C37" s="116"/>
      <c r="D37" s="94" t="s">
        <v>10</v>
      </c>
      <c r="E37" s="88"/>
      <c r="F37" s="116"/>
      <c r="G37" s="94" t="s">
        <v>11</v>
      </c>
      <c r="H37" s="88"/>
      <c r="I37" s="116"/>
      <c r="J37" s="94" t="s">
        <v>12</v>
      </c>
      <c r="K37" s="94"/>
      <c r="L37" s="88"/>
      <c r="M37" s="116"/>
      <c r="N37" s="94" t="s">
        <v>13</v>
      </c>
      <c r="O37" s="88"/>
      <c r="P37" s="116"/>
    </row>
    <row r="38" spans="1:16" s="7" customFormat="1" ht="15" customHeight="1">
      <c r="A38" s="117" t="s">
        <v>14</v>
      </c>
      <c r="B38" s="118" t="s">
        <v>16</v>
      </c>
      <c r="C38" s="120" t="s">
        <v>208</v>
      </c>
      <c r="D38" s="117" t="s">
        <v>14</v>
      </c>
      <c r="E38" s="118" t="s">
        <v>16</v>
      </c>
      <c r="F38" s="120" t="s">
        <v>208</v>
      </c>
      <c r="G38" s="117" t="s">
        <v>14</v>
      </c>
      <c r="H38" s="118" t="s">
        <v>16</v>
      </c>
      <c r="I38" s="120" t="s">
        <v>208</v>
      </c>
      <c r="J38" s="195" t="s">
        <v>14</v>
      </c>
      <c r="K38" s="196"/>
      <c r="L38" s="118" t="s">
        <v>16</v>
      </c>
      <c r="M38" s="120" t="s">
        <v>208</v>
      </c>
      <c r="N38" s="117" t="s">
        <v>14</v>
      </c>
      <c r="O38" s="118" t="s">
        <v>16</v>
      </c>
      <c r="P38" s="120" t="s">
        <v>208</v>
      </c>
    </row>
    <row r="39" spans="1:16" ht="18" customHeight="1">
      <c r="A39" s="203" t="s">
        <v>111</v>
      </c>
      <c r="B39" s="476">
        <v>770</v>
      </c>
      <c r="C39" s="205"/>
      <c r="D39" s="466" t="s">
        <v>451</v>
      </c>
      <c r="E39" s="476">
        <v>610</v>
      </c>
      <c r="F39" s="205"/>
      <c r="G39" s="203" t="s">
        <v>419</v>
      </c>
      <c r="H39" s="476">
        <v>1210</v>
      </c>
      <c r="I39" s="205"/>
      <c r="J39" s="207" t="s">
        <v>111</v>
      </c>
      <c r="K39" s="208" t="s">
        <v>388</v>
      </c>
      <c r="L39" s="476">
        <v>2940</v>
      </c>
      <c r="M39" s="205"/>
      <c r="N39" s="203" t="s">
        <v>111</v>
      </c>
      <c r="O39" s="204">
        <v>360</v>
      </c>
      <c r="P39" s="205"/>
    </row>
    <row r="40" spans="1:16" ht="18" customHeight="1">
      <c r="A40" s="203"/>
      <c r="B40" s="204"/>
      <c r="C40" s="209"/>
      <c r="D40" s="203"/>
      <c r="E40" s="214"/>
      <c r="F40" s="209"/>
      <c r="G40" s="203"/>
      <c r="H40" s="214"/>
      <c r="I40" s="236"/>
      <c r="J40" s="207" t="s">
        <v>112</v>
      </c>
      <c r="K40" s="208" t="s">
        <v>388</v>
      </c>
      <c r="L40" s="477">
        <v>2780</v>
      </c>
      <c r="M40" s="209"/>
      <c r="N40" s="203"/>
      <c r="O40" s="214"/>
      <c r="P40" s="236"/>
    </row>
    <row r="41" spans="1:16" ht="18" customHeight="1">
      <c r="A41" s="203"/>
      <c r="B41" s="299"/>
      <c r="C41" s="288"/>
      <c r="D41" s="206"/>
      <c r="E41" s="214"/>
      <c r="F41" s="236"/>
      <c r="G41" s="206"/>
      <c r="H41" s="214"/>
      <c r="I41" s="236"/>
      <c r="J41" s="256"/>
      <c r="K41" s="208"/>
      <c r="L41" s="204"/>
      <c r="M41" s="288"/>
      <c r="N41" s="206"/>
      <c r="O41" s="214"/>
      <c r="P41" s="236"/>
    </row>
    <row r="42" spans="1:16" ht="18" customHeight="1">
      <c r="A42" s="203"/>
      <c r="B42" s="216"/>
      <c r="C42" s="236"/>
      <c r="D42" s="206"/>
      <c r="E42" s="214"/>
      <c r="F42" s="236"/>
      <c r="G42" s="203"/>
      <c r="H42" s="311"/>
      <c r="I42" s="236"/>
      <c r="J42" s="256"/>
      <c r="K42" s="208"/>
      <c r="L42" s="204"/>
      <c r="M42" s="288"/>
      <c r="N42" s="257"/>
      <c r="O42" s="398"/>
      <c r="P42" s="236"/>
    </row>
    <row r="43" spans="1:16" ht="18" customHeight="1">
      <c r="A43" s="393"/>
      <c r="B43" s="378"/>
      <c r="C43" s="236"/>
      <c r="D43" s="393"/>
      <c r="E43" s="240"/>
      <c r="F43" s="236"/>
      <c r="G43" s="399"/>
      <c r="H43" s="240"/>
      <c r="I43" s="236"/>
      <c r="J43" s="256"/>
      <c r="K43" s="208"/>
      <c r="L43" s="340"/>
      <c r="M43" s="288"/>
      <c r="N43" s="243"/>
      <c r="O43" s="240"/>
      <c r="P43" s="236"/>
    </row>
    <row r="44" spans="1:16" ht="18" customHeight="1" thickBot="1">
      <c r="A44" s="244" t="s">
        <v>29</v>
      </c>
      <c r="B44" s="245">
        <f>SUM(B39:B43)</f>
        <v>770</v>
      </c>
      <c r="C44" s="270">
        <f>SUM(C39:C43)</f>
        <v>0</v>
      </c>
      <c r="D44" s="244" t="s">
        <v>29</v>
      </c>
      <c r="E44" s="245">
        <f>SUM(E39:E43)</f>
        <v>610</v>
      </c>
      <c r="F44" s="270">
        <f>SUM(F39:F43)</f>
        <v>0</v>
      </c>
      <c r="G44" s="244" t="s">
        <v>29</v>
      </c>
      <c r="H44" s="245">
        <f>SUM(H39:H43)</f>
        <v>1210</v>
      </c>
      <c r="I44" s="270">
        <f>SUM(I39:I43)</f>
        <v>0</v>
      </c>
      <c r="J44" s="247" t="s">
        <v>29</v>
      </c>
      <c r="K44" s="248"/>
      <c r="L44" s="245">
        <f>SUM(L39:L43)</f>
        <v>5720</v>
      </c>
      <c r="M44" s="270">
        <f>SUM(M39:M43)</f>
        <v>0</v>
      </c>
      <c r="N44" s="244" t="s">
        <v>29</v>
      </c>
      <c r="O44" s="245">
        <f>SUM(O39:O43)</f>
        <v>360</v>
      </c>
      <c r="P44" s="270">
        <f>SUM(P39:P43)</f>
        <v>0</v>
      </c>
    </row>
    <row r="45" ht="15" customHeight="1" thickBot="1"/>
    <row r="46" spans="1:16" s="7" customFormat="1" ht="17.25" customHeight="1" thickBot="1">
      <c r="A46" s="202" t="s">
        <v>453</v>
      </c>
      <c r="B46" s="161"/>
      <c r="C46" s="105" t="s">
        <v>165</v>
      </c>
      <c r="D46" s="106" t="s">
        <v>185</v>
      </c>
      <c r="E46" s="123"/>
      <c r="F46" s="108" t="s">
        <v>6</v>
      </c>
      <c r="G46" s="109">
        <f>SUM(B71+E71+H71+L71+O71)</f>
        <v>44830</v>
      </c>
      <c r="H46" s="124" t="s">
        <v>7</v>
      </c>
      <c r="I46" s="129">
        <f>SUM(C71+F71+I71+M71+P71)</f>
        <v>0</v>
      </c>
      <c r="J46" s="130"/>
      <c r="K46" s="130"/>
      <c r="L46" s="134"/>
      <c r="M46" s="134"/>
      <c r="N46" s="141"/>
      <c r="O46" s="134"/>
      <c r="P46" s="134"/>
    </row>
    <row r="47" spans="1:16" ht="5.25" customHeight="1" thickBot="1">
      <c r="A47" s="144"/>
      <c r="B47" s="144"/>
      <c r="C47" s="144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</row>
    <row r="48" spans="1:16" ht="18" customHeight="1">
      <c r="A48" s="87" t="s">
        <v>9</v>
      </c>
      <c r="B48" s="88"/>
      <c r="C48" s="116"/>
      <c r="D48" s="94" t="s">
        <v>10</v>
      </c>
      <c r="E48" s="88"/>
      <c r="F48" s="116"/>
      <c r="G48" s="94" t="s">
        <v>11</v>
      </c>
      <c r="H48" s="88"/>
      <c r="I48" s="116"/>
      <c r="J48" s="94" t="s">
        <v>12</v>
      </c>
      <c r="K48" s="94"/>
      <c r="L48" s="88"/>
      <c r="M48" s="116"/>
      <c r="N48" s="94" t="s">
        <v>13</v>
      </c>
      <c r="O48" s="88"/>
      <c r="P48" s="116"/>
    </row>
    <row r="49" spans="1:16" s="7" customFormat="1" ht="15" customHeight="1">
      <c r="A49" s="117" t="s">
        <v>14</v>
      </c>
      <c r="B49" s="118" t="s">
        <v>16</v>
      </c>
      <c r="C49" s="120" t="s">
        <v>208</v>
      </c>
      <c r="D49" s="117" t="s">
        <v>14</v>
      </c>
      <c r="E49" s="118" t="s">
        <v>16</v>
      </c>
      <c r="F49" s="120" t="s">
        <v>208</v>
      </c>
      <c r="G49" s="117" t="s">
        <v>14</v>
      </c>
      <c r="H49" s="118" t="s">
        <v>16</v>
      </c>
      <c r="I49" s="120" t="s">
        <v>208</v>
      </c>
      <c r="J49" s="195" t="s">
        <v>14</v>
      </c>
      <c r="K49" s="196"/>
      <c r="L49" s="118" t="s">
        <v>16</v>
      </c>
      <c r="M49" s="120" t="s">
        <v>208</v>
      </c>
      <c r="N49" s="117" t="s">
        <v>14</v>
      </c>
      <c r="O49" s="118" t="s">
        <v>16</v>
      </c>
      <c r="P49" s="120" t="s">
        <v>208</v>
      </c>
    </row>
    <row r="50" spans="1:16" ht="18" customHeight="1">
      <c r="A50" s="203" t="s">
        <v>326</v>
      </c>
      <c r="B50" s="476">
        <v>900</v>
      </c>
      <c r="C50" s="271"/>
      <c r="D50" s="203" t="s">
        <v>115</v>
      </c>
      <c r="E50" s="476">
        <v>630</v>
      </c>
      <c r="F50" s="205"/>
      <c r="G50" s="526" t="s">
        <v>454</v>
      </c>
      <c r="H50" s="476">
        <v>1800</v>
      </c>
      <c r="I50" s="205"/>
      <c r="J50" s="207" t="s">
        <v>114</v>
      </c>
      <c r="K50" s="208" t="s">
        <v>388</v>
      </c>
      <c r="L50" s="476">
        <v>2370</v>
      </c>
      <c r="M50" s="205"/>
      <c r="N50" s="203" t="s">
        <v>116</v>
      </c>
      <c r="O50" s="476">
        <v>190</v>
      </c>
      <c r="P50" s="205"/>
    </row>
    <row r="51" spans="1:16" ht="18" customHeight="1">
      <c r="A51" s="309" t="s">
        <v>117</v>
      </c>
      <c r="B51" s="477">
        <v>870</v>
      </c>
      <c r="C51" s="288"/>
      <c r="D51" s="206" t="s">
        <v>332</v>
      </c>
      <c r="E51" s="477">
        <v>360</v>
      </c>
      <c r="F51" s="209"/>
      <c r="G51" s="203" t="s">
        <v>120</v>
      </c>
      <c r="H51" s="477">
        <v>1610</v>
      </c>
      <c r="I51" s="209"/>
      <c r="J51" s="207" t="s">
        <v>119</v>
      </c>
      <c r="K51" s="208" t="s">
        <v>389</v>
      </c>
      <c r="L51" s="477">
        <v>1370</v>
      </c>
      <c r="M51" s="209"/>
      <c r="N51" s="203" t="s">
        <v>114</v>
      </c>
      <c r="O51" s="477">
        <v>280</v>
      </c>
      <c r="P51" s="209"/>
    </row>
    <row r="52" spans="1:16" ht="18" customHeight="1">
      <c r="A52" s="203" t="s">
        <v>257</v>
      </c>
      <c r="B52" s="477">
        <v>2090</v>
      </c>
      <c r="C52" s="288"/>
      <c r="D52" s="203" t="s">
        <v>407</v>
      </c>
      <c r="E52" s="477">
        <v>210</v>
      </c>
      <c r="F52" s="209"/>
      <c r="G52" s="527" t="s">
        <v>122</v>
      </c>
      <c r="H52" s="477"/>
      <c r="I52" s="209"/>
      <c r="J52" s="207" t="s">
        <v>121</v>
      </c>
      <c r="K52" s="208" t="s">
        <v>389</v>
      </c>
      <c r="L52" s="477">
        <v>1840</v>
      </c>
      <c r="M52" s="209"/>
      <c r="N52" s="203" t="s">
        <v>115</v>
      </c>
      <c r="O52" s="477">
        <v>390</v>
      </c>
      <c r="P52" s="209"/>
    </row>
    <row r="53" spans="1:16" ht="18" customHeight="1">
      <c r="A53" s="203" t="s">
        <v>122</v>
      </c>
      <c r="B53" s="477">
        <v>1600</v>
      </c>
      <c r="C53" s="288"/>
      <c r="D53" s="203" t="s">
        <v>408</v>
      </c>
      <c r="E53" s="477">
        <v>130</v>
      </c>
      <c r="F53" s="209"/>
      <c r="G53" s="526" t="s">
        <v>455</v>
      </c>
      <c r="H53" s="477">
        <v>3340</v>
      </c>
      <c r="I53" s="209"/>
      <c r="J53" s="207" t="s">
        <v>282</v>
      </c>
      <c r="K53" s="208" t="s">
        <v>388</v>
      </c>
      <c r="L53" s="477">
        <v>2660</v>
      </c>
      <c r="M53" s="209"/>
      <c r="N53" s="203" t="s">
        <v>120</v>
      </c>
      <c r="O53" s="477">
        <v>220</v>
      </c>
      <c r="P53" s="209"/>
    </row>
    <row r="54" spans="1:16" ht="18" customHeight="1">
      <c r="A54" s="203" t="s">
        <v>115</v>
      </c>
      <c r="B54" s="477">
        <v>580</v>
      </c>
      <c r="C54" s="288"/>
      <c r="D54" s="210" t="s">
        <v>337</v>
      </c>
      <c r="E54" s="478">
        <v>120</v>
      </c>
      <c r="F54" s="355"/>
      <c r="G54" s="203" t="s">
        <v>114</v>
      </c>
      <c r="H54" s="477">
        <v>990</v>
      </c>
      <c r="I54" s="209"/>
      <c r="J54" s="211" t="s">
        <v>116</v>
      </c>
      <c r="K54" s="208" t="s">
        <v>389</v>
      </c>
      <c r="L54" s="477">
        <v>2240</v>
      </c>
      <c r="M54" s="209"/>
      <c r="N54" s="203" t="s">
        <v>283</v>
      </c>
      <c r="O54" s="477">
        <v>180</v>
      </c>
      <c r="P54" s="209"/>
    </row>
    <row r="55" spans="1:16" ht="18" customHeight="1">
      <c r="A55" s="217"/>
      <c r="B55" s="397"/>
      <c r="C55" s="288"/>
      <c r="D55" s="466" t="s">
        <v>440</v>
      </c>
      <c r="E55" s="478">
        <v>290</v>
      </c>
      <c r="F55" s="355"/>
      <c r="G55" s="206" t="s">
        <v>115</v>
      </c>
      <c r="H55" s="477">
        <v>880</v>
      </c>
      <c r="I55" s="209"/>
      <c r="J55" s="207" t="s">
        <v>120</v>
      </c>
      <c r="K55" s="208" t="s">
        <v>389</v>
      </c>
      <c r="L55" s="477">
        <v>3580</v>
      </c>
      <c r="M55" s="209"/>
      <c r="N55" s="203" t="s">
        <v>117</v>
      </c>
      <c r="O55" s="477">
        <v>150</v>
      </c>
      <c r="P55" s="209"/>
    </row>
    <row r="56" spans="1:16" ht="18" customHeight="1">
      <c r="A56" s="203"/>
      <c r="B56" s="250"/>
      <c r="C56" s="456"/>
      <c r="D56" s="466" t="s">
        <v>441</v>
      </c>
      <c r="E56" s="477">
        <v>420</v>
      </c>
      <c r="F56" s="209"/>
      <c r="G56" s="203"/>
      <c r="H56" s="204"/>
      <c r="I56" s="288"/>
      <c r="J56" s="207" t="s">
        <v>191</v>
      </c>
      <c r="K56" s="208" t="s">
        <v>389</v>
      </c>
      <c r="L56" s="477">
        <v>2220</v>
      </c>
      <c r="M56" s="209"/>
      <c r="N56" s="249" t="s">
        <v>181</v>
      </c>
      <c r="O56" s="477">
        <v>50</v>
      </c>
      <c r="P56" s="209"/>
    </row>
    <row r="57" spans="1:16" ht="18" customHeight="1">
      <c r="A57" s="217"/>
      <c r="B57" s="397"/>
      <c r="C57" s="288"/>
      <c r="D57" s="471" t="s">
        <v>442</v>
      </c>
      <c r="E57" s="477">
        <v>560</v>
      </c>
      <c r="F57" s="209"/>
      <c r="G57" s="203"/>
      <c r="H57" s="204"/>
      <c r="I57" s="288"/>
      <c r="J57" s="207" t="s">
        <v>117</v>
      </c>
      <c r="K57" s="208" t="s">
        <v>389</v>
      </c>
      <c r="L57" s="477">
        <v>2590</v>
      </c>
      <c r="M57" s="209"/>
      <c r="N57" s="203" t="s">
        <v>121</v>
      </c>
      <c r="O57" s="477">
        <v>170</v>
      </c>
      <c r="P57" s="209"/>
    </row>
    <row r="58" spans="1:16" ht="18" customHeight="1">
      <c r="A58" s="309"/>
      <c r="B58" s="400"/>
      <c r="C58" s="236"/>
      <c r="D58" s="471" t="s">
        <v>443</v>
      </c>
      <c r="E58" s="477">
        <v>240</v>
      </c>
      <c r="F58" s="209"/>
      <c r="G58" s="206"/>
      <c r="H58" s="204"/>
      <c r="I58" s="288"/>
      <c r="J58" s="282" t="s">
        <v>181</v>
      </c>
      <c r="K58" s="266" t="s">
        <v>389</v>
      </c>
      <c r="L58" s="477">
        <v>1500</v>
      </c>
      <c r="M58" s="209"/>
      <c r="N58" s="203" t="s">
        <v>125</v>
      </c>
      <c r="O58" s="477">
        <v>100</v>
      </c>
      <c r="P58" s="209"/>
    </row>
    <row r="59" spans="1:16" ht="18" customHeight="1">
      <c r="A59" s="309"/>
      <c r="B59" s="400"/>
      <c r="C59" s="236"/>
      <c r="D59" s="471" t="s">
        <v>444</v>
      </c>
      <c r="E59" s="477">
        <v>200</v>
      </c>
      <c r="F59" s="209"/>
      <c r="G59" s="203"/>
      <c r="H59" s="204"/>
      <c r="I59" s="288"/>
      <c r="J59" s="207" t="s">
        <v>213</v>
      </c>
      <c r="K59" s="208" t="s">
        <v>388</v>
      </c>
      <c r="L59" s="477">
        <v>1040</v>
      </c>
      <c r="M59" s="209"/>
      <c r="N59" s="203" t="s">
        <v>241</v>
      </c>
      <c r="O59" s="477">
        <v>180</v>
      </c>
      <c r="P59" s="209"/>
    </row>
    <row r="60" spans="1:16" ht="18" customHeight="1">
      <c r="A60" s="309"/>
      <c r="B60" s="400"/>
      <c r="C60" s="236"/>
      <c r="D60" s="466" t="s">
        <v>445</v>
      </c>
      <c r="E60" s="478">
        <v>100</v>
      </c>
      <c r="F60" s="355"/>
      <c r="G60" s="309"/>
      <c r="H60" s="397"/>
      <c r="I60" s="288"/>
      <c r="J60" s="207" t="s">
        <v>192</v>
      </c>
      <c r="K60" s="208" t="s">
        <v>389</v>
      </c>
      <c r="L60" s="477">
        <v>3590</v>
      </c>
      <c r="M60" s="209"/>
      <c r="N60" s="203"/>
      <c r="O60" s="214"/>
      <c r="P60" s="236"/>
    </row>
    <row r="61" spans="1:16" ht="18" customHeight="1">
      <c r="A61" s="459"/>
      <c r="B61" s="401"/>
      <c r="C61" s="236"/>
      <c r="D61" s="203"/>
      <c r="E61" s="204"/>
      <c r="F61" s="236"/>
      <c r="G61" s="309"/>
      <c r="H61" s="212"/>
      <c r="I61" s="288"/>
      <c r="J61" s="207"/>
      <c r="K61" s="208"/>
      <c r="L61" s="212"/>
      <c r="M61" s="288"/>
      <c r="N61" s="203"/>
      <c r="O61" s="397"/>
      <c r="P61" s="288"/>
    </row>
    <row r="62" spans="1:16" ht="18" customHeight="1">
      <c r="A62" s="203"/>
      <c r="B62" s="401"/>
      <c r="C62" s="236"/>
      <c r="D62" s="203"/>
      <c r="E62" s="214"/>
      <c r="F62" s="236"/>
      <c r="G62" s="203"/>
      <c r="H62" s="212"/>
      <c r="I62" s="288"/>
      <c r="J62" s="207"/>
      <c r="K62" s="208"/>
      <c r="L62" s="214"/>
      <c r="M62" s="236"/>
      <c r="N62" s="203"/>
      <c r="O62" s="214"/>
      <c r="P62" s="288"/>
    </row>
    <row r="63" spans="1:16" ht="18" customHeight="1">
      <c r="A63" s="309"/>
      <c r="B63" s="216"/>
      <c r="C63" s="236"/>
      <c r="D63" s="203"/>
      <c r="E63" s="250"/>
      <c r="F63" s="293"/>
      <c r="G63" s="203"/>
      <c r="H63" s="214"/>
      <c r="I63" s="236"/>
      <c r="J63" s="211"/>
      <c r="K63" s="208"/>
      <c r="L63" s="250"/>
      <c r="M63" s="209"/>
      <c r="N63" s="203"/>
      <c r="O63" s="250"/>
      <c r="P63" s="209"/>
    </row>
    <row r="64" spans="1:16" ht="18" customHeight="1">
      <c r="A64" s="203"/>
      <c r="B64" s="216"/>
      <c r="C64" s="236"/>
      <c r="D64" s="249"/>
      <c r="E64" s="286"/>
      <c r="F64" s="236"/>
      <c r="G64" s="206"/>
      <c r="H64" s="214"/>
      <c r="I64" s="236"/>
      <c r="J64" s="207"/>
      <c r="K64" s="208"/>
      <c r="L64" s="250"/>
      <c r="M64" s="209"/>
      <c r="N64" s="203"/>
      <c r="O64" s="250"/>
      <c r="P64" s="209"/>
    </row>
    <row r="65" spans="1:16" ht="18" customHeight="1">
      <c r="A65" s="203"/>
      <c r="B65" s="216"/>
      <c r="C65" s="236"/>
      <c r="D65" s="203"/>
      <c r="E65" s="286"/>
      <c r="F65" s="236"/>
      <c r="G65" s="309"/>
      <c r="H65" s="214"/>
      <c r="I65" s="236"/>
      <c r="J65" s="207"/>
      <c r="K65" s="208"/>
      <c r="L65" s="250"/>
      <c r="M65" s="209"/>
      <c r="N65" s="203"/>
      <c r="O65" s="214"/>
      <c r="P65" s="236"/>
    </row>
    <row r="66" spans="1:16" ht="18" customHeight="1">
      <c r="A66" s="203"/>
      <c r="B66" s="216"/>
      <c r="C66" s="236"/>
      <c r="D66" s="249" t="s">
        <v>245</v>
      </c>
      <c r="E66" s="286"/>
      <c r="F66" s="236"/>
      <c r="G66" s="309"/>
      <c r="H66" s="214"/>
      <c r="I66" s="236"/>
      <c r="J66" s="207"/>
      <c r="K66" s="208"/>
      <c r="L66" s="214"/>
      <c r="M66" s="288"/>
      <c r="N66" s="203"/>
      <c r="O66" s="214"/>
      <c r="P66" s="236"/>
    </row>
    <row r="67" spans="1:16" ht="18" customHeight="1">
      <c r="A67" s="203"/>
      <c r="B67" s="216"/>
      <c r="C67" s="236"/>
      <c r="D67" s="203" t="s">
        <v>124</v>
      </c>
      <c r="E67" s="214"/>
      <c r="F67" s="236"/>
      <c r="G67" s="309"/>
      <c r="H67" s="214"/>
      <c r="I67" s="236"/>
      <c r="J67" s="207"/>
      <c r="K67" s="208"/>
      <c r="L67" s="214"/>
      <c r="M67" s="236"/>
      <c r="N67" s="203"/>
      <c r="O67" s="214"/>
      <c r="P67" s="236"/>
    </row>
    <row r="68" spans="1:16" ht="18" customHeight="1">
      <c r="A68" s="203"/>
      <c r="B68" s="216"/>
      <c r="C68" s="236"/>
      <c r="D68" s="206" t="s">
        <v>333</v>
      </c>
      <c r="E68" s="214"/>
      <c r="F68" s="236"/>
      <c r="G68" s="309"/>
      <c r="H68" s="214"/>
      <c r="I68" s="236"/>
      <c r="J68" s="272"/>
      <c r="K68" s="208"/>
      <c r="L68" s="214"/>
      <c r="M68" s="236"/>
      <c r="N68" s="203"/>
      <c r="O68" s="214"/>
      <c r="P68" s="236"/>
    </row>
    <row r="69" spans="1:16" ht="18" customHeight="1">
      <c r="A69" s="203" t="s">
        <v>213</v>
      </c>
      <c r="B69" s="216"/>
      <c r="C69" s="236"/>
      <c r="D69" s="249" t="s">
        <v>338</v>
      </c>
      <c r="E69" s="214"/>
      <c r="F69" s="236"/>
      <c r="G69" s="309"/>
      <c r="H69" s="214"/>
      <c r="I69" s="236"/>
      <c r="J69" s="402"/>
      <c r="K69" s="235"/>
      <c r="L69" s="214"/>
      <c r="M69" s="236"/>
      <c r="N69" s="403"/>
      <c r="O69" s="214"/>
      <c r="P69" s="236"/>
    </row>
    <row r="70" spans="1:16" ht="18" customHeight="1">
      <c r="A70" s="393"/>
      <c r="B70" s="378"/>
      <c r="C70" s="236"/>
      <c r="D70" s="393"/>
      <c r="E70" s="240"/>
      <c r="F70" s="236"/>
      <c r="G70" s="335"/>
      <c r="H70" s="240"/>
      <c r="I70" s="236"/>
      <c r="J70" s="242"/>
      <c r="K70" s="255"/>
      <c r="L70" s="240"/>
      <c r="M70" s="236"/>
      <c r="N70" s="335"/>
      <c r="O70" s="240"/>
      <c r="P70" s="236"/>
    </row>
    <row r="71" spans="1:16" ht="18" customHeight="1" thickBot="1">
      <c r="A71" s="244" t="s">
        <v>29</v>
      </c>
      <c r="B71" s="245">
        <f>SUM(B50:B70)</f>
        <v>6040</v>
      </c>
      <c r="C71" s="404">
        <f>SUM(C50:C70)</f>
        <v>0</v>
      </c>
      <c r="D71" s="244" t="s">
        <v>29</v>
      </c>
      <c r="E71" s="245">
        <f>SUM(E50:E70)</f>
        <v>3260</v>
      </c>
      <c r="F71" s="404">
        <f>SUM(F50:F70)</f>
        <v>0</v>
      </c>
      <c r="G71" s="244" t="s">
        <v>29</v>
      </c>
      <c r="H71" s="245">
        <f>SUM(H50:H70)</f>
        <v>8620</v>
      </c>
      <c r="I71" s="404">
        <f>SUM(I50:I70)</f>
        <v>0</v>
      </c>
      <c r="J71" s="247" t="s">
        <v>29</v>
      </c>
      <c r="K71" s="248"/>
      <c r="L71" s="245">
        <f>SUM(L50:L70)</f>
        <v>25000</v>
      </c>
      <c r="M71" s="404">
        <f>SUM(M50:M70)</f>
        <v>0</v>
      </c>
      <c r="N71" s="244" t="s">
        <v>29</v>
      </c>
      <c r="O71" s="245">
        <f>SUM(O50:O70)</f>
        <v>1910</v>
      </c>
      <c r="P71" s="405">
        <f>SUM(P50:P70)</f>
        <v>0</v>
      </c>
    </row>
    <row r="72" ht="13.5"/>
    <row r="73" ht="13.5"/>
    <row r="74" ht="13.5"/>
  </sheetData>
  <sheetProtection/>
  <mergeCells count="3">
    <mergeCell ref="L2:M2"/>
    <mergeCell ref="A2:D2"/>
    <mergeCell ref="E2:G2"/>
  </mergeCells>
  <conditionalFormatting sqref="F8 M25 M29 P25 P29 C51:C54 C56 F56:F59 F51:F53 F63 P51:P59 P63:P64 M51:M60 M63:M65">
    <cfRule type="cellIs" priority="71" dxfId="315" operator="greaterThan" stopIfTrue="1">
      <formula>B8</formula>
    </cfRule>
  </conditionalFormatting>
  <conditionalFormatting sqref="I8">
    <cfRule type="cellIs" priority="70" dxfId="315" operator="greaterThan" stopIfTrue="1">
      <formula>H8</formula>
    </cfRule>
  </conditionalFormatting>
  <conditionalFormatting sqref="M8">
    <cfRule type="cellIs" priority="69" dxfId="315" operator="greaterThan" stopIfTrue="1">
      <formula>L8</formula>
    </cfRule>
  </conditionalFormatting>
  <conditionalFormatting sqref="P8">
    <cfRule type="cellIs" priority="68" dxfId="315" operator="greaterThan" stopIfTrue="1">
      <formula>O8</formula>
    </cfRule>
  </conditionalFormatting>
  <conditionalFormatting sqref="C25">
    <cfRule type="cellIs" priority="67" dxfId="315" operator="greaterThan" stopIfTrue="1">
      <formula>B25</formula>
    </cfRule>
  </conditionalFormatting>
  <conditionalFormatting sqref="F25">
    <cfRule type="cellIs" priority="66" dxfId="315" operator="greaterThan" stopIfTrue="1">
      <formula>E25</formula>
    </cfRule>
  </conditionalFormatting>
  <conditionalFormatting sqref="M28">
    <cfRule type="cellIs" priority="64" dxfId="315" operator="greaterThan" stopIfTrue="1">
      <formula>L28</formula>
    </cfRule>
  </conditionalFormatting>
  <conditionalFormatting sqref="P28">
    <cfRule type="cellIs" priority="63" dxfId="315" operator="greaterThan" stopIfTrue="1">
      <formula>O28</formula>
    </cfRule>
  </conditionalFormatting>
  <conditionalFormatting sqref="C39">
    <cfRule type="cellIs" priority="62" dxfId="315" operator="greaterThan" stopIfTrue="1">
      <formula>B39</formula>
    </cfRule>
  </conditionalFormatting>
  <conditionalFormatting sqref="F39">
    <cfRule type="cellIs" priority="61" dxfId="315" operator="greaterThan" stopIfTrue="1">
      <formula>E39</formula>
    </cfRule>
  </conditionalFormatting>
  <conditionalFormatting sqref="I39">
    <cfRule type="cellIs" priority="60" dxfId="315" operator="greaterThan" stopIfTrue="1">
      <formula>H39</formula>
    </cfRule>
  </conditionalFormatting>
  <conditionalFormatting sqref="M39">
    <cfRule type="cellIs" priority="59" dxfId="315" operator="greaterThan" stopIfTrue="1">
      <formula>L39</formula>
    </cfRule>
  </conditionalFormatting>
  <conditionalFormatting sqref="P39">
    <cfRule type="cellIs" priority="58" dxfId="315" operator="greaterThan" stopIfTrue="1">
      <formula>O39</formula>
    </cfRule>
  </conditionalFormatting>
  <conditionalFormatting sqref="C50">
    <cfRule type="cellIs" priority="57" dxfId="315" operator="greaterThan" stopIfTrue="1">
      <formula>B50</formula>
    </cfRule>
  </conditionalFormatting>
  <conditionalFormatting sqref="F50">
    <cfRule type="cellIs" priority="56" dxfId="315" operator="greaterThan" stopIfTrue="1">
      <formula>E50</formula>
    </cfRule>
  </conditionalFormatting>
  <conditionalFormatting sqref="I50">
    <cfRule type="cellIs" priority="55" dxfId="315" operator="greaterThan" stopIfTrue="1">
      <formula>H50</formula>
    </cfRule>
  </conditionalFormatting>
  <conditionalFormatting sqref="M50">
    <cfRule type="cellIs" priority="54" dxfId="315" operator="greaterThan" stopIfTrue="1">
      <formula>L50</formula>
    </cfRule>
  </conditionalFormatting>
  <conditionalFormatting sqref="P50">
    <cfRule type="cellIs" priority="53" dxfId="315" operator="greaterThan" stopIfTrue="1">
      <formula>O50</formula>
    </cfRule>
  </conditionalFormatting>
  <conditionalFormatting sqref="C9:C10">
    <cfRule type="cellIs" priority="52" dxfId="315" operator="greaterThan" stopIfTrue="1">
      <formula>B9</formula>
    </cfRule>
  </conditionalFormatting>
  <conditionalFormatting sqref="F9">
    <cfRule type="cellIs" priority="50" dxfId="315" operator="greaterThan" stopIfTrue="1">
      <formula>E9</formula>
    </cfRule>
  </conditionalFormatting>
  <conditionalFormatting sqref="F10">
    <cfRule type="cellIs" priority="49" dxfId="315" operator="greaterThan" stopIfTrue="1">
      <formula>E10</formula>
    </cfRule>
  </conditionalFormatting>
  <conditionalFormatting sqref="I9:I10">
    <cfRule type="cellIs" priority="48" dxfId="315" operator="greaterThan" stopIfTrue="1">
      <formula>H9</formula>
    </cfRule>
  </conditionalFormatting>
  <conditionalFormatting sqref="M9:M13">
    <cfRule type="cellIs" priority="47" dxfId="315" operator="greaterThan" stopIfTrue="1">
      <formula>L9</formula>
    </cfRule>
  </conditionalFormatting>
  <conditionalFormatting sqref="P9:P12">
    <cfRule type="cellIs" priority="46" dxfId="315" operator="greaterThan" stopIfTrue="1">
      <formula>O9</formula>
    </cfRule>
  </conditionalFormatting>
  <conditionalFormatting sqref="C26">
    <cfRule type="cellIs" priority="45" dxfId="315" operator="greaterThan" stopIfTrue="1">
      <formula>B26</formula>
    </cfRule>
  </conditionalFormatting>
  <conditionalFormatting sqref="F26">
    <cfRule type="cellIs" priority="44" dxfId="315" operator="greaterThan" stopIfTrue="1">
      <formula>E26</formula>
    </cfRule>
  </conditionalFormatting>
  <conditionalFormatting sqref="I26">
    <cfRule type="cellIs" priority="43" dxfId="315" operator="greaterThan" stopIfTrue="1">
      <formula>H26</formula>
    </cfRule>
  </conditionalFormatting>
  <conditionalFormatting sqref="C40">
    <cfRule type="cellIs" priority="40" dxfId="315" operator="greaterThan" stopIfTrue="1">
      <formula>B40</formula>
    </cfRule>
  </conditionalFormatting>
  <conditionalFormatting sqref="F40">
    <cfRule type="cellIs" priority="39" dxfId="315" operator="greaterThan" stopIfTrue="1">
      <formula>E40</formula>
    </cfRule>
  </conditionalFormatting>
  <conditionalFormatting sqref="M40">
    <cfRule type="cellIs" priority="38" dxfId="315" operator="greaterThan" stopIfTrue="1">
      <formula>L40</formula>
    </cfRule>
  </conditionalFormatting>
  <conditionalFormatting sqref="I51:I55">
    <cfRule type="cellIs" priority="35" dxfId="315" operator="greaterThan" stopIfTrue="1">
      <formula>H51</formula>
    </cfRule>
  </conditionalFormatting>
  <conditionalFormatting sqref="C8">
    <cfRule type="cellIs" priority="32" dxfId="315" operator="greaterThan" stopIfTrue="1">
      <formula>B8</formula>
    </cfRule>
  </conditionalFormatting>
  <conditionalFormatting sqref="B9:B10">
    <cfRule type="cellIs" priority="31" dxfId="315" operator="greaterThan" stopIfTrue="1">
      <formula>A9</formula>
    </cfRule>
  </conditionalFormatting>
  <conditionalFormatting sqref="B8">
    <cfRule type="cellIs" priority="30" dxfId="315" operator="greaterThan" stopIfTrue="1">
      <formula>A8</formula>
    </cfRule>
  </conditionalFormatting>
  <conditionalFormatting sqref="E8">
    <cfRule type="cellIs" priority="29" dxfId="315" operator="greaterThan" stopIfTrue="1">
      <formula>D8</formula>
    </cfRule>
  </conditionalFormatting>
  <conditionalFormatting sqref="E9">
    <cfRule type="cellIs" priority="28" dxfId="315" operator="greaterThan" stopIfTrue="1">
      <formula>D9</formula>
    </cfRule>
  </conditionalFormatting>
  <conditionalFormatting sqref="E10">
    <cfRule type="cellIs" priority="27" dxfId="315" operator="greaterThan" stopIfTrue="1">
      <formula>D10</formula>
    </cfRule>
  </conditionalFormatting>
  <conditionalFormatting sqref="H8">
    <cfRule type="cellIs" priority="26" dxfId="315" operator="greaterThan" stopIfTrue="1">
      <formula>G8</formula>
    </cfRule>
  </conditionalFormatting>
  <conditionalFormatting sqref="H9:H10">
    <cfRule type="cellIs" priority="25" dxfId="315" operator="greaterThan" stopIfTrue="1">
      <formula>G9</formula>
    </cfRule>
  </conditionalFormatting>
  <conditionalFormatting sqref="L8">
    <cfRule type="cellIs" priority="24" dxfId="315" operator="greaterThan" stopIfTrue="1">
      <formula>K8</formula>
    </cfRule>
  </conditionalFormatting>
  <conditionalFormatting sqref="L9:L13">
    <cfRule type="cellIs" priority="23" dxfId="315" operator="greaterThan" stopIfTrue="1">
      <formula>K9</formula>
    </cfRule>
  </conditionalFormatting>
  <conditionalFormatting sqref="O8">
    <cfRule type="cellIs" priority="22" dxfId="315" operator="greaterThan" stopIfTrue="1">
      <formula>N8</formula>
    </cfRule>
  </conditionalFormatting>
  <conditionalFormatting sqref="O9:O12">
    <cfRule type="cellIs" priority="21" dxfId="315" operator="greaterThan" stopIfTrue="1">
      <formula>N9</formula>
    </cfRule>
  </conditionalFormatting>
  <conditionalFormatting sqref="H26">
    <cfRule type="cellIs" priority="20" dxfId="315" operator="greaterThan" stopIfTrue="1">
      <formula>G26</formula>
    </cfRule>
  </conditionalFormatting>
  <conditionalFormatting sqref="L25">
    <cfRule type="cellIs" priority="19" dxfId="315" operator="greaterThan" stopIfTrue="1">
      <formula>K25</formula>
    </cfRule>
  </conditionalFormatting>
  <conditionalFormatting sqref="O25">
    <cfRule type="cellIs" priority="18" dxfId="315" operator="greaterThan" stopIfTrue="1">
      <formula>N25</formula>
    </cfRule>
  </conditionalFormatting>
  <conditionalFormatting sqref="B39">
    <cfRule type="cellIs" priority="17" dxfId="315" operator="greaterThan" stopIfTrue="1">
      <formula>A39</formula>
    </cfRule>
  </conditionalFormatting>
  <conditionalFormatting sqref="E39">
    <cfRule type="cellIs" priority="16" dxfId="315" operator="greaterThan" stopIfTrue="1">
      <formula>D39</formula>
    </cfRule>
  </conditionalFormatting>
  <conditionalFormatting sqref="H39">
    <cfRule type="cellIs" priority="15" dxfId="315" operator="greaterThan" stopIfTrue="1">
      <formula>G39</formula>
    </cfRule>
  </conditionalFormatting>
  <conditionalFormatting sqref="L39">
    <cfRule type="cellIs" priority="14" dxfId="315" operator="greaterThan" stopIfTrue="1">
      <formula>K39</formula>
    </cfRule>
  </conditionalFormatting>
  <conditionalFormatting sqref="L40">
    <cfRule type="cellIs" priority="13" dxfId="315" operator="greaterThan" stopIfTrue="1">
      <formula>K40</formula>
    </cfRule>
  </conditionalFormatting>
  <conditionalFormatting sqref="B51:B54">
    <cfRule type="cellIs" priority="12" dxfId="315" operator="greaterThan" stopIfTrue="1">
      <formula>A51</formula>
    </cfRule>
  </conditionalFormatting>
  <conditionalFormatting sqref="B50">
    <cfRule type="cellIs" priority="11" dxfId="315" operator="greaterThan" stopIfTrue="1">
      <formula>A50</formula>
    </cfRule>
  </conditionalFormatting>
  <conditionalFormatting sqref="E56:E59 E51:E53">
    <cfRule type="cellIs" priority="10" dxfId="315" operator="greaterThan" stopIfTrue="1">
      <formula>D51</formula>
    </cfRule>
  </conditionalFormatting>
  <conditionalFormatting sqref="E50">
    <cfRule type="cellIs" priority="9" dxfId="315" operator="greaterThan" stopIfTrue="1">
      <formula>D50</formula>
    </cfRule>
  </conditionalFormatting>
  <conditionalFormatting sqref="H50">
    <cfRule type="cellIs" priority="8" dxfId="315" operator="greaterThan" stopIfTrue="1">
      <formula>G50</formula>
    </cfRule>
  </conditionalFormatting>
  <conditionalFormatting sqref="H51:H55">
    <cfRule type="cellIs" priority="7" dxfId="315" operator="greaterThan" stopIfTrue="1">
      <formula>G51</formula>
    </cfRule>
  </conditionalFormatting>
  <conditionalFormatting sqref="L51:L60">
    <cfRule type="cellIs" priority="6" dxfId="315" operator="greaterThan" stopIfTrue="1">
      <formula>K51</formula>
    </cfRule>
  </conditionalFormatting>
  <conditionalFormatting sqref="L50">
    <cfRule type="cellIs" priority="5" dxfId="315" operator="greaterThan" stopIfTrue="1">
      <formula>K50</formula>
    </cfRule>
  </conditionalFormatting>
  <conditionalFormatting sqref="O51:O59">
    <cfRule type="cellIs" priority="4" dxfId="315" operator="greaterThan" stopIfTrue="1">
      <formula>N51</formula>
    </cfRule>
  </conditionalFormatting>
  <conditionalFormatting sqref="O50">
    <cfRule type="cellIs" priority="3" dxfId="315" operator="greaterThan" stopIfTrue="1">
      <formula>N50</formula>
    </cfRule>
  </conditionalFormatting>
  <conditionalFormatting sqref="I25">
    <cfRule type="cellIs" priority="2" dxfId="315" operator="greaterThan" stopIfTrue="1">
      <formula>H25</formula>
    </cfRule>
  </conditionalFormatting>
  <conditionalFormatting sqref="H25">
    <cfRule type="cellIs" priority="1" dxfId="315" operator="greaterThan" stopIfTrue="1">
      <formula>G25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83" r:id="rId4"/>
  <headerFooter alignWithMargins="0">
    <oddHeader>&amp;L&amp;"ＭＳ Ｐ明朝,太字"&amp;18折込広告企画書　　　福岡地区・朝倉地区　№５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="90" zoomScaleNormal="90" workbookViewId="0" topLeftCell="A1">
      <selection activeCell="H63" sqref="H63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502">
        <f>'東区・博多区'!A2</f>
        <v>0</v>
      </c>
      <c r="B2" s="508"/>
      <c r="C2" s="508"/>
      <c r="D2" s="509"/>
      <c r="E2" s="505" t="str">
        <f>'東区・博多区'!E2</f>
        <v>令和　　　年　　　月　　　日</v>
      </c>
      <c r="F2" s="506"/>
      <c r="G2" s="507"/>
      <c r="H2" s="126">
        <f>'東区・博多区'!H2</f>
        <v>0</v>
      </c>
      <c r="I2" s="100">
        <f>'東区・博多区'!I2</f>
        <v>0</v>
      </c>
      <c r="J2" s="194"/>
      <c r="K2" s="455"/>
      <c r="L2" s="162"/>
      <c r="M2" s="163"/>
      <c r="N2" s="101"/>
      <c r="O2" s="102"/>
      <c r="P2" s="7"/>
    </row>
    <row r="3" spans="1:14" ht="15" customHeight="1" thickBot="1">
      <c r="A3" s="164"/>
      <c r="B3" s="165"/>
      <c r="N3" s="103" t="s">
        <v>197</v>
      </c>
    </row>
    <row r="4" spans="1:16" ht="17.25" customHeight="1" thickBot="1">
      <c r="A4" s="202" t="s">
        <v>450</v>
      </c>
      <c r="B4" s="161"/>
      <c r="C4" s="105" t="s">
        <v>186</v>
      </c>
      <c r="D4" s="106" t="s">
        <v>184</v>
      </c>
      <c r="E4" s="123"/>
      <c r="F4" s="108" t="s">
        <v>6</v>
      </c>
      <c r="G4" s="109">
        <f>SUM(B14,E14,H14,L14,O14)</f>
        <v>14680</v>
      </c>
      <c r="H4" s="124" t="s">
        <v>7</v>
      </c>
      <c r="I4" s="129">
        <f>SUM(C14,F14,I14,M14,P14)</f>
        <v>0</v>
      </c>
      <c r="J4" s="136"/>
      <c r="K4" s="136"/>
      <c r="L4" s="131" t="s">
        <v>8</v>
      </c>
      <c r="M4" s="132">
        <f>SUM(I4,I16,I31,I45)</f>
        <v>0</v>
      </c>
      <c r="N4" s="115" t="s">
        <v>198</v>
      </c>
      <c r="O4" s="134"/>
      <c r="P4" s="134"/>
    </row>
    <row r="5" spans="1:16" ht="5.25" customHeight="1" thickBot="1">
      <c r="A5" s="166"/>
      <c r="B5" s="167"/>
      <c r="C5" s="168"/>
      <c r="D5" s="169"/>
      <c r="E5" s="170"/>
      <c r="F5" s="171"/>
      <c r="G5" s="159"/>
      <c r="H5" s="172"/>
      <c r="I5" s="173"/>
      <c r="J5" s="136"/>
      <c r="K5" s="136"/>
      <c r="L5" s="137"/>
      <c r="M5" s="174"/>
      <c r="N5" s="136"/>
      <c r="O5" s="137"/>
      <c r="P5" s="174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ht="14.25" customHeight="1">
      <c r="A7" s="117" t="s">
        <v>14</v>
      </c>
      <c r="B7" s="118" t="s">
        <v>16</v>
      </c>
      <c r="C7" s="120" t="s">
        <v>208</v>
      </c>
      <c r="D7" s="117" t="s">
        <v>14</v>
      </c>
      <c r="E7" s="118" t="s">
        <v>16</v>
      </c>
      <c r="F7" s="120" t="s">
        <v>208</v>
      </c>
      <c r="G7" s="117" t="s">
        <v>14</v>
      </c>
      <c r="H7" s="118" t="s">
        <v>16</v>
      </c>
      <c r="I7" s="120" t="s">
        <v>208</v>
      </c>
      <c r="J7" s="195" t="s">
        <v>14</v>
      </c>
      <c r="K7" s="196"/>
      <c r="L7" s="118" t="s">
        <v>16</v>
      </c>
      <c r="M7" s="120" t="s">
        <v>208</v>
      </c>
      <c r="N7" s="117" t="s">
        <v>14</v>
      </c>
      <c r="O7" s="118" t="s">
        <v>16</v>
      </c>
      <c r="P7" s="120" t="s">
        <v>208</v>
      </c>
    </row>
    <row r="8" spans="1:16" ht="18" customHeight="1">
      <c r="A8" s="203" t="s">
        <v>118</v>
      </c>
      <c r="B8" s="406">
        <v>2860</v>
      </c>
      <c r="C8" s="205"/>
      <c r="D8" s="203" t="s">
        <v>118</v>
      </c>
      <c r="E8" s="406">
        <v>1990</v>
      </c>
      <c r="F8" s="205"/>
      <c r="G8" s="309" t="s">
        <v>126</v>
      </c>
      <c r="H8" s="406">
        <v>1340</v>
      </c>
      <c r="I8" s="205"/>
      <c r="J8" s="207" t="s">
        <v>118</v>
      </c>
      <c r="K8" s="208" t="s">
        <v>388</v>
      </c>
      <c r="L8" s="476">
        <v>2320</v>
      </c>
      <c r="M8" s="205"/>
      <c r="N8" s="203" t="s">
        <v>227</v>
      </c>
      <c r="O8" s="406">
        <v>330</v>
      </c>
      <c r="P8" s="205"/>
    </row>
    <row r="9" spans="1:16" ht="18" customHeight="1">
      <c r="A9" s="203"/>
      <c r="B9" s="216"/>
      <c r="C9" s="288"/>
      <c r="D9" s="203"/>
      <c r="E9" s="214"/>
      <c r="F9" s="288"/>
      <c r="G9" s="309" t="s">
        <v>123</v>
      </c>
      <c r="H9" s="406">
        <v>1200</v>
      </c>
      <c r="I9" s="209"/>
      <c r="J9" s="207" t="s">
        <v>127</v>
      </c>
      <c r="K9" s="208" t="s">
        <v>389</v>
      </c>
      <c r="L9" s="477">
        <v>2500</v>
      </c>
      <c r="M9" s="209"/>
      <c r="N9" s="203" t="s">
        <v>123</v>
      </c>
      <c r="O9" s="406">
        <v>220</v>
      </c>
      <c r="P9" s="209"/>
    </row>
    <row r="10" spans="1:16" ht="18" customHeight="1">
      <c r="A10" s="203"/>
      <c r="B10" s="216"/>
      <c r="C10" s="288"/>
      <c r="D10" s="203"/>
      <c r="E10" s="214"/>
      <c r="F10" s="288"/>
      <c r="G10" s="309"/>
      <c r="H10" s="212"/>
      <c r="I10" s="288"/>
      <c r="J10" s="207" t="s">
        <v>248</v>
      </c>
      <c r="K10" s="208" t="s">
        <v>389</v>
      </c>
      <c r="L10" s="477">
        <v>1920</v>
      </c>
      <c r="M10" s="209"/>
      <c r="N10" s="309"/>
      <c r="O10" s="407"/>
      <c r="P10" s="288"/>
    </row>
    <row r="11" spans="1:16" ht="18" customHeight="1">
      <c r="A11" s="203"/>
      <c r="B11" s="216"/>
      <c r="C11" s="288"/>
      <c r="D11" s="203"/>
      <c r="E11" s="214"/>
      <c r="F11" s="288"/>
      <c r="G11" s="309"/>
      <c r="H11" s="214"/>
      <c r="I11" s="288"/>
      <c r="J11" s="207"/>
      <c r="K11" s="208"/>
      <c r="L11" s="408"/>
      <c r="M11" s="288"/>
      <c r="N11" s="309"/>
      <c r="O11" s="212"/>
      <c r="P11" s="288"/>
    </row>
    <row r="12" spans="1:16" ht="18" customHeight="1">
      <c r="A12" s="203"/>
      <c r="B12" s="216"/>
      <c r="C12" s="288"/>
      <c r="D12" s="203"/>
      <c r="E12" s="214"/>
      <c r="F12" s="288"/>
      <c r="G12" s="309"/>
      <c r="H12" s="214"/>
      <c r="I12" s="288"/>
      <c r="J12" s="207"/>
      <c r="K12" s="208"/>
      <c r="L12" s="214"/>
      <c r="M12" s="288"/>
      <c r="N12" s="309"/>
      <c r="O12" s="214"/>
      <c r="P12" s="288"/>
    </row>
    <row r="13" spans="1:16" ht="18" customHeight="1">
      <c r="A13" s="393"/>
      <c r="B13" s="378"/>
      <c r="C13" s="288"/>
      <c r="D13" s="393"/>
      <c r="E13" s="240"/>
      <c r="F13" s="288"/>
      <c r="G13" s="335"/>
      <c r="H13" s="240"/>
      <c r="I13" s="288"/>
      <c r="J13" s="409"/>
      <c r="K13" s="410"/>
      <c r="L13" s="240"/>
      <c r="M13" s="288"/>
      <c r="N13" s="335"/>
      <c r="O13" s="240"/>
      <c r="P13" s="288"/>
    </row>
    <row r="14" spans="1:16" ht="18" customHeight="1" thickBot="1">
      <c r="A14" s="244" t="s">
        <v>29</v>
      </c>
      <c r="B14" s="245">
        <f>SUM(B8:B13)</f>
        <v>2860</v>
      </c>
      <c r="C14" s="404">
        <f>SUM(C8:C13)</f>
        <v>0</v>
      </c>
      <c r="D14" s="244" t="s">
        <v>29</v>
      </c>
      <c r="E14" s="245">
        <f>SUM(E8:E13)</f>
        <v>1990</v>
      </c>
      <c r="F14" s="404">
        <f>SUM(F8:F13)</f>
        <v>0</v>
      </c>
      <c r="G14" s="244" t="s">
        <v>29</v>
      </c>
      <c r="H14" s="245">
        <f>SUM(H8:H13)</f>
        <v>2540</v>
      </c>
      <c r="I14" s="404">
        <f>SUM(I8:I13)</f>
        <v>0</v>
      </c>
      <c r="J14" s="247" t="s">
        <v>29</v>
      </c>
      <c r="K14" s="248"/>
      <c r="L14" s="245">
        <f>SUM(L8:L13)</f>
        <v>6740</v>
      </c>
      <c r="M14" s="404">
        <f>SUM(M8:M13)</f>
        <v>0</v>
      </c>
      <c r="N14" s="244" t="s">
        <v>29</v>
      </c>
      <c r="O14" s="245">
        <f>SUM(O8:O13)</f>
        <v>550</v>
      </c>
      <c r="P14" s="405">
        <f>SUM(P8:P13)</f>
        <v>0</v>
      </c>
    </row>
    <row r="15" spans="1:16" ht="14.25" customHeight="1" thickBot="1">
      <c r="A15" s="175"/>
      <c r="B15" s="176"/>
      <c r="C15" s="177"/>
      <c r="D15" s="175"/>
      <c r="E15" s="176"/>
      <c r="F15" s="177"/>
      <c r="G15" s="175"/>
      <c r="H15" s="178"/>
      <c r="I15" s="179"/>
      <c r="J15" s="175"/>
      <c r="K15" s="175"/>
      <c r="L15" s="176"/>
      <c r="M15" s="177"/>
      <c r="N15" s="175"/>
      <c r="O15" s="176"/>
      <c r="P15" s="177"/>
    </row>
    <row r="16" spans="1:18" s="7" customFormat="1" ht="17.25" customHeight="1" thickBot="1">
      <c r="A16" s="202" t="s">
        <v>450</v>
      </c>
      <c r="B16" s="161"/>
      <c r="C16" s="155" t="s">
        <v>166</v>
      </c>
      <c r="D16" s="106" t="s">
        <v>174</v>
      </c>
      <c r="E16" s="123"/>
      <c r="F16" s="108" t="s">
        <v>6</v>
      </c>
      <c r="G16" s="109">
        <f>SUM(B29,E29,H29,L29,O29)</f>
        <v>29690</v>
      </c>
      <c r="H16" s="124" t="s">
        <v>7</v>
      </c>
      <c r="I16" s="129">
        <f>SUM(C29,F29,I29,M29,P29)</f>
        <v>0</v>
      </c>
      <c r="J16" s="188"/>
      <c r="K16" s="198"/>
      <c r="L16" s="189"/>
      <c r="M16" s="189"/>
      <c r="N16" s="189"/>
      <c r="O16" s="189"/>
      <c r="P16" s="189"/>
      <c r="R16" s="180"/>
    </row>
    <row r="17" spans="1:16" ht="5.25" customHeight="1" thickBot="1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8" customHeight="1">
      <c r="A18" s="87" t="s">
        <v>9</v>
      </c>
      <c r="B18" s="88"/>
      <c r="C18" s="116"/>
      <c r="D18" s="94" t="s">
        <v>10</v>
      </c>
      <c r="E18" s="88"/>
      <c r="F18" s="116"/>
      <c r="G18" s="94" t="s">
        <v>11</v>
      </c>
      <c r="H18" s="88"/>
      <c r="I18" s="116"/>
      <c r="J18" s="94" t="s">
        <v>12</v>
      </c>
      <c r="K18" s="94"/>
      <c r="L18" s="88"/>
      <c r="M18" s="116"/>
      <c r="N18" s="94" t="s">
        <v>13</v>
      </c>
      <c r="O18" s="88"/>
      <c r="P18" s="116"/>
    </row>
    <row r="19" spans="1:16" s="7" customFormat="1" ht="15" customHeight="1">
      <c r="A19" s="117" t="s">
        <v>14</v>
      </c>
      <c r="B19" s="118" t="s">
        <v>16</v>
      </c>
      <c r="C19" s="120" t="s">
        <v>208</v>
      </c>
      <c r="D19" s="117" t="s">
        <v>14</v>
      </c>
      <c r="E19" s="118" t="s">
        <v>16</v>
      </c>
      <c r="F19" s="120" t="s">
        <v>208</v>
      </c>
      <c r="G19" s="117" t="s">
        <v>14</v>
      </c>
      <c r="H19" s="118" t="s">
        <v>16</v>
      </c>
      <c r="I19" s="120" t="s">
        <v>208</v>
      </c>
      <c r="J19" s="195" t="s">
        <v>14</v>
      </c>
      <c r="K19" s="196"/>
      <c r="L19" s="118" t="s">
        <v>16</v>
      </c>
      <c r="M19" s="120" t="s">
        <v>208</v>
      </c>
      <c r="N19" s="117" t="s">
        <v>14</v>
      </c>
      <c r="O19" s="118" t="s">
        <v>16</v>
      </c>
      <c r="P19" s="120" t="s">
        <v>208</v>
      </c>
    </row>
    <row r="20" spans="1:16" ht="18" customHeight="1">
      <c r="A20" s="203" t="s">
        <v>128</v>
      </c>
      <c r="B20" s="476">
        <v>2240</v>
      </c>
      <c r="C20" s="205"/>
      <c r="D20" s="203" t="s">
        <v>196</v>
      </c>
      <c r="E20" s="476">
        <v>960</v>
      </c>
      <c r="F20" s="205"/>
      <c r="G20" s="203" t="s">
        <v>128</v>
      </c>
      <c r="H20" s="476">
        <v>1350</v>
      </c>
      <c r="I20" s="205"/>
      <c r="J20" s="207" t="s">
        <v>129</v>
      </c>
      <c r="K20" s="208" t="s">
        <v>388</v>
      </c>
      <c r="L20" s="476">
        <v>2840</v>
      </c>
      <c r="M20" s="205"/>
      <c r="N20" s="203" t="s">
        <v>335</v>
      </c>
      <c r="O20" s="476">
        <v>230</v>
      </c>
      <c r="P20" s="205"/>
    </row>
    <row r="21" spans="1:16" ht="18" customHeight="1">
      <c r="A21" s="203" t="s">
        <v>433</v>
      </c>
      <c r="B21" s="477">
        <v>250</v>
      </c>
      <c r="C21" s="209"/>
      <c r="D21" s="203" t="s">
        <v>335</v>
      </c>
      <c r="E21" s="477">
        <v>1700</v>
      </c>
      <c r="F21" s="209"/>
      <c r="G21" s="203" t="s">
        <v>129</v>
      </c>
      <c r="H21" s="477">
        <v>1760</v>
      </c>
      <c r="I21" s="209"/>
      <c r="J21" s="207" t="s">
        <v>397</v>
      </c>
      <c r="K21" s="208" t="s">
        <v>389</v>
      </c>
      <c r="L21" s="477">
        <v>1020</v>
      </c>
      <c r="M21" s="209"/>
      <c r="N21" s="203" t="s">
        <v>336</v>
      </c>
      <c r="O21" s="477">
        <v>40</v>
      </c>
      <c r="P21" s="209"/>
    </row>
    <row r="22" spans="1:16" ht="18" customHeight="1">
      <c r="A22" s="203" t="s">
        <v>130</v>
      </c>
      <c r="B22" s="477">
        <v>2130</v>
      </c>
      <c r="C22" s="209"/>
      <c r="D22" s="203" t="s">
        <v>129</v>
      </c>
      <c r="E22" s="477">
        <v>2500</v>
      </c>
      <c r="F22" s="209"/>
      <c r="G22" s="203" t="s">
        <v>131</v>
      </c>
      <c r="H22" s="477">
        <v>470</v>
      </c>
      <c r="I22" s="209"/>
      <c r="J22" s="207" t="s">
        <v>133</v>
      </c>
      <c r="K22" s="208" t="s">
        <v>389</v>
      </c>
      <c r="L22" s="477">
        <v>770</v>
      </c>
      <c r="M22" s="209"/>
      <c r="N22" s="203" t="s">
        <v>215</v>
      </c>
      <c r="O22" s="477">
        <v>340</v>
      </c>
      <c r="P22" s="209"/>
    </row>
    <row r="23" spans="1:16" ht="18" customHeight="1">
      <c r="A23" s="203" t="s">
        <v>179</v>
      </c>
      <c r="B23" s="477">
        <v>1390</v>
      </c>
      <c r="C23" s="209"/>
      <c r="D23" s="466" t="s">
        <v>452</v>
      </c>
      <c r="E23" s="477">
        <v>510</v>
      </c>
      <c r="F23" s="209"/>
      <c r="G23" s="203" t="s">
        <v>132</v>
      </c>
      <c r="H23" s="477">
        <v>2230</v>
      </c>
      <c r="I23" s="209"/>
      <c r="J23" s="207" t="s">
        <v>128</v>
      </c>
      <c r="K23" s="208" t="s">
        <v>389</v>
      </c>
      <c r="L23" s="477">
        <v>1740</v>
      </c>
      <c r="M23" s="209"/>
      <c r="N23" s="203" t="s">
        <v>128</v>
      </c>
      <c r="O23" s="477">
        <v>130</v>
      </c>
      <c r="P23" s="209"/>
    </row>
    <row r="24" spans="1:16" ht="18" customHeight="1">
      <c r="A24" s="203" t="s">
        <v>262</v>
      </c>
      <c r="B24" s="477">
        <v>3240</v>
      </c>
      <c r="C24" s="288"/>
      <c r="D24" s="206"/>
      <c r="E24" s="397"/>
      <c r="F24" s="288"/>
      <c r="G24" s="206" t="s">
        <v>214</v>
      </c>
      <c r="H24" s="477">
        <v>860</v>
      </c>
      <c r="I24" s="209"/>
      <c r="J24" s="254" t="s">
        <v>196</v>
      </c>
      <c r="K24" s="255" t="s">
        <v>389</v>
      </c>
      <c r="L24" s="477">
        <v>860</v>
      </c>
      <c r="M24" s="209"/>
      <c r="N24" s="206" t="s">
        <v>134</v>
      </c>
      <c r="O24" s="477">
        <v>130</v>
      </c>
      <c r="P24" s="209"/>
    </row>
    <row r="25" spans="1:16" ht="18" customHeight="1">
      <c r="A25" s="203"/>
      <c r="B25" s="204"/>
      <c r="C25" s="288"/>
      <c r="D25" s="206"/>
      <c r="E25" s="340"/>
      <c r="F25" s="288"/>
      <c r="G25" s="203"/>
      <c r="H25" s="204"/>
      <c r="I25" s="288"/>
      <c r="J25" s="411"/>
      <c r="K25" s="334"/>
      <c r="L25" s="330"/>
      <c r="M25" s="236"/>
      <c r="N25" s="203"/>
      <c r="O25" s="407"/>
      <c r="P25" s="288"/>
    </row>
    <row r="26" spans="1:16" ht="18" customHeight="1">
      <c r="A26" s="203"/>
      <c r="B26" s="204"/>
      <c r="C26" s="288"/>
      <c r="D26" s="203"/>
      <c r="E26" s="204"/>
      <c r="F26" s="288"/>
      <c r="G26" s="203"/>
      <c r="H26" s="204"/>
      <c r="I26" s="288"/>
      <c r="J26" s="411"/>
      <c r="K26" s="334"/>
      <c r="L26" s="330"/>
      <c r="M26" s="236"/>
      <c r="N26" s="203"/>
      <c r="O26" s="204"/>
      <c r="P26" s="288"/>
    </row>
    <row r="27" spans="1:16" ht="18" customHeight="1">
      <c r="A27" s="203"/>
      <c r="B27" s="204"/>
      <c r="C27" s="288"/>
      <c r="D27" s="203"/>
      <c r="E27" s="204"/>
      <c r="F27" s="288"/>
      <c r="G27" s="203"/>
      <c r="H27" s="204"/>
      <c r="I27" s="288"/>
      <c r="J27" s="411"/>
      <c r="K27" s="334"/>
      <c r="L27" s="330"/>
      <c r="M27" s="236"/>
      <c r="N27" s="203"/>
      <c r="O27" s="204"/>
      <c r="P27" s="288"/>
    </row>
    <row r="28" spans="1:16" ht="18" customHeight="1">
      <c r="A28" s="203"/>
      <c r="B28" s="216"/>
      <c r="C28" s="236"/>
      <c r="D28" s="203"/>
      <c r="E28" s="204"/>
      <c r="F28" s="288"/>
      <c r="G28" s="203"/>
      <c r="H28" s="204"/>
      <c r="I28" s="288"/>
      <c r="J28" s="411"/>
      <c r="K28" s="334"/>
      <c r="L28" s="330"/>
      <c r="M28" s="236"/>
      <c r="N28" s="203"/>
      <c r="O28" s="204"/>
      <c r="P28" s="288"/>
    </row>
    <row r="29" spans="1:16" ht="18" customHeight="1" thickBot="1">
      <c r="A29" s="244" t="s">
        <v>29</v>
      </c>
      <c r="B29" s="245">
        <f>SUM(B20:B28)</f>
        <v>9250</v>
      </c>
      <c r="C29" s="270">
        <f>SUM(C20:C28)</f>
        <v>0</v>
      </c>
      <c r="D29" s="244" t="s">
        <v>29</v>
      </c>
      <c r="E29" s="245">
        <f>SUM(E20:E28)</f>
        <v>5670</v>
      </c>
      <c r="F29" s="270">
        <f>SUM(F20:F28)</f>
        <v>0</v>
      </c>
      <c r="G29" s="244" t="s">
        <v>29</v>
      </c>
      <c r="H29" s="245">
        <f>SUM(H20:H28)</f>
        <v>6670</v>
      </c>
      <c r="I29" s="270">
        <f>SUM(I20:I28)</f>
        <v>0</v>
      </c>
      <c r="J29" s="247" t="s">
        <v>29</v>
      </c>
      <c r="K29" s="248"/>
      <c r="L29" s="245">
        <f>SUM(L20:L28)</f>
        <v>7230</v>
      </c>
      <c r="M29" s="270">
        <f>SUM(M20:M28)</f>
        <v>0</v>
      </c>
      <c r="N29" s="244" t="s">
        <v>29</v>
      </c>
      <c r="O29" s="245">
        <f>SUM(O20:O28)</f>
        <v>870</v>
      </c>
      <c r="P29" s="270">
        <f>SUM(P20:P28)</f>
        <v>0</v>
      </c>
    </row>
    <row r="30" spans="1:16" ht="15" customHeight="1" thickBot="1">
      <c r="A30" s="135"/>
      <c r="B30" s="135"/>
      <c r="C30" s="135"/>
      <c r="D30" s="135"/>
      <c r="E30" s="135"/>
      <c r="F30" s="135"/>
      <c r="G30" s="135"/>
      <c r="H30" s="181"/>
      <c r="I30" s="135"/>
      <c r="J30" s="1"/>
      <c r="K30" s="1"/>
      <c r="L30" s="135"/>
      <c r="M30" s="135"/>
      <c r="N30" s="135"/>
      <c r="O30" s="135"/>
      <c r="P30" s="135"/>
    </row>
    <row r="31" spans="1:16" s="7" customFormat="1" ht="17.25" customHeight="1" thickBot="1">
      <c r="A31" s="202" t="s">
        <v>450</v>
      </c>
      <c r="B31" s="128"/>
      <c r="C31" s="105" t="s">
        <v>212</v>
      </c>
      <c r="D31" s="106" t="s">
        <v>211</v>
      </c>
      <c r="E31" s="123"/>
      <c r="F31" s="108" t="s">
        <v>6</v>
      </c>
      <c r="G31" s="109">
        <f>SUM(B43,E43,H43,L43,O43)</f>
        <v>17220</v>
      </c>
      <c r="H31" s="124" t="s">
        <v>7</v>
      </c>
      <c r="I31" s="129">
        <f>SUM(C43,F43,I43,M43,P43)</f>
        <v>0</v>
      </c>
      <c r="J31" s="130"/>
      <c r="K31" s="130"/>
      <c r="L31" s="134"/>
      <c r="M31" s="134"/>
      <c r="N31" s="141"/>
      <c r="O31" s="134"/>
      <c r="P31" s="134"/>
    </row>
    <row r="32" spans="1:16" ht="5.25" customHeight="1" thickBot="1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</row>
    <row r="33" spans="1:16" ht="18" customHeight="1">
      <c r="A33" s="87" t="s">
        <v>9</v>
      </c>
      <c r="B33" s="88"/>
      <c r="C33" s="116"/>
      <c r="D33" s="94" t="s">
        <v>10</v>
      </c>
      <c r="E33" s="88"/>
      <c r="F33" s="116"/>
      <c r="G33" s="94" t="s">
        <v>11</v>
      </c>
      <c r="H33" s="88"/>
      <c r="I33" s="116"/>
      <c r="J33" s="94" t="s">
        <v>12</v>
      </c>
      <c r="K33" s="94"/>
      <c r="L33" s="88"/>
      <c r="M33" s="116"/>
      <c r="N33" s="94" t="s">
        <v>13</v>
      </c>
      <c r="O33" s="88"/>
      <c r="P33" s="116"/>
    </row>
    <row r="34" spans="1:16" s="7" customFormat="1" ht="15" customHeight="1">
      <c r="A34" s="117" t="s">
        <v>14</v>
      </c>
      <c r="B34" s="118" t="s">
        <v>16</v>
      </c>
      <c r="C34" s="120" t="s">
        <v>208</v>
      </c>
      <c r="D34" s="117" t="s">
        <v>14</v>
      </c>
      <c r="E34" s="118" t="s">
        <v>16</v>
      </c>
      <c r="F34" s="120" t="s">
        <v>208</v>
      </c>
      <c r="G34" s="117" t="s">
        <v>14</v>
      </c>
      <c r="H34" s="118" t="s">
        <v>16</v>
      </c>
      <c r="I34" s="120" t="s">
        <v>208</v>
      </c>
      <c r="J34" s="195" t="s">
        <v>14</v>
      </c>
      <c r="K34" s="196"/>
      <c r="L34" s="118" t="s">
        <v>16</v>
      </c>
      <c r="M34" s="120" t="s">
        <v>208</v>
      </c>
      <c r="N34" s="117" t="s">
        <v>14</v>
      </c>
      <c r="O34" s="118" t="s">
        <v>16</v>
      </c>
      <c r="P34" s="120" t="s">
        <v>208</v>
      </c>
    </row>
    <row r="35" spans="1:16" ht="18" customHeight="1">
      <c r="A35" s="203" t="s">
        <v>135</v>
      </c>
      <c r="B35" s="476">
        <v>1650</v>
      </c>
      <c r="C35" s="205"/>
      <c r="D35" s="206" t="s">
        <v>370</v>
      </c>
      <c r="E35" s="476">
        <v>1580</v>
      </c>
      <c r="F35" s="205"/>
      <c r="G35" s="203" t="s">
        <v>135</v>
      </c>
      <c r="H35" s="476">
        <v>1650</v>
      </c>
      <c r="I35" s="205"/>
      <c r="J35" s="211" t="s">
        <v>135</v>
      </c>
      <c r="K35" s="208" t="s">
        <v>388</v>
      </c>
      <c r="L35" s="476">
        <v>1620</v>
      </c>
      <c r="M35" s="205"/>
      <c r="N35" s="206" t="s">
        <v>136</v>
      </c>
      <c r="O35" s="476">
        <v>120</v>
      </c>
      <c r="P35" s="205"/>
    </row>
    <row r="36" spans="1:16" ht="18" customHeight="1">
      <c r="A36" s="203" t="s">
        <v>136</v>
      </c>
      <c r="B36" s="477">
        <v>1360</v>
      </c>
      <c r="C36" s="209"/>
      <c r="D36" s="203" t="s">
        <v>371</v>
      </c>
      <c r="E36" s="477">
        <v>1300</v>
      </c>
      <c r="F36" s="209"/>
      <c r="G36" s="203" t="s">
        <v>136</v>
      </c>
      <c r="H36" s="477">
        <v>1010</v>
      </c>
      <c r="I36" s="209"/>
      <c r="J36" s="207" t="s">
        <v>136</v>
      </c>
      <c r="K36" s="208" t="s">
        <v>389</v>
      </c>
      <c r="L36" s="477">
        <v>1820</v>
      </c>
      <c r="M36" s="209"/>
      <c r="N36" s="206" t="s">
        <v>239</v>
      </c>
      <c r="O36" s="477">
        <v>20</v>
      </c>
      <c r="P36" s="209"/>
    </row>
    <row r="37" spans="1:16" ht="18" customHeight="1">
      <c r="A37" s="203" t="s">
        <v>137</v>
      </c>
      <c r="B37" s="477">
        <v>700</v>
      </c>
      <c r="C37" s="209"/>
      <c r="D37" s="203" t="s">
        <v>369</v>
      </c>
      <c r="E37" s="477">
        <v>500</v>
      </c>
      <c r="F37" s="209"/>
      <c r="G37" s="206" t="s">
        <v>274</v>
      </c>
      <c r="H37" s="477">
        <v>840</v>
      </c>
      <c r="I37" s="209"/>
      <c r="J37" s="207" t="s">
        <v>231</v>
      </c>
      <c r="K37" s="208" t="s">
        <v>389</v>
      </c>
      <c r="L37" s="477">
        <v>1020</v>
      </c>
      <c r="M37" s="209"/>
      <c r="N37" s="206" t="s">
        <v>135</v>
      </c>
      <c r="O37" s="477">
        <v>340</v>
      </c>
      <c r="P37" s="209"/>
    </row>
    <row r="38" spans="1:16" ht="18" customHeight="1">
      <c r="A38" s="203"/>
      <c r="B38" s="299"/>
      <c r="C38" s="288"/>
      <c r="D38" s="206"/>
      <c r="E38" s="204"/>
      <c r="F38" s="288"/>
      <c r="G38" s="206"/>
      <c r="H38" s="308"/>
      <c r="I38" s="288"/>
      <c r="J38" s="211" t="s">
        <v>137</v>
      </c>
      <c r="K38" s="208" t="s">
        <v>390</v>
      </c>
      <c r="L38" s="477">
        <v>1590</v>
      </c>
      <c r="M38" s="209"/>
      <c r="N38" s="206" t="s">
        <v>137</v>
      </c>
      <c r="O38" s="477">
        <v>100</v>
      </c>
      <c r="P38" s="209"/>
    </row>
    <row r="39" spans="1:16" ht="18" customHeight="1">
      <c r="A39" s="309"/>
      <c r="B39" s="204"/>
      <c r="C39" s="288"/>
      <c r="D39" s="206"/>
      <c r="E39" s="204"/>
      <c r="F39" s="209"/>
      <c r="G39" s="206"/>
      <c r="H39" s="204"/>
      <c r="I39" s="288"/>
      <c r="J39" s="211"/>
      <c r="K39" s="206"/>
      <c r="L39" s="204"/>
      <c r="M39" s="288"/>
      <c r="N39" s="206"/>
      <c r="O39" s="204"/>
      <c r="P39" s="288"/>
    </row>
    <row r="40" spans="1:16" ht="18" customHeight="1">
      <c r="A40" s="203"/>
      <c r="B40" s="204"/>
      <c r="C40" s="288"/>
      <c r="D40" s="206"/>
      <c r="E40" s="204"/>
      <c r="F40" s="288"/>
      <c r="G40" s="206"/>
      <c r="H40" s="204"/>
      <c r="I40" s="288"/>
      <c r="J40" s="211"/>
      <c r="K40" s="206"/>
      <c r="L40" s="204"/>
      <c r="M40" s="288"/>
      <c r="N40" s="206"/>
      <c r="O40" s="204"/>
      <c r="P40" s="288"/>
    </row>
    <row r="41" spans="1:16" ht="18" customHeight="1">
      <c r="A41" s="309"/>
      <c r="B41" s="412"/>
      <c r="C41" s="236"/>
      <c r="D41" s="206"/>
      <c r="E41" s="204"/>
      <c r="F41" s="288"/>
      <c r="G41" s="206"/>
      <c r="H41" s="204"/>
      <c r="I41" s="288"/>
      <c r="J41" s="211"/>
      <c r="K41" s="206"/>
      <c r="L41" s="204"/>
      <c r="M41" s="288"/>
      <c r="N41" s="206"/>
      <c r="O41" s="204"/>
      <c r="P41" s="288"/>
    </row>
    <row r="42" spans="1:16" ht="18" customHeight="1">
      <c r="A42" s="393"/>
      <c r="B42" s="378"/>
      <c r="C42" s="236"/>
      <c r="D42" s="206"/>
      <c r="E42" s="204"/>
      <c r="F42" s="288"/>
      <c r="G42" s="243"/>
      <c r="H42" s="240"/>
      <c r="I42" s="236"/>
      <c r="J42" s="411"/>
      <c r="K42" s="334"/>
      <c r="L42" s="413"/>
      <c r="M42" s="288"/>
      <c r="N42" s="241"/>
      <c r="O42" s="240"/>
      <c r="P42" s="236"/>
    </row>
    <row r="43" spans="1:16" ht="18" customHeight="1" thickBot="1">
      <c r="A43" s="244" t="s">
        <v>29</v>
      </c>
      <c r="B43" s="245">
        <f>SUM(B35:B42)</f>
        <v>3710</v>
      </c>
      <c r="C43" s="270">
        <f>SUM(C35:C42)</f>
        <v>0</v>
      </c>
      <c r="D43" s="244" t="s">
        <v>29</v>
      </c>
      <c r="E43" s="245">
        <f>SUM(E35:E42)</f>
        <v>3380</v>
      </c>
      <c r="F43" s="270">
        <f>SUM(F35:F42)</f>
        <v>0</v>
      </c>
      <c r="G43" s="244" t="s">
        <v>29</v>
      </c>
      <c r="H43" s="245">
        <f>SUM(H35:H42)</f>
        <v>3500</v>
      </c>
      <c r="I43" s="270">
        <f>SUM(I35:I42)</f>
        <v>0</v>
      </c>
      <c r="J43" s="247" t="s">
        <v>29</v>
      </c>
      <c r="K43" s="248"/>
      <c r="L43" s="245">
        <f>SUM(L35:L42)</f>
        <v>6050</v>
      </c>
      <c r="M43" s="270">
        <f>SUM(M35:M42)</f>
        <v>0</v>
      </c>
      <c r="N43" s="244" t="s">
        <v>29</v>
      </c>
      <c r="O43" s="245">
        <f>SUM(O35:O42)</f>
        <v>580</v>
      </c>
      <c r="P43" s="270">
        <f>SUM(P35:P42)</f>
        <v>0</v>
      </c>
    </row>
    <row r="44" spans="1:16" ht="15" customHeight="1" thickBot="1">
      <c r="A44" s="135"/>
      <c r="B44" s="135"/>
      <c r="C44" s="135"/>
      <c r="D44" s="135"/>
      <c r="E44" s="135"/>
      <c r="F44" s="135"/>
      <c r="G44" s="135"/>
      <c r="H44" s="181"/>
      <c r="I44" s="135"/>
      <c r="J44" s="1"/>
      <c r="K44" s="1"/>
      <c r="L44" s="135"/>
      <c r="M44" s="135"/>
      <c r="N44" s="135"/>
      <c r="O44" s="135"/>
      <c r="P44" s="135"/>
    </row>
    <row r="45" spans="1:16" s="7" customFormat="1" ht="17.25" customHeight="1" thickBot="1">
      <c r="A45" s="202" t="s">
        <v>450</v>
      </c>
      <c r="B45" s="128"/>
      <c r="C45" s="105" t="s">
        <v>167</v>
      </c>
      <c r="D45" s="106" t="s">
        <v>237</v>
      </c>
      <c r="E45" s="123"/>
      <c r="F45" s="108" t="s">
        <v>6</v>
      </c>
      <c r="G45" s="109">
        <f>B66+E66+H66+L66+O66</f>
        <v>20300</v>
      </c>
      <c r="H45" s="124" t="s">
        <v>7</v>
      </c>
      <c r="I45" s="129">
        <f>C66+F66+I66+M66+P66</f>
        <v>0</v>
      </c>
      <c r="J45" s="130"/>
      <c r="K45" s="130"/>
      <c r="L45" s="134"/>
      <c r="M45" s="134"/>
      <c r="N45" s="141"/>
      <c r="O45" s="134"/>
      <c r="P45" s="134"/>
    </row>
    <row r="46" spans="1:16" ht="5.25" customHeight="1" thickBot="1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</row>
    <row r="47" spans="1:16" ht="18" customHeight="1">
      <c r="A47" s="87" t="s">
        <v>9</v>
      </c>
      <c r="B47" s="88"/>
      <c r="C47" s="116"/>
      <c r="D47" s="94" t="s">
        <v>10</v>
      </c>
      <c r="E47" s="88"/>
      <c r="F47" s="116"/>
      <c r="G47" s="94" t="s">
        <v>11</v>
      </c>
      <c r="H47" s="88"/>
      <c r="I47" s="116"/>
      <c r="J47" s="94" t="s">
        <v>12</v>
      </c>
      <c r="K47" s="94"/>
      <c r="L47" s="88"/>
      <c r="M47" s="116"/>
      <c r="N47" s="94" t="s">
        <v>13</v>
      </c>
      <c r="O47" s="88"/>
      <c r="P47" s="116"/>
    </row>
    <row r="48" spans="1:16" s="7" customFormat="1" ht="15" customHeight="1">
      <c r="A48" s="190" t="s">
        <v>14</v>
      </c>
      <c r="B48" s="191" t="s">
        <v>16</v>
      </c>
      <c r="C48" s="192" t="s">
        <v>208</v>
      </c>
      <c r="D48" s="190" t="s">
        <v>14</v>
      </c>
      <c r="E48" s="191" t="s">
        <v>16</v>
      </c>
      <c r="F48" s="192" t="s">
        <v>208</v>
      </c>
      <c r="G48" s="190" t="s">
        <v>14</v>
      </c>
      <c r="H48" s="191" t="s">
        <v>16</v>
      </c>
      <c r="I48" s="192" t="s">
        <v>208</v>
      </c>
      <c r="J48" s="199" t="s">
        <v>14</v>
      </c>
      <c r="K48" s="196"/>
      <c r="L48" s="191" t="s">
        <v>16</v>
      </c>
      <c r="M48" s="192" t="s">
        <v>208</v>
      </c>
      <c r="N48" s="190" t="s">
        <v>14</v>
      </c>
      <c r="O48" s="191" t="s">
        <v>16</v>
      </c>
      <c r="P48" s="192" t="s">
        <v>208</v>
      </c>
    </row>
    <row r="49" spans="1:16" ht="18" customHeight="1">
      <c r="A49" s="203" t="s">
        <v>354</v>
      </c>
      <c r="B49" s="477">
        <v>170</v>
      </c>
      <c r="C49" s="271"/>
      <c r="D49" s="203" t="s">
        <v>358</v>
      </c>
      <c r="E49" s="494">
        <v>1370</v>
      </c>
      <c r="F49" s="271"/>
      <c r="G49" s="414" t="s">
        <v>343</v>
      </c>
      <c r="H49" s="494">
        <v>1680</v>
      </c>
      <c r="I49" s="205"/>
      <c r="J49" s="207" t="s">
        <v>236</v>
      </c>
      <c r="K49" s="208" t="s">
        <v>388</v>
      </c>
      <c r="L49" s="494">
        <v>4020</v>
      </c>
      <c r="M49" s="205"/>
      <c r="N49" s="203" t="s">
        <v>353</v>
      </c>
      <c r="O49" s="492">
        <v>370</v>
      </c>
      <c r="P49" s="491"/>
    </row>
    <row r="50" spans="1:16" ht="18" customHeight="1">
      <c r="A50" s="203" t="s">
        <v>422</v>
      </c>
      <c r="B50" s="478">
        <v>90</v>
      </c>
      <c r="C50" s="355"/>
      <c r="D50" s="206" t="s">
        <v>350</v>
      </c>
      <c r="E50" s="478">
        <v>160</v>
      </c>
      <c r="F50" s="355"/>
      <c r="G50" s="206" t="s">
        <v>375</v>
      </c>
      <c r="H50" s="477">
        <v>1250</v>
      </c>
      <c r="I50" s="288"/>
      <c r="J50" s="207" t="s">
        <v>138</v>
      </c>
      <c r="K50" s="208" t="s">
        <v>389</v>
      </c>
      <c r="L50" s="477">
        <v>2290</v>
      </c>
      <c r="M50" s="209"/>
      <c r="N50" s="203" t="s">
        <v>354</v>
      </c>
      <c r="O50" s="493">
        <v>40</v>
      </c>
      <c r="P50" s="277"/>
    </row>
    <row r="51" spans="1:16" ht="18" customHeight="1">
      <c r="A51" s="203" t="s">
        <v>357</v>
      </c>
      <c r="B51" s="478">
        <v>140</v>
      </c>
      <c r="C51" s="355"/>
      <c r="D51" s="206" t="s">
        <v>347</v>
      </c>
      <c r="E51" s="477">
        <v>90</v>
      </c>
      <c r="F51" s="288"/>
      <c r="G51" s="203"/>
      <c r="H51" s="204"/>
      <c r="I51" s="288"/>
      <c r="J51" s="207" t="s">
        <v>139</v>
      </c>
      <c r="K51" s="208" t="s">
        <v>389</v>
      </c>
      <c r="L51" s="477">
        <v>2230</v>
      </c>
      <c r="M51" s="209"/>
      <c r="N51" s="206" t="s">
        <v>275</v>
      </c>
      <c r="O51" s="489">
        <v>60</v>
      </c>
      <c r="P51" s="279"/>
    </row>
    <row r="52" spans="1:16" ht="18" customHeight="1">
      <c r="A52" s="203" t="s">
        <v>275</v>
      </c>
      <c r="B52" s="478">
        <v>200</v>
      </c>
      <c r="C52" s="355"/>
      <c r="D52" s="203" t="s">
        <v>425</v>
      </c>
      <c r="E52" s="478">
        <v>90</v>
      </c>
      <c r="F52" s="355"/>
      <c r="G52" s="203"/>
      <c r="H52" s="212"/>
      <c r="I52" s="288"/>
      <c r="J52" s="207" t="s">
        <v>234</v>
      </c>
      <c r="K52" s="208" t="s">
        <v>389</v>
      </c>
      <c r="L52" s="477">
        <v>1530</v>
      </c>
      <c r="M52" s="209"/>
      <c r="N52" s="206" t="s">
        <v>356</v>
      </c>
      <c r="O52" s="489">
        <v>80</v>
      </c>
      <c r="P52" s="488"/>
    </row>
    <row r="53" spans="1:16" ht="18" customHeight="1">
      <c r="A53" s="203" t="s">
        <v>356</v>
      </c>
      <c r="B53" s="478">
        <v>200</v>
      </c>
      <c r="C53" s="355"/>
      <c r="D53" s="203" t="s">
        <v>348</v>
      </c>
      <c r="E53" s="478">
        <v>30</v>
      </c>
      <c r="F53" s="355"/>
      <c r="G53" s="203"/>
      <c r="H53" s="214"/>
      <c r="I53" s="236"/>
      <c r="J53" s="207" t="s">
        <v>235</v>
      </c>
      <c r="K53" s="208" t="s">
        <v>388</v>
      </c>
      <c r="L53" s="477">
        <v>2230</v>
      </c>
      <c r="M53" s="209"/>
      <c r="N53" s="206" t="s">
        <v>357</v>
      </c>
      <c r="O53" s="489">
        <v>10</v>
      </c>
      <c r="P53" s="488"/>
    </row>
    <row r="54" spans="1:16" ht="18" customHeight="1">
      <c r="A54" s="203"/>
      <c r="B54" s="216"/>
      <c r="C54" s="236"/>
      <c r="D54" s="203" t="s">
        <v>349</v>
      </c>
      <c r="E54" s="478">
        <v>230</v>
      </c>
      <c r="F54" s="355"/>
      <c r="G54" s="206"/>
      <c r="H54" s="214"/>
      <c r="I54" s="236"/>
      <c r="J54" s="211" t="s">
        <v>398</v>
      </c>
      <c r="K54" s="208" t="s">
        <v>389</v>
      </c>
      <c r="L54" s="477">
        <v>1010</v>
      </c>
      <c r="M54" s="209"/>
      <c r="N54" s="203" t="s">
        <v>426</v>
      </c>
      <c r="O54" s="493">
        <v>20</v>
      </c>
      <c r="P54" s="488"/>
    </row>
    <row r="55" spans="1:16" ht="18" customHeight="1">
      <c r="A55" s="309"/>
      <c r="B55" s="412"/>
      <c r="C55" s="362"/>
      <c r="D55" s="203"/>
      <c r="E55" s="340"/>
      <c r="F55" s="288"/>
      <c r="G55" s="203"/>
      <c r="H55" s="214"/>
      <c r="I55" s="236"/>
      <c r="J55" s="207" t="s">
        <v>399</v>
      </c>
      <c r="K55" s="208" t="s">
        <v>388</v>
      </c>
      <c r="L55" s="477">
        <v>650</v>
      </c>
      <c r="M55" s="209"/>
      <c r="N55" s="203" t="s">
        <v>220</v>
      </c>
      <c r="O55" s="493">
        <v>40</v>
      </c>
      <c r="P55" s="277"/>
    </row>
    <row r="56" spans="1:16" ht="18" customHeight="1">
      <c r="A56" s="309"/>
      <c r="B56" s="412"/>
      <c r="C56" s="362"/>
      <c r="D56" s="278"/>
      <c r="E56" s="214"/>
      <c r="F56" s="288"/>
      <c r="G56" s="218"/>
      <c r="H56" s="214"/>
      <c r="I56" s="236"/>
      <c r="J56" s="207"/>
      <c r="K56" s="208"/>
      <c r="L56" s="340"/>
      <c r="M56" s="288"/>
      <c r="N56" s="203" t="s">
        <v>221</v>
      </c>
      <c r="O56" s="493">
        <v>20</v>
      </c>
      <c r="P56" s="277"/>
    </row>
    <row r="57" spans="1:16" ht="18" customHeight="1">
      <c r="A57" s="309"/>
      <c r="B57" s="412"/>
      <c r="C57" s="362"/>
      <c r="D57" s="203"/>
      <c r="E57" s="228"/>
      <c r="F57" s="415"/>
      <c r="G57" s="323"/>
      <c r="H57" s="269"/>
      <c r="I57" s="362"/>
      <c r="J57" s="207"/>
      <c r="K57" s="208"/>
      <c r="L57" s="212"/>
      <c r="M57" s="288"/>
      <c r="N57" s="278"/>
      <c r="O57" s="228"/>
      <c r="P57" s="279"/>
    </row>
    <row r="58" spans="1:16" ht="18" customHeight="1">
      <c r="A58" s="309"/>
      <c r="B58" s="412"/>
      <c r="C58" s="362"/>
      <c r="D58" s="203"/>
      <c r="E58" s="228"/>
      <c r="F58" s="277"/>
      <c r="G58" s="323"/>
      <c r="H58" s="269"/>
      <c r="I58" s="362"/>
      <c r="J58" s="256"/>
      <c r="K58" s="350"/>
      <c r="L58" s="269"/>
      <c r="M58" s="362"/>
      <c r="N58" s="203"/>
      <c r="O58" s="228"/>
      <c r="P58" s="415"/>
    </row>
    <row r="59" spans="1:16" ht="18" customHeight="1">
      <c r="A59" s="203"/>
      <c r="B59" s="250"/>
      <c r="C59" s="233"/>
      <c r="D59" s="309"/>
      <c r="E59" s="416"/>
      <c r="F59" s="362"/>
      <c r="G59" s="203"/>
      <c r="H59" s="204"/>
      <c r="I59" s="209"/>
      <c r="J59" s="462"/>
      <c r="K59" s="208"/>
      <c r="L59" s="204"/>
      <c r="M59" s="209"/>
      <c r="N59" s="203"/>
      <c r="O59" s="493"/>
      <c r="P59" s="279"/>
    </row>
    <row r="60" spans="1:16" ht="18" customHeight="1">
      <c r="A60" s="203"/>
      <c r="B60" s="250"/>
      <c r="C60" s="209"/>
      <c r="D60" s="280"/>
      <c r="E60" s="416"/>
      <c r="F60" s="362"/>
      <c r="G60" s="203"/>
      <c r="H60" s="204">
        <v>0</v>
      </c>
      <c r="I60" s="209">
        <v>0</v>
      </c>
      <c r="J60" s="256"/>
      <c r="K60" s="257"/>
      <c r="L60" s="269"/>
      <c r="M60" s="362"/>
      <c r="N60" s="203"/>
      <c r="O60" s="228"/>
      <c r="P60" s="277"/>
    </row>
    <row r="61" spans="1:16" ht="18" customHeight="1">
      <c r="A61" s="203"/>
      <c r="B61" s="250"/>
      <c r="C61" s="209"/>
      <c r="D61" s="280"/>
      <c r="E61" s="416"/>
      <c r="F61" s="362"/>
      <c r="G61" s="323"/>
      <c r="H61" s="269"/>
      <c r="I61" s="362"/>
      <c r="J61" s="256"/>
      <c r="K61" s="257"/>
      <c r="L61" s="269"/>
      <c r="M61" s="362"/>
      <c r="N61" s="257"/>
      <c r="O61" s="416"/>
      <c r="P61" s="417"/>
    </row>
    <row r="62" spans="1:16" ht="18" customHeight="1">
      <c r="A62" s="203"/>
      <c r="B62" s="216"/>
      <c r="C62" s="236"/>
      <c r="D62" s="309"/>
      <c r="E62" s="416"/>
      <c r="F62" s="362"/>
      <c r="G62" s="323"/>
      <c r="H62" s="269"/>
      <c r="I62" s="362"/>
      <c r="J62" s="256"/>
      <c r="K62" s="257"/>
      <c r="L62" s="269"/>
      <c r="M62" s="362"/>
      <c r="N62" s="280"/>
      <c r="O62" s="416"/>
      <c r="P62" s="417"/>
    </row>
    <row r="63" spans="1:16" ht="18" customHeight="1">
      <c r="A63" s="309"/>
      <c r="B63" s="412"/>
      <c r="C63" s="362"/>
      <c r="D63" s="309"/>
      <c r="E63" s="416"/>
      <c r="F63" s="362"/>
      <c r="G63" s="323"/>
      <c r="H63" s="269"/>
      <c r="I63" s="362"/>
      <c r="J63" s="256"/>
      <c r="K63" s="257"/>
      <c r="L63" s="269"/>
      <c r="M63" s="362"/>
      <c r="N63" s="280"/>
      <c r="O63" s="416"/>
      <c r="P63" s="417"/>
    </row>
    <row r="64" spans="1:16" ht="18" customHeight="1">
      <c r="A64" s="203" t="s">
        <v>355</v>
      </c>
      <c r="B64" s="412"/>
      <c r="C64" s="362"/>
      <c r="D64" s="309"/>
      <c r="E64" s="416"/>
      <c r="F64" s="362"/>
      <c r="G64" s="323"/>
      <c r="H64" s="269"/>
      <c r="I64" s="362"/>
      <c r="J64" s="462" t="s">
        <v>233</v>
      </c>
      <c r="K64" s="208" t="s">
        <v>388</v>
      </c>
      <c r="L64" s="269"/>
      <c r="M64" s="362"/>
      <c r="N64" s="206" t="s">
        <v>355</v>
      </c>
      <c r="O64" s="416"/>
      <c r="P64" s="362"/>
    </row>
    <row r="65" spans="1:16" ht="18" customHeight="1">
      <c r="A65" s="393"/>
      <c r="B65" s="378"/>
      <c r="C65" s="236"/>
      <c r="D65" s="393"/>
      <c r="E65" s="284"/>
      <c r="F65" s="236"/>
      <c r="G65" s="418"/>
      <c r="H65" s="240"/>
      <c r="I65" s="236"/>
      <c r="J65" s="242"/>
      <c r="K65" s="243"/>
      <c r="L65" s="240"/>
      <c r="M65" s="236"/>
      <c r="N65" s="243"/>
      <c r="O65" s="284"/>
      <c r="P65" s="236"/>
    </row>
    <row r="66" spans="1:16" ht="18" customHeight="1" thickBot="1">
      <c r="A66" s="244" t="s">
        <v>29</v>
      </c>
      <c r="B66" s="245">
        <f>SUM(B49:B65)</f>
        <v>800</v>
      </c>
      <c r="C66" s="270">
        <f>SUM(C49:C65)</f>
        <v>0</v>
      </c>
      <c r="D66" s="244" t="s">
        <v>29</v>
      </c>
      <c r="E66" s="245">
        <f>SUM(E49:E65)</f>
        <v>1970</v>
      </c>
      <c r="F66" s="270">
        <f>SUM(F49:F65)</f>
        <v>0</v>
      </c>
      <c r="G66" s="244" t="s">
        <v>29</v>
      </c>
      <c r="H66" s="245">
        <f>SUM(H49:H65)</f>
        <v>2930</v>
      </c>
      <c r="I66" s="270">
        <f>SUM(I49:I65)</f>
        <v>0</v>
      </c>
      <c r="J66" s="247" t="s">
        <v>29</v>
      </c>
      <c r="K66" s="248"/>
      <c r="L66" s="245">
        <f>SUM(L49:L65)</f>
        <v>13960</v>
      </c>
      <c r="M66" s="270">
        <f>SUM(M49:M65)</f>
        <v>0</v>
      </c>
      <c r="N66" s="244" t="s">
        <v>29</v>
      </c>
      <c r="O66" s="245">
        <f>SUM(O49:O65)</f>
        <v>640</v>
      </c>
      <c r="P66" s="270">
        <f>SUM(P49:P65)</f>
        <v>0</v>
      </c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</sheetData>
  <sheetProtection/>
  <mergeCells count="2">
    <mergeCell ref="A2:D2"/>
    <mergeCell ref="E2:G2"/>
  </mergeCells>
  <conditionalFormatting sqref="C8 P55:P56 F36:F37 F39 P50 M50:M55 M59">
    <cfRule type="cellIs" priority="67" dxfId="315" operator="greaterThan" stopIfTrue="1">
      <formula>B8</formula>
    </cfRule>
  </conditionalFormatting>
  <conditionalFormatting sqref="F8">
    <cfRule type="cellIs" priority="66" dxfId="315" operator="greaterThan" stopIfTrue="1">
      <formula>E8</formula>
    </cfRule>
  </conditionalFormatting>
  <conditionalFormatting sqref="I8">
    <cfRule type="cellIs" priority="65" dxfId="315" operator="greaterThan" stopIfTrue="1">
      <formula>H8</formula>
    </cfRule>
  </conditionalFormatting>
  <conditionalFormatting sqref="M8">
    <cfRule type="cellIs" priority="64" dxfId="315" operator="greaterThan" stopIfTrue="1">
      <formula>L8</formula>
    </cfRule>
  </conditionalFormatting>
  <conditionalFormatting sqref="P8">
    <cfRule type="cellIs" priority="63" dxfId="315" operator="greaterThan" stopIfTrue="1">
      <formula>O8</formula>
    </cfRule>
  </conditionalFormatting>
  <conditionalFormatting sqref="C20">
    <cfRule type="cellIs" priority="62" dxfId="315" operator="greaterThan" stopIfTrue="1">
      <formula>B20</formula>
    </cfRule>
  </conditionalFormatting>
  <conditionalFormatting sqref="F20">
    <cfRule type="cellIs" priority="61" dxfId="315" operator="greaterThan" stopIfTrue="1">
      <formula>E20</formula>
    </cfRule>
  </conditionalFormatting>
  <conditionalFormatting sqref="I20">
    <cfRule type="cellIs" priority="60" dxfId="315" operator="greaterThan" stopIfTrue="1">
      <formula>H20</formula>
    </cfRule>
  </conditionalFormatting>
  <conditionalFormatting sqref="M20">
    <cfRule type="cellIs" priority="59" dxfId="315" operator="greaterThan" stopIfTrue="1">
      <formula>L20</formula>
    </cfRule>
  </conditionalFormatting>
  <conditionalFormatting sqref="P20">
    <cfRule type="cellIs" priority="58" dxfId="315" operator="greaterThan" stopIfTrue="1">
      <formula>O20</formula>
    </cfRule>
  </conditionalFormatting>
  <conditionalFormatting sqref="C35">
    <cfRule type="cellIs" priority="57" dxfId="315" operator="greaterThan" stopIfTrue="1">
      <formula>B35</formula>
    </cfRule>
  </conditionalFormatting>
  <conditionalFormatting sqref="F35">
    <cfRule type="cellIs" priority="56" dxfId="315" operator="greaterThan" stopIfTrue="1">
      <formula>E35</formula>
    </cfRule>
  </conditionalFormatting>
  <conditionalFormatting sqref="I35">
    <cfRule type="cellIs" priority="55" dxfId="315" operator="greaterThan" stopIfTrue="1">
      <formula>H35</formula>
    </cfRule>
  </conditionalFormatting>
  <conditionalFormatting sqref="M35">
    <cfRule type="cellIs" priority="54" dxfId="315" operator="greaterThan" stopIfTrue="1">
      <formula>L35</formula>
    </cfRule>
  </conditionalFormatting>
  <conditionalFormatting sqref="P35">
    <cfRule type="cellIs" priority="53" dxfId="315" operator="greaterThan" stopIfTrue="1">
      <formula>O35</formula>
    </cfRule>
  </conditionalFormatting>
  <conditionalFormatting sqref="C59">
    <cfRule type="cellIs" priority="52" dxfId="315" operator="greaterThan" stopIfTrue="1">
      <formula>B59</formula>
    </cfRule>
  </conditionalFormatting>
  <conditionalFormatting sqref="F57">
    <cfRule type="cellIs" priority="51" dxfId="315" operator="greaterThan" stopIfTrue="1">
      <formula>E57</formula>
    </cfRule>
  </conditionalFormatting>
  <conditionalFormatting sqref="I49">
    <cfRule type="cellIs" priority="50" dxfId="315" operator="greaterThan" stopIfTrue="1">
      <formula>H49</formula>
    </cfRule>
  </conditionalFormatting>
  <conditionalFormatting sqref="M49">
    <cfRule type="cellIs" priority="49" dxfId="315" operator="greaterThan" stopIfTrue="1">
      <formula>L49</formula>
    </cfRule>
  </conditionalFormatting>
  <conditionalFormatting sqref="P49">
    <cfRule type="cellIs" priority="48" dxfId="315" operator="greaterThan" stopIfTrue="1">
      <formula>O49</formula>
    </cfRule>
  </conditionalFormatting>
  <conditionalFormatting sqref="I9">
    <cfRule type="cellIs" priority="47" dxfId="315" operator="greaterThan" stopIfTrue="1">
      <formula>H9</formula>
    </cfRule>
  </conditionalFormatting>
  <conditionalFormatting sqref="M9:M10">
    <cfRule type="cellIs" priority="46" dxfId="315" operator="greaterThan" stopIfTrue="1">
      <formula>L9</formula>
    </cfRule>
  </conditionalFormatting>
  <conditionalFormatting sqref="P9">
    <cfRule type="cellIs" priority="45" dxfId="315" operator="greaterThan" stopIfTrue="1">
      <formula>O9</formula>
    </cfRule>
  </conditionalFormatting>
  <conditionalFormatting sqref="C21:C23">
    <cfRule type="cellIs" priority="44" dxfId="315" operator="greaterThan" stopIfTrue="1">
      <formula>B21</formula>
    </cfRule>
  </conditionalFormatting>
  <conditionalFormatting sqref="F21:F23">
    <cfRule type="cellIs" priority="43" dxfId="315" operator="greaterThan" stopIfTrue="1">
      <formula>E21</formula>
    </cfRule>
  </conditionalFormatting>
  <conditionalFormatting sqref="I21:I24">
    <cfRule type="cellIs" priority="42" dxfId="315" operator="greaterThan" stopIfTrue="1">
      <formula>H21</formula>
    </cfRule>
  </conditionalFormatting>
  <conditionalFormatting sqref="M21:M24">
    <cfRule type="cellIs" priority="41" dxfId="315" operator="greaterThan" stopIfTrue="1">
      <formula>L21</formula>
    </cfRule>
  </conditionalFormatting>
  <conditionalFormatting sqref="P21:P24">
    <cfRule type="cellIs" priority="40" dxfId="315" operator="greaterThan" stopIfTrue="1">
      <formula>O21</formula>
    </cfRule>
  </conditionalFormatting>
  <conditionalFormatting sqref="C36:C37">
    <cfRule type="cellIs" priority="39" dxfId="315" operator="greaterThan" stopIfTrue="1">
      <formula>B36</formula>
    </cfRule>
  </conditionalFormatting>
  <conditionalFormatting sqref="I36:I37">
    <cfRule type="cellIs" priority="37" dxfId="315" operator="greaterThan" stopIfTrue="1">
      <formula>H36</formula>
    </cfRule>
  </conditionalFormatting>
  <conditionalFormatting sqref="M36:M38">
    <cfRule type="cellIs" priority="36" dxfId="315" operator="greaterThan" stopIfTrue="1">
      <formula>L36</formula>
    </cfRule>
  </conditionalFormatting>
  <conditionalFormatting sqref="P36:P38">
    <cfRule type="cellIs" priority="35" dxfId="315" operator="greaterThan" stopIfTrue="1">
      <formula>O36</formula>
    </cfRule>
  </conditionalFormatting>
  <conditionalFormatting sqref="C60:C61">
    <cfRule type="cellIs" priority="34" dxfId="315" operator="greaterThan" stopIfTrue="1">
      <formula>B60</formula>
    </cfRule>
  </conditionalFormatting>
  <conditionalFormatting sqref="F58">
    <cfRule type="cellIs" priority="33" dxfId="315" operator="greaterThan" stopIfTrue="1">
      <formula>E58</formula>
    </cfRule>
  </conditionalFormatting>
  <conditionalFormatting sqref="I59:I60">
    <cfRule type="cellIs" priority="32" dxfId="315" operator="greaterThan" stopIfTrue="1">
      <formula>H59</formula>
    </cfRule>
  </conditionalFormatting>
  <conditionalFormatting sqref="P60">
    <cfRule type="cellIs" priority="29" dxfId="315" operator="greaterThan" stopIfTrue="1">
      <formula>O60</formula>
    </cfRule>
  </conditionalFormatting>
  <conditionalFormatting sqref="P58">
    <cfRule type="cellIs" priority="28" dxfId="315" operator="greaterThan" stopIfTrue="1">
      <formula>O58</formula>
    </cfRule>
  </conditionalFormatting>
  <conditionalFormatting sqref="L8">
    <cfRule type="cellIs" priority="27" dxfId="315" operator="greaterThan" stopIfTrue="1">
      <formula>K8</formula>
    </cfRule>
  </conditionalFormatting>
  <conditionalFormatting sqref="L9:L10">
    <cfRule type="cellIs" priority="26" dxfId="315" operator="greaterThan" stopIfTrue="1">
      <formula>K9</formula>
    </cfRule>
  </conditionalFormatting>
  <conditionalFormatting sqref="B20">
    <cfRule type="cellIs" priority="25" dxfId="315" operator="greaterThan" stopIfTrue="1">
      <formula>A20</formula>
    </cfRule>
  </conditionalFormatting>
  <conditionalFormatting sqref="B21:B23">
    <cfRule type="cellIs" priority="24" dxfId="315" operator="greaterThan" stopIfTrue="1">
      <formula>A21</formula>
    </cfRule>
  </conditionalFormatting>
  <conditionalFormatting sqref="E20">
    <cfRule type="cellIs" priority="23" dxfId="315" operator="greaterThan" stopIfTrue="1">
      <formula>D20</formula>
    </cfRule>
  </conditionalFormatting>
  <conditionalFormatting sqref="E21:E23">
    <cfRule type="cellIs" priority="22" dxfId="315" operator="greaterThan" stopIfTrue="1">
      <formula>D21</formula>
    </cfRule>
  </conditionalFormatting>
  <conditionalFormatting sqref="H20">
    <cfRule type="cellIs" priority="21" dxfId="315" operator="greaterThan" stopIfTrue="1">
      <formula>G20</formula>
    </cfRule>
  </conditionalFormatting>
  <conditionalFormatting sqref="H21:H24">
    <cfRule type="cellIs" priority="20" dxfId="315" operator="greaterThan" stopIfTrue="1">
      <formula>G21</formula>
    </cfRule>
  </conditionalFormatting>
  <conditionalFormatting sqref="L20">
    <cfRule type="cellIs" priority="19" dxfId="315" operator="greaterThan" stopIfTrue="1">
      <formula>K20</formula>
    </cfRule>
  </conditionalFormatting>
  <conditionalFormatting sqref="L21:L24">
    <cfRule type="cellIs" priority="18" dxfId="315" operator="greaterThan" stopIfTrue="1">
      <formula>K21</formula>
    </cfRule>
  </conditionalFormatting>
  <conditionalFormatting sqref="O20">
    <cfRule type="cellIs" priority="17" dxfId="315" operator="greaterThan" stopIfTrue="1">
      <formula>N20</formula>
    </cfRule>
  </conditionalFormatting>
  <conditionalFormatting sqref="O21:O24">
    <cfRule type="cellIs" priority="16" dxfId="315" operator="greaterThan" stopIfTrue="1">
      <formula>N21</formula>
    </cfRule>
  </conditionalFormatting>
  <conditionalFormatting sqref="B35">
    <cfRule type="cellIs" priority="15" dxfId="315" operator="greaterThan" stopIfTrue="1">
      <formula>A35</formula>
    </cfRule>
  </conditionalFormatting>
  <conditionalFormatting sqref="B36:B37">
    <cfRule type="cellIs" priority="14" dxfId="315" operator="greaterThan" stopIfTrue="1">
      <formula>A36</formula>
    </cfRule>
  </conditionalFormatting>
  <conditionalFormatting sqref="E36:E37">
    <cfRule type="cellIs" priority="13" dxfId="315" operator="greaterThan" stopIfTrue="1">
      <formula>D36</formula>
    </cfRule>
  </conditionalFormatting>
  <conditionalFormatting sqref="E35">
    <cfRule type="cellIs" priority="12" dxfId="315" operator="greaterThan" stopIfTrue="1">
      <formula>D35</formula>
    </cfRule>
  </conditionalFormatting>
  <conditionalFormatting sqref="H35">
    <cfRule type="cellIs" priority="11" dxfId="315" operator="greaterThan" stopIfTrue="1">
      <formula>G35</formula>
    </cfRule>
  </conditionalFormatting>
  <conditionalFormatting sqref="H36:H37">
    <cfRule type="cellIs" priority="10" dxfId="315" operator="greaterThan" stopIfTrue="1">
      <formula>G36</formula>
    </cfRule>
  </conditionalFormatting>
  <conditionalFormatting sqref="L35">
    <cfRule type="cellIs" priority="9" dxfId="315" operator="greaterThan" stopIfTrue="1">
      <formula>K35</formula>
    </cfRule>
  </conditionalFormatting>
  <conditionalFormatting sqref="L36:L38">
    <cfRule type="cellIs" priority="8" dxfId="315" operator="greaterThan" stopIfTrue="1">
      <formula>K36</formula>
    </cfRule>
  </conditionalFormatting>
  <conditionalFormatting sqref="O35">
    <cfRule type="cellIs" priority="7" dxfId="315" operator="greaterThan" stopIfTrue="1">
      <formula>N35</formula>
    </cfRule>
  </conditionalFormatting>
  <conditionalFormatting sqref="O36:O38">
    <cfRule type="cellIs" priority="6" dxfId="315" operator="greaterThan" stopIfTrue="1">
      <formula>N36</formula>
    </cfRule>
  </conditionalFormatting>
  <conditionalFormatting sqref="H49">
    <cfRule type="cellIs" priority="5" dxfId="315" operator="greaterThan" stopIfTrue="1">
      <formula>G49</formula>
    </cfRule>
  </conditionalFormatting>
  <conditionalFormatting sqref="L50:L55">
    <cfRule type="cellIs" priority="4" dxfId="315" operator="greaterThan" stopIfTrue="1">
      <formula>K50</formula>
    </cfRule>
  </conditionalFormatting>
  <conditionalFormatting sqref="L49">
    <cfRule type="cellIs" priority="3" dxfId="315" operator="greaterThan" stopIfTrue="1">
      <formula>K49</formula>
    </cfRule>
  </conditionalFormatting>
  <conditionalFormatting sqref="O55:O56 O50">
    <cfRule type="cellIs" priority="2" dxfId="315" operator="greaterThan" stopIfTrue="1">
      <formula>N50</formula>
    </cfRule>
  </conditionalFormatting>
  <conditionalFormatting sqref="O49">
    <cfRule type="cellIs" priority="1" dxfId="315" operator="greaterThan" stopIfTrue="1">
      <formula>N49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83" r:id="rId4"/>
  <headerFooter alignWithMargins="0">
    <oddHeader>&amp;L&amp;"ＭＳ Ｐ明朝,太字"&amp;18折込広告企画書　　　福岡地区・朝倉地区　№６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90" zoomScaleNormal="90" workbookViewId="0" topLeftCell="A1">
      <selection activeCell="O40" sqref="O40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502">
        <f>'東区・博多区'!A2</f>
        <v>0</v>
      </c>
      <c r="B2" s="508"/>
      <c r="C2" s="508"/>
      <c r="D2" s="509"/>
      <c r="E2" s="505" t="str">
        <f>'東区・博多区'!E2</f>
        <v>令和　　　年　　　月　　　日</v>
      </c>
      <c r="F2" s="506"/>
      <c r="G2" s="507"/>
      <c r="H2" s="126">
        <f>'東区・博多区'!H2</f>
        <v>0</v>
      </c>
      <c r="I2" s="100">
        <f>'東区・博多区'!I2</f>
        <v>0</v>
      </c>
      <c r="J2" s="194"/>
      <c r="K2" s="455"/>
      <c r="L2" s="162"/>
      <c r="M2" s="163"/>
      <c r="N2" s="101"/>
      <c r="O2" s="102"/>
      <c r="P2" s="7"/>
    </row>
    <row r="3" spans="1:14" ht="15" customHeight="1" thickBot="1">
      <c r="A3" s="164"/>
      <c r="B3" s="165"/>
      <c r="N3" s="103" t="s">
        <v>197</v>
      </c>
    </row>
    <row r="4" spans="1:16" ht="17.25" customHeight="1" thickBot="1">
      <c r="A4" s="202" t="s">
        <v>450</v>
      </c>
      <c r="B4" s="161"/>
      <c r="C4" s="105" t="s">
        <v>287</v>
      </c>
      <c r="D4" s="193" t="s">
        <v>286</v>
      </c>
      <c r="E4" s="123"/>
      <c r="F4" s="108" t="s">
        <v>6</v>
      </c>
      <c r="G4" s="109">
        <f>SUM(B24,E24,H24,L24,O24)</f>
        <v>12720</v>
      </c>
      <c r="H4" s="124" t="s">
        <v>7</v>
      </c>
      <c r="I4" s="129">
        <f>SUM(C24,F24,I24,M24,P24)</f>
        <v>0</v>
      </c>
      <c r="J4" s="419"/>
      <c r="K4" s="419"/>
      <c r="L4" s="131" t="s">
        <v>8</v>
      </c>
      <c r="M4" s="132">
        <f>SUM(I4,I26)</f>
        <v>0</v>
      </c>
      <c r="N4" s="115" t="s">
        <v>198</v>
      </c>
      <c r="O4" s="134"/>
      <c r="P4" s="134"/>
    </row>
    <row r="5" spans="1:16" ht="5.25" customHeight="1" thickBot="1">
      <c r="A5" s="166"/>
      <c r="B5" s="167"/>
      <c r="C5" s="168"/>
      <c r="D5" s="169"/>
      <c r="E5" s="170"/>
      <c r="F5" s="171"/>
      <c r="G5" s="159"/>
      <c r="H5" s="172"/>
      <c r="I5" s="173"/>
      <c r="J5" s="136"/>
      <c r="K5" s="136"/>
      <c r="L5" s="137"/>
      <c r="M5" s="174"/>
      <c r="N5" s="136"/>
      <c r="O5" s="137"/>
      <c r="P5" s="174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ht="14.25" customHeight="1">
      <c r="A7" s="117" t="s">
        <v>14</v>
      </c>
      <c r="B7" s="118" t="s">
        <v>16</v>
      </c>
      <c r="C7" s="120" t="s">
        <v>208</v>
      </c>
      <c r="D7" s="117" t="s">
        <v>14</v>
      </c>
      <c r="E7" s="118" t="s">
        <v>16</v>
      </c>
      <c r="F7" s="120" t="s">
        <v>208</v>
      </c>
      <c r="G7" s="117" t="s">
        <v>14</v>
      </c>
      <c r="H7" s="118" t="s">
        <v>16</v>
      </c>
      <c r="I7" s="120" t="s">
        <v>208</v>
      </c>
      <c r="J7" s="195" t="s">
        <v>14</v>
      </c>
      <c r="K7" s="196"/>
      <c r="L7" s="118" t="s">
        <v>16</v>
      </c>
      <c r="M7" s="120" t="s">
        <v>208</v>
      </c>
      <c r="N7" s="117" t="s">
        <v>14</v>
      </c>
      <c r="O7" s="118" t="s">
        <v>16</v>
      </c>
      <c r="P7" s="120" t="s">
        <v>208</v>
      </c>
    </row>
    <row r="8" spans="1:16" ht="18" customHeight="1">
      <c r="A8" s="420" t="s">
        <v>288</v>
      </c>
      <c r="B8" s="421">
        <v>930</v>
      </c>
      <c r="C8" s="205"/>
      <c r="D8" s="420" t="s">
        <v>405</v>
      </c>
      <c r="E8" s="476">
        <v>210</v>
      </c>
      <c r="F8" s="205"/>
      <c r="G8" s="420" t="s">
        <v>288</v>
      </c>
      <c r="H8" s="476">
        <v>1460</v>
      </c>
      <c r="I8" s="205"/>
      <c r="J8" s="386" t="s">
        <v>288</v>
      </c>
      <c r="K8" s="387" t="s">
        <v>388</v>
      </c>
      <c r="L8" s="496">
        <v>1530</v>
      </c>
      <c r="M8" s="205"/>
      <c r="N8" s="420" t="s">
        <v>403</v>
      </c>
      <c r="O8" s="422">
        <v>310</v>
      </c>
      <c r="P8" s="205"/>
    </row>
    <row r="9" spans="1:16" ht="18" customHeight="1">
      <c r="A9" s="420"/>
      <c r="B9" s="421"/>
      <c r="C9" s="236"/>
      <c r="D9" s="461" t="s">
        <v>409</v>
      </c>
      <c r="E9" s="478">
        <v>180</v>
      </c>
      <c r="F9" s="355"/>
      <c r="G9" s="420" t="s">
        <v>289</v>
      </c>
      <c r="H9" s="477">
        <v>990</v>
      </c>
      <c r="I9" s="209"/>
      <c r="J9" s="386" t="s">
        <v>401</v>
      </c>
      <c r="K9" s="423" t="s">
        <v>388</v>
      </c>
      <c r="L9" s="497">
        <v>1330</v>
      </c>
      <c r="M9" s="209"/>
      <c r="N9" s="424" t="s">
        <v>290</v>
      </c>
      <c r="O9" s="422"/>
      <c r="P9" s="236"/>
    </row>
    <row r="10" spans="1:16" ht="18" customHeight="1">
      <c r="A10" s="420"/>
      <c r="B10" s="421"/>
      <c r="C10" s="236"/>
      <c r="D10" s="420" t="s">
        <v>406</v>
      </c>
      <c r="E10" s="478">
        <v>160</v>
      </c>
      <c r="F10" s="355"/>
      <c r="G10" s="420"/>
      <c r="H10" s="422"/>
      <c r="I10" s="236"/>
      <c r="J10" s="386" t="s">
        <v>402</v>
      </c>
      <c r="K10" s="387" t="s">
        <v>388</v>
      </c>
      <c r="L10" s="497">
        <v>1360</v>
      </c>
      <c r="M10" s="209"/>
      <c r="N10" s="420"/>
      <c r="O10" s="422"/>
      <c r="P10" s="236"/>
    </row>
    <row r="11" spans="1:16" ht="18" customHeight="1">
      <c r="A11" s="420"/>
      <c r="B11" s="421"/>
      <c r="C11" s="236"/>
      <c r="D11" s="420"/>
      <c r="E11" s="422"/>
      <c r="F11" s="236"/>
      <c r="G11" s="420"/>
      <c r="H11" s="422"/>
      <c r="I11" s="425"/>
      <c r="J11" s="518" t="s">
        <v>291</v>
      </c>
      <c r="K11" s="519"/>
      <c r="L11" s="495">
        <v>570</v>
      </c>
      <c r="M11" s="209"/>
      <c r="N11" s="420"/>
      <c r="O11" s="422"/>
      <c r="P11" s="236"/>
    </row>
    <row r="12" spans="1:16" ht="18" customHeight="1">
      <c r="A12" s="420"/>
      <c r="B12" s="421"/>
      <c r="C12" s="236"/>
      <c r="D12" s="420"/>
      <c r="E12" s="460"/>
      <c r="F12" s="236"/>
      <c r="G12" s="420"/>
      <c r="H12" s="422"/>
      <c r="I12" s="236"/>
      <c r="J12" s="386"/>
      <c r="K12" s="387"/>
      <c r="L12" s="475"/>
      <c r="M12" s="236"/>
      <c r="N12" s="420"/>
      <c r="O12" s="422"/>
      <c r="P12" s="236"/>
    </row>
    <row r="13" spans="1:16" ht="18" customHeight="1">
      <c r="A13" s="420"/>
      <c r="B13" s="421"/>
      <c r="C13" s="236"/>
      <c r="D13" s="420"/>
      <c r="E13" s="460"/>
      <c r="F13" s="236"/>
      <c r="G13" s="420"/>
      <c r="H13" s="422"/>
      <c r="I13" s="236"/>
      <c r="J13" s="386"/>
      <c r="K13" s="387"/>
      <c r="L13" s="421"/>
      <c r="M13" s="236"/>
      <c r="N13" s="420"/>
      <c r="O13" s="422"/>
      <c r="P13" s="236"/>
    </row>
    <row r="14" spans="1:16" ht="18" customHeight="1">
      <c r="A14" s="420"/>
      <c r="B14" s="421"/>
      <c r="C14" s="236"/>
      <c r="D14" s="420"/>
      <c r="E14" s="421"/>
      <c r="F14" s="236"/>
      <c r="G14" s="420"/>
      <c r="H14" s="421"/>
      <c r="I14" s="236"/>
      <c r="J14" s="386"/>
      <c r="K14" s="387"/>
      <c r="L14" s="421"/>
      <c r="M14" s="236"/>
      <c r="N14" s="420"/>
      <c r="O14" s="421"/>
      <c r="P14" s="236"/>
    </row>
    <row r="15" spans="1:16" ht="18" customHeight="1">
      <c r="A15" s="426" t="s">
        <v>292</v>
      </c>
      <c r="B15" s="427">
        <f>SUM(B8:B13)</f>
        <v>930</v>
      </c>
      <c r="C15" s="428">
        <f>SUM(C8:C13)</f>
        <v>0</v>
      </c>
      <c r="D15" s="426" t="s">
        <v>292</v>
      </c>
      <c r="E15" s="427">
        <f>SUM(E8:E11)</f>
        <v>550</v>
      </c>
      <c r="F15" s="428">
        <f>SUM(F8:F11)</f>
        <v>0</v>
      </c>
      <c r="G15" s="426" t="s">
        <v>292</v>
      </c>
      <c r="H15" s="427">
        <f>SUM(H8:H13)</f>
        <v>2450</v>
      </c>
      <c r="I15" s="428">
        <f>SUM(I8:I13)</f>
        <v>0</v>
      </c>
      <c r="J15" s="426" t="s">
        <v>292</v>
      </c>
      <c r="K15" s="429"/>
      <c r="L15" s="430">
        <f>SUM(L8:L13)</f>
        <v>4790</v>
      </c>
      <c r="M15" s="428">
        <f>SUM(M8:M13)</f>
        <v>0</v>
      </c>
      <c r="N15" s="426" t="s">
        <v>292</v>
      </c>
      <c r="O15" s="427">
        <f>SUM(O8:O13)</f>
        <v>310</v>
      </c>
      <c r="P15" s="428">
        <f>SUM(P8:P13)</f>
        <v>0</v>
      </c>
    </row>
    <row r="16" spans="1:16" ht="18" customHeight="1">
      <c r="A16" s="431" t="s">
        <v>293</v>
      </c>
      <c r="B16" s="421"/>
      <c r="C16" s="236"/>
      <c r="D16" s="431" t="s">
        <v>293</v>
      </c>
      <c r="E16" s="422"/>
      <c r="F16" s="236"/>
      <c r="G16" s="431" t="s">
        <v>293</v>
      </c>
      <c r="H16" s="422"/>
      <c r="I16" s="236"/>
      <c r="J16" s="432" t="s">
        <v>293</v>
      </c>
      <c r="K16" s="433"/>
      <c r="L16" s="422"/>
      <c r="M16" s="236"/>
      <c r="N16" s="431" t="s">
        <v>293</v>
      </c>
      <c r="O16" s="422"/>
      <c r="P16" s="236"/>
    </row>
    <row r="17" spans="1:16" ht="18" customHeight="1">
      <c r="A17" s="420"/>
      <c r="B17" s="421"/>
      <c r="C17" s="236"/>
      <c r="D17" s="420" t="s">
        <v>294</v>
      </c>
      <c r="E17" s="422">
        <v>260</v>
      </c>
      <c r="F17" s="209"/>
      <c r="G17" s="420" t="s">
        <v>295</v>
      </c>
      <c r="H17" s="422">
        <v>1030</v>
      </c>
      <c r="I17" s="209"/>
      <c r="J17" s="386" t="s">
        <v>314</v>
      </c>
      <c r="K17" s="387" t="s">
        <v>388</v>
      </c>
      <c r="L17" s="477">
        <v>1130</v>
      </c>
      <c r="M17" s="209"/>
      <c r="N17" s="420" t="s">
        <v>296</v>
      </c>
      <c r="O17" s="422"/>
      <c r="P17" s="209"/>
    </row>
    <row r="18" spans="1:16" ht="18" customHeight="1">
      <c r="A18" s="420"/>
      <c r="B18" s="421"/>
      <c r="C18" s="236"/>
      <c r="D18" s="434"/>
      <c r="E18" s="422"/>
      <c r="F18" s="236"/>
      <c r="G18" s="420" t="s">
        <v>297</v>
      </c>
      <c r="H18" s="422">
        <v>300</v>
      </c>
      <c r="I18" s="209"/>
      <c r="J18" s="386" t="s">
        <v>391</v>
      </c>
      <c r="K18" s="387" t="s">
        <v>392</v>
      </c>
      <c r="L18" s="477">
        <v>290</v>
      </c>
      <c r="M18" s="209"/>
      <c r="N18" s="420" t="s">
        <v>298</v>
      </c>
      <c r="O18" s="422"/>
      <c r="P18" s="209"/>
    </row>
    <row r="19" spans="1:16" ht="18" customHeight="1">
      <c r="A19" s="420"/>
      <c r="B19" s="421"/>
      <c r="C19" s="236"/>
      <c r="D19" s="434"/>
      <c r="E19" s="422"/>
      <c r="F19" s="236"/>
      <c r="G19" s="434"/>
      <c r="H19" s="422"/>
      <c r="I19" s="236"/>
      <c r="J19" s="386" t="s">
        <v>297</v>
      </c>
      <c r="K19" s="387" t="s">
        <v>392</v>
      </c>
      <c r="L19" s="477">
        <v>680</v>
      </c>
      <c r="M19" s="209"/>
      <c r="N19" s="420" t="s">
        <v>299</v>
      </c>
      <c r="O19" s="516" t="s">
        <v>300</v>
      </c>
      <c r="P19" s="517"/>
    </row>
    <row r="20" spans="1:16" ht="18" customHeight="1">
      <c r="A20" s="420"/>
      <c r="B20" s="421"/>
      <c r="C20" s="236"/>
      <c r="D20" s="434"/>
      <c r="E20" s="422"/>
      <c r="F20" s="236"/>
      <c r="G20" s="434"/>
      <c r="H20" s="422"/>
      <c r="I20" s="236"/>
      <c r="J20" s="386"/>
      <c r="K20" s="387"/>
      <c r="L20" s="421"/>
      <c r="M20" s="236"/>
      <c r="N20" s="420"/>
      <c r="O20" s="421"/>
      <c r="P20" s="236"/>
    </row>
    <row r="21" spans="1:16" ht="18" customHeight="1">
      <c r="A21" s="420"/>
      <c r="B21" s="421"/>
      <c r="C21" s="236"/>
      <c r="D21" s="434"/>
      <c r="E21" s="422"/>
      <c r="F21" s="236"/>
      <c r="G21" s="434"/>
      <c r="H21" s="422"/>
      <c r="I21" s="236"/>
      <c r="J21" s="386"/>
      <c r="K21" s="387"/>
      <c r="L21" s="421"/>
      <c r="M21" s="236"/>
      <c r="N21" s="420"/>
      <c r="O21" s="421"/>
      <c r="P21" s="236"/>
    </row>
    <row r="22" spans="1:16" ht="18" customHeight="1">
      <c r="A22" s="420"/>
      <c r="B22" s="421"/>
      <c r="C22" s="236"/>
      <c r="D22" s="434"/>
      <c r="E22" s="422"/>
      <c r="F22" s="236"/>
      <c r="G22" s="434"/>
      <c r="H22" s="422"/>
      <c r="I22" s="236"/>
      <c r="J22" s="386"/>
      <c r="K22" s="387"/>
      <c r="L22" s="421"/>
      <c r="M22" s="236"/>
      <c r="N22" s="420"/>
      <c r="O22" s="421"/>
      <c r="P22" s="236"/>
    </row>
    <row r="23" spans="1:16" ht="18" customHeight="1">
      <c r="A23" s="426" t="s">
        <v>292</v>
      </c>
      <c r="B23" s="427">
        <f>SUM(B17:B22)</f>
        <v>0</v>
      </c>
      <c r="C23" s="428">
        <f>SUM(C17:C22)</f>
        <v>0</v>
      </c>
      <c r="D23" s="426" t="s">
        <v>292</v>
      </c>
      <c r="E23" s="427">
        <f>SUM(E17:E22)</f>
        <v>260</v>
      </c>
      <c r="F23" s="428">
        <f>SUM(F17:F22)</f>
        <v>0</v>
      </c>
      <c r="G23" s="426" t="s">
        <v>292</v>
      </c>
      <c r="H23" s="427">
        <f>SUM(H17:H22)</f>
        <v>1330</v>
      </c>
      <c r="I23" s="428">
        <f>SUM(I17:I22)</f>
        <v>0</v>
      </c>
      <c r="J23" s="426" t="s">
        <v>292</v>
      </c>
      <c r="K23" s="429"/>
      <c r="L23" s="430">
        <f>SUM(L17:L22)</f>
        <v>2100</v>
      </c>
      <c r="M23" s="428">
        <f>SUM(M17:M22)</f>
        <v>0</v>
      </c>
      <c r="N23" s="426" t="s">
        <v>292</v>
      </c>
      <c r="O23" s="427">
        <f>SUM(O17:O22)</f>
        <v>0</v>
      </c>
      <c r="P23" s="428">
        <f>SUM(P17:P22)</f>
        <v>0</v>
      </c>
    </row>
    <row r="24" spans="1:16" ht="18" customHeight="1" thickBot="1">
      <c r="A24" s="244" t="s">
        <v>29</v>
      </c>
      <c r="B24" s="435">
        <f>SUM(B15,B23)</f>
        <v>930</v>
      </c>
      <c r="C24" s="436">
        <f>SUM(C15,C23)</f>
        <v>0</v>
      </c>
      <c r="D24" s="244" t="s">
        <v>29</v>
      </c>
      <c r="E24" s="435">
        <f>SUM(E15,E23)</f>
        <v>810</v>
      </c>
      <c r="F24" s="436">
        <f>SUM(F15,F23)</f>
        <v>0</v>
      </c>
      <c r="G24" s="244" t="s">
        <v>29</v>
      </c>
      <c r="H24" s="435">
        <f>SUM(H15,H23)</f>
        <v>3780</v>
      </c>
      <c r="I24" s="436">
        <f>SUM(I15,I23)</f>
        <v>0</v>
      </c>
      <c r="J24" s="247" t="s">
        <v>29</v>
      </c>
      <c r="K24" s="437"/>
      <c r="L24" s="435">
        <f>SUM(L15,L23)</f>
        <v>6890</v>
      </c>
      <c r="M24" s="436">
        <f>SUM(M15,M23)</f>
        <v>0</v>
      </c>
      <c r="N24" s="244" t="s">
        <v>29</v>
      </c>
      <c r="O24" s="435">
        <f>SUM(O15,O23)</f>
        <v>310</v>
      </c>
      <c r="P24" s="438">
        <f>SUM(P15,P23)</f>
        <v>0</v>
      </c>
    </row>
    <row r="25" spans="1:16" ht="14.25" customHeight="1" thickBot="1">
      <c r="A25" s="175"/>
      <c r="B25" s="176"/>
      <c r="C25" s="177"/>
      <c r="D25" s="175"/>
      <c r="E25" s="176"/>
      <c r="F25" s="177"/>
      <c r="G25" s="175"/>
      <c r="H25" s="178"/>
      <c r="I25" s="179"/>
      <c r="J25" s="175"/>
      <c r="K25" s="175"/>
      <c r="L25" s="176"/>
      <c r="M25" s="177"/>
      <c r="N25" s="175"/>
      <c r="O25" s="176"/>
      <c r="P25" s="177"/>
    </row>
    <row r="26" spans="1:18" s="7" customFormat="1" ht="17.25" customHeight="1" thickBot="1">
      <c r="A26" s="202" t="s">
        <v>450</v>
      </c>
      <c r="B26" s="161"/>
      <c r="C26" s="155" t="s">
        <v>301</v>
      </c>
      <c r="D26" s="193" t="s">
        <v>302</v>
      </c>
      <c r="E26" s="123"/>
      <c r="F26" s="108" t="s">
        <v>6</v>
      </c>
      <c r="G26" s="109">
        <f>SUM(B39,E39,H39,L39,O39)</f>
        <v>5470</v>
      </c>
      <c r="H26" s="124" t="s">
        <v>7</v>
      </c>
      <c r="I26" s="129">
        <f>SUM(C39,F39,I39,M39,P39)</f>
        <v>0</v>
      </c>
      <c r="J26" s="188"/>
      <c r="K26" s="198"/>
      <c r="L26" s="189"/>
      <c r="M26" s="189"/>
      <c r="N26" s="189"/>
      <c r="O26" s="189"/>
      <c r="P26" s="189"/>
      <c r="R26" s="180"/>
    </row>
    <row r="27" spans="1:16" ht="5.25" customHeight="1" thickBo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</row>
    <row r="28" spans="1:16" ht="18" customHeight="1">
      <c r="A28" s="87" t="s">
        <v>9</v>
      </c>
      <c r="B28" s="88"/>
      <c r="C28" s="116"/>
      <c r="D28" s="94" t="s">
        <v>10</v>
      </c>
      <c r="E28" s="88"/>
      <c r="F28" s="116"/>
      <c r="G28" s="94" t="s">
        <v>11</v>
      </c>
      <c r="H28" s="88"/>
      <c r="I28" s="116"/>
      <c r="J28" s="94" t="s">
        <v>12</v>
      </c>
      <c r="K28" s="94"/>
      <c r="L28" s="88"/>
      <c r="M28" s="116"/>
      <c r="N28" s="94" t="s">
        <v>13</v>
      </c>
      <c r="O28" s="88"/>
      <c r="P28" s="116"/>
    </row>
    <row r="29" spans="1:16" s="7" customFormat="1" ht="15" customHeight="1">
      <c r="A29" s="117" t="s">
        <v>14</v>
      </c>
      <c r="B29" s="118" t="s">
        <v>16</v>
      </c>
      <c r="C29" s="120" t="s">
        <v>208</v>
      </c>
      <c r="D29" s="117" t="s">
        <v>14</v>
      </c>
      <c r="E29" s="118" t="s">
        <v>16</v>
      </c>
      <c r="F29" s="120" t="s">
        <v>208</v>
      </c>
      <c r="G29" s="117" t="s">
        <v>14</v>
      </c>
      <c r="H29" s="118" t="s">
        <v>16</v>
      </c>
      <c r="I29" s="120" t="s">
        <v>208</v>
      </c>
      <c r="J29" s="195" t="s">
        <v>14</v>
      </c>
      <c r="K29" s="196"/>
      <c r="L29" s="118" t="s">
        <v>16</v>
      </c>
      <c r="M29" s="120" t="s">
        <v>208</v>
      </c>
      <c r="N29" s="117" t="s">
        <v>14</v>
      </c>
      <c r="O29" s="118" t="s">
        <v>16</v>
      </c>
      <c r="P29" s="120" t="s">
        <v>208</v>
      </c>
    </row>
    <row r="30" spans="1:16" ht="18" customHeight="1">
      <c r="A30" s="420" t="s">
        <v>303</v>
      </c>
      <c r="B30" s="439">
        <v>520</v>
      </c>
      <c r="C30" s="205"/>
      <c r="D30" s="420" t="s">
        <v>304</v>
      </c>
      <c r="E30" s="388">
        <v>500</v>
      </c>
      <c r="F30" s="205"/>
      <c r="G30" s="420" t="s">
        <v>305</v>
      </c>
      <c r="H30" s="388">
        <v>1110</v>
      </c>
      <c r="I30" s="205"/>
      <c r="J30" s="386" t="s">
        <v>306</v>
      </c>
      <c r="K30" s="387" t="s">
        <v>388</v>
      </c>
      <c r="L30" s="476">
        <v>2380</v>
      </c>
      <c r="M30" s="205"/>
      <c r="N30" s="420" t="s">
        <v>307</v>
      </c>
      <c r="O30" s="388"/>
      <c r="P30" s="205"/>
    </row>
    <row r="31" spans="1:16" ht="18" customHeight="1">
      <c r="A31" s="420"/>
      <c r="B31" s="439"/>
      <c r="C31" s="425"/>
      <c r="D31" s="420"/>
      <c r="E31" s="388"/>
      <c r="F31" s="236"/>
      <c r="G31" s="420"/>
      <c r="H31" s="388"/>
      <c r="I31" s="236"/>
      <c r="J31" s="386" t="s">
        <v>308</v>
      </c>
      <c r="K31" s="387" t="s">
        <v>388</v>
      </c>
      <c r="L31" s="477">
        <v>680</v>
      </c>
      <c r="M31" s="209"/>
      <c r="N31" s="420" t="s">
        <v>309</v>
      </c>
      <c r="O31" s="388"/>
      <c r="P31" s="209"/>
    </row>
    <row r="32" spans="1:16" ht="18" customHeight="1">
      <c r="A32" s="420"/>
      <c r="B32" s="439"/>
      <c r="C32" s="236"/>
      <c r="D32" s="420"/>
      <c r="E32" s="388"/>
      <c r="F32" s="236"/>
      <c r="G32" s="420"/>
      <c r="H32" s="388"/>
      <c r="I32" s="236"/>
      <c r="J32" s="386" t="s">
        <v>393</v>
      </c>
      <c r="K32" s="387" t="s">
        <v>392</v>
      </c>
      <c r="L32" s="498">
        <v>280</v>
      </c>
      <c r="M32" s="499"/>
      <c r="N32" s="420" t="s">
        <v>311</v>
      </c>
      <c r="O32" s="388"/>
      <c r="P32" s="209"/>
    </row>
    <row r="33" spans="1:16" ht="18" customHeight="1">
      <c r="A33" s="440"/>
      <c r="B33" s="441"/>
      <c r="C33" s="220"/>
      <c r="D33" s="420"/>
      <c r="E33" s="388"/>
      <c r="F33" s="236"/>
      <c r="G33" s="420"/>
      <c r="H33" s="388"/>
      <c r="I33" s="236"/>
      <c r="J33" s="386"/>
      <c r="K33" s="387"/>
      <c r="L33" s="388"/>
      <c r="M33" s="442"/>
      <c r="N33" s="443"/>
      <c r="O33" s="388"/>
      <c r="P33" s="236"/>
    </row>
    <row r="34" spans="1:16" ht="18" customHeight="1">
      <c r="A34" s="420"/>
      <c r="B34" s="439"/>
      <c r="C34" s="236"/>
      <c r="D34" s="434"/>
      <c r="E34" s="388"/>
      <c r="F34" s="236"/>
      <c r="G34" s="420"/>
      <c r="H34" s="388"/>
      <c r="I34" s="236"/>
      <c r="J34" s="386"/>
      <c r="K34" s="387"/>
      <c r="L34" s="388"/>
      <c r="M34" s="425"/>
      <c r="N34" s="420"/>
      <c r="O34" s="388"/>
      <c r="P34" s="209"/>
    </row>
    <row r="35" spans="1:16" ht="18" customHeight="1">
      <c r="A35" s="420"/>
      <c r="B35" s="439"/>
      <c r="C35" s="442"/>
      <c r="D35" s="434"/>
      <c r="E35" s="388"/>
      <c r="F35" s="442"/>
      <c r="G35" s="434"/>
      <c r="H35" s="388"/>
      <c r="I35" s="442"/>
      <c r="J35" s="444"/>
      <c r="K35" s="445"/>
      <c r="L35" s="388"/>
      <c r="M35" s="442"/>
      <c r="N35" s="446"/>
      <c r="O35" s="388"/>
      <c r="P35" s="442"/>
    </row>
    <row r="36" spans="1:16" ht="18" customHeight="1">
      <c r="A36" s="420"/>
      <c r="B36" s="439"/>
      <c r="C36" s="442"/>
      <c r="D36" s="434"/>
      <c r="E36" s="388"/>
      <c r="F36" s="442"/>
      <c r="G36" s="434"/>
      <c r="H36" s="388"/>
      <c r="I36" s="442"/>
      <c r="J36" s="386"/>
      <c r="K36" s="387"/>
      <c r="L36" s="388"/>
      <c r="M36" s="442"/>
      <c r="N36" s="420"/>
      <c r="O36" s="388"/>
      <c r="P36" s="442"/>
    </row>
    <row r="37" spans="1:16" ht="18" customHeight="1">
      <c r="A37" s="420"/>
      <c r="B37" s="439"/>
      <c r="C37" s="442"/>
      <c r="D37" s="434"/>
      <c r="E37" s="388"/>
      <c r="F37" s="442"/>
      <c r="G37" s="434"/>
      <c r="H37" s="388"/>
      <c r="I37" s="442"/>
      <c r="J37" s="386"/>
      <c r="K37" s="387"/>
      <c r="L37" s="388"/>
      <c r="M37" s="442"/>
      <c r="N37" s="420"/>
      <c r="O37" s="388"/>
      <c r="P37" s="442"/>
    </row>
    <row r="38" spans="1:16" ht="18" customHeight="1">
      <c r="A38" s="447"/>
      <c r="B38" s="448"/>
      <c r="C38" s="449"/>
      <c r="D38" s="450"/>
      <c r="E38" s="451"/>
      <c r="F38" s="449"/>
      <c r="G38" s="450"/>
      <c r="H38" s="451"/>
      <c r="I38" s="449"/>
      <c r="J38" s="452"/>
      <c r="K38" s="453"/>
      <c r="L38" s="451"/>
      <c r="M38" s="449"/>
      <c r="N38" s="453"/>
      <c r="O38" s="451"/>
      <c r="P38" s="454"/>
    </row>
    <row r="39" spans="1:16" ht="18" customHeight="1" thickBot="1">
      <c r="A39" s="244" t="s">
        <v>29</v>
      </c>
      <c r="B39" s="245">
        <f>SUM(B30:B38)</f>
        <v>520</v>
      </c>
      <c r="C39" s="246">
        <f>SUM(C30:C38)</f>
        <v>0</v>
      </c>
      <c r="D39" s="244" t="s">
        <v>29</v>
      </c>
      <c r="E39" s="245">
        <f>SUM(E30:E38)</f>
        <v>500</v>
      </c>
      <c r="F39" s="246">
        <f>SUM(F30:F38)</f>
        <v>0</v>
      </c>
      <c r="G39" s="244" t="s">
        <v>29</v>
      </c>
      <c r="H39" s="245">
        <f>SUM(H30:H38)</f>
        <v>1110</v>
      </c>
      <c r="I39" s="246">
        <f>SUM(I30:I38)</f>
        <v>0</v>
      </c>
      <c r="J39" s="247" t="s">
        <v>29</v>
      </c>
      <c r="K39" s="248"/>
      <c r="L39" s="245">
        <f>SUM(L30:L38)</f>
        <v>3340</v>
      </c>
      <c r="M39" s="246">
        <f>SUM(M30:M38)</f>
        <v>0</v>
      </c>
      <c r="N39" s="244" t="s">
        <v>29</v>
      </c>
      <c r="O39" s="245">
        <f>SUM(O30:O38)</f>
        <v>0</v>
      </c>
      <c r="P39" s="246">
        <f>SUM(P30:P38)</f>
        <v>0</v>
      </c>
    </row>
    <row r="40" spans="1:16" ht="15" customHeight="1">
      <c r="A40" s="135"/>
      <c r="B40" s="135"/>
      <c r="C40" s="135"/>
      <c r="D40" s="135"/>
      <c r="E40" s="135"/>
      <c r="F40" s="135"/>
      <c r="G40" s="135"/>
      <c r="H40" s="181"/>
      <c r="I40" s="135"/>
      <c r="J40" s="1"/>
      <c r="K40" s="1"/>
      <c r="L40" s="135"/>
      <c r="M40" s="135"/>
      <c r="N40" s="135"/>
      <c r="O40" s="135"/>
      <c r="P40" s="135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sheetProtection/>
  <mergeCells count="4">
    <mergeCell ref="A2:D2"/>
    <mergeCell ref="E2:G2"/>
    <mergeCell ref="O19:P19"/>
    <mergeCell ref="J11:K11"/>
  </mergeCells>
  <conditionalFormatting sqref="C8 P31:P32 P34">
    <cfRule type="cellIs" priority="26" dxfId="315" operator="greaterThan" stopIfTrue="1">
      <formula>B8</formula>
    </cfRule>
  </conditionalFormatting>
  <conditionalFormatting sqref="F8">
    <cfRule type="cellIs" priority="25" dxfId="315" operator="greaterThan" stopIfTrue="1">
      <formula>E8</formula>
    </cfRule>
  </conditionalFormatting>
  <conditionalFormatting sqref="I8">
    <cfRule type="cellIs" priority="24" dxfId="315" operator="greaterThan" stopIfTrue="1">
      <formula>H8</formula>
    </cfRule>
  </conditionalFormatting>
  <conditionalFormatting sqref="M8">
    <cfRule type="cellIs" priority="23" dxfId="315" operator="greaterThan" stopIfTrue="1">
      <formula>L8</formula>
    </cfRule>
  </conditionalFormatting>
  <conditionalFormatting sqref="P8">
    <cfRule type="cellIs" priority="22" dxfId="315" operator="greaterThan" stopIfTrue="1">
      <formula>O8</formula>
    </cfRule>
  </conditionalFormatting>
  <conditionalFormatting sqref="C30">
    <cfRule type="cellIs" priority="21" dxfId="315" operator="greaterThan" stopIfTrue="1">
      <formula>B30</formula>
    </cfRule>
  </conditionalFormatting>
  <conditionalFormatting sqref="F30">
    <cfRule type="cellIs" priority="20" dxfId="315" operator="greaterThan" stopIfTrue="1">
      <formula>E30</formula>
    </cfRule>
  </conditionalFormatting>
  <conditionalFormatting sqref="I30">
    <cfRule type="cellIs" priority="19" dxfId="315" operator="greaterThan" stopIfTrue="1">
      <formula>H30</formula>
    </cfRule>
  </conditionalFormatting>
  <conditionalFormatting sqref="M30">
    <cfRule type="cellIs" priority="18" dxfId="315" operator="greaterThan" stopIfTrue="1">
      <formula>L30</formula>
    </cfRule>
  </conditionalFormatting>
  <conditionalFormatting sqref="P30">
    <cfRule type="cellIs" priority="17" dxfId="315" operator="greaterThan" stopIfTrue="1">
      <formula>O30</formula>
    </cfRule>
  </conditionalFormatting>
  <conditionalFormatting sqref="F17">
    <cfRule type="cellIs" priority="16" dxfId="315" operator="greaterThan" stopIfTrue="1">
      <formula>E17</formula>
    </cfRule>
  </conditionalFormatting>
  <conditionalFormatting sqref="I9">
    <cfRule type="cellIs" priority="15" dxfId="315" operator="greaterThan" stopIfTrue="1">
      <formula>H9</formula>
    </cfRule>
  </conditionalFormatting>
  <conditionalFormatting sqref="M9:M11">
    <cfRule type="cellIs" priority="14" dxfId="315" operator="greaterThan" stopIfTrue="1">
      <formula>L9</formula>
    </cfRule>
  </conditionalFormatting>
  <conditionalFormatting sqref="I17:I18">
    <cfRule type="cellIs" priority="13" dxfId="315" operator="greaterThan" stopIfTrue="1">
      <formula>H17</formula>
    </cfRule>
  </conditionalFormatting>
  <conditionalFormatting sqref="M17:M19">
    <cfRule type="cellIs" priority="12" dxfId="315" operator="greaterThan" stopIfTrue="1">
      <formula>L17</formula>
    </cfRule>
  </conditionalFormatting>
  <conditionalFormatting sqref="P17:P18">
    <cfRule type="cellIs" priority="11" dxfId="315" operator="greaterThan" stopIfTrue="1">
      <formula>O17</formula>
    </cfRule>
  </conditionalFormatting>
  <conditionalFormatting sqref="M31:M32">
    <cfRule type="cellIs" priority="10" dxfId="315" operator="greaterThan" stopIfTrue="1">
      <formula>L31</formula>
    </cfRule>
  </conditionalFormatting>
  <conditionalFormatting sqref="E8">
    <cfRule type="cellIs" priority="8" dxfId="315" operator="greaterThan" stopIfTrue="1">
      <formula>D8</formula>
    </cfRule>
  </conditionalFormatting>
  <conditionalFormatting sqref="H8">
    <cfRule type="cellIs" priority="7" dxfId="315" operator="greaterThan" stopIfTrue="1">
      <formula>G8</formula>
    </cfRule>
  </conditionalFormatting>
  <conditionalFormatting sqref="H9">
    <cfRule type="cellIs" priority="6" dxfId="315" operator="greaterThan" stopIfTrue="1">
      <formula>G9</formula>
    </cfRule>
  </conditionalFormatting>
  <conditionalFormatting sqref="L8">
    <cfRule type="cellIs" priority="5" dxfId="315" operator="greaterThan" stopIfTrue="1">
      <formula>K8</formula>
    </cfRule>
  </conditionalFormatting>
  <conditionalFormatting sqref="L9:L10">
    <cfRule type="cellIs" priority="4" dxfId="315" operator="greaterThan" stopIfTrue="1">
      <formula>K9</formula>
    </cfRule>
  </conditionalFormatting>
  <conditionalFormatting sqref="L17:L19">
    <cfRule type="cellIs" priority="3" dxfId="315" operator="greaterThan" stopIfTrue="1">
      <formula>K17</formula>
    </cfRule>
  </conditionalFormatting>
  <conditionalFormatting sqref="L30">
    <cfRule type="cellIs" priority="2" dxfId="315" operator="greaterThan" stopIfTrue="1">
      <formula>K30</formula>
    </cfRule>
  </conditionalFormatting>
  <conditionalFormatting sqref="L31:L32">
    <cfRule type="cellIs" priority="1" dxfId="315" operator="greaterThan" stopIfTrue="1">
      <formula>K31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83" r:id="rId4"/>
  <headerFooter alignWithMargins="0">
    <oddHeader>&amp;L&amp;"ＭＳ Ｐ明朝,太字"&amp;18折込広告企画書　　　福岡地区・朝倉地区　№７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80" zoomScaleNormal="80" zoomScaleSheetLayoutView="70" zoomScalePageLayoutView="80" workbookViewId="0" topLeftCell="A1">
      <selection activeCell="I12" sqref="I12"/>
    </sheetView>
  </sheetViews>
  <sheetFormatPr defaultColWidth="9.00390625" defaultRowHeight="13.5"/>
  <cols>
    <col min="1" max="1" width="20.875" style="1" customWidth="1"/>
    <col min="2" max="2" width="11.375" style="1" customWidth="1"/>
    <col min="3" max="3" width="10.50390625" style="1" customWidth="1"/>
    <col min="4" max="4" width="11.625" style="1" customWidth="1"/>
    <col min="5" max="5" width="10.50390625" style="1" customWidth="1"/>
    <col min="6" max="6" width="11.375" style="1" customWidth="1"/>
    <col min="7" max="7" width="10.50390625" style="1" customWidth="1"/>
    <col min="8" max="8" width="11.375" style="1" customWidth="1"/>
    <col min="9" max="9" width="10.50390625" style="1" customWidth="1"/>
    <col min="10" max="10" width="11.375" style="1" customWidth="1"/>
    <col min="11" max="11" width="10.50390625" style="1" customWidth="1"/>
    <col min="12" max="12" width="11.375" style="1" customWidth="1"/>
    <col min="13" max="13" width="10.50390625" style="1" customWidth="1"/>
    <col min="14" max="14" width="11.375" style="1" customWidth="1"/>
    <col min="15" max="15" width="10.6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.75" customHeight="1">
      <c r="A1" s="56" t="s">
        <v>140</v>
      </c>
      <c r="B1" s="41"/>
      <c r="C1" s="41"/>
      <c r="D1" s="57" t="s">
        <v>1</v>
      </c>
      <c r="E1" s="42"/>
      <c r="F1" s="43"/>
      <c r="G1" s="57" t="s">
        <v>2</v>
      </c>
      <c r="H1" s="43"/>
      <c r="I1" s="57" t="s">
        <v>141</v>
      </c>
      <c r="J1" s="41"/>
      <c r="K1" s="57" t="s">
        <v>142</v>
      </c>
      <c r="L1" s="44"/>
      <c r="M1" s="1"/>
      <c r="N1" s="1"/>
      <c r="O1" s="1"/>
    </row>
    <row r="2" spans="1:16" ht="33.75" customHeight="1" thickBot="1">
      <c r="A2" s="523">
        <f>'東区・博多区'!A2</f>
        <v>0</v>
      </c>
      <c r="B2" s="524"/>
      <c r="C2" s="525"/>
      <c r="D2" s="520" t="str">
        <f>'東区・博多区'!E2</f>
        <v>令和　　　年　　　月　　　日</v>
      </c>
      <c r="E2" s="521"/>
      <c r="F2" s="522"/>
      <c r="G2" s="40">
        <f>'東区・博多区'!H2</f>
        <v>0</v>
      </c>
      <c r="H2" s="3"/>
      <c r="I2" s="39">
        <f>'東区・博多区'!I2</f>
        <v>0</v>
      </c>
      <c r="J2" s="4"/>
      <c r="K2" s="465"/>
      <c r="L2" s="5"/>
      <c r="M2" s="37"/>
      <c r="N2" s="6"/>
      <c r="O2" s="7"/>
      <c r="P2" s="8"/>
    </row>
    <row r="3" spans="1:16" ht="15" customHeight="1">
      <c r="A3" s="9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72" t="s">
        <v>199</v>
      </c>
      <c r="N3" s="72" t="s">
        <v>200</v>
      </c>
      <c r="O3" s="11"/>
      <c r="P3" s="8"/>
    </row>
    <row r="4" spans="1:16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73" t="s">
        <v>201</v>
      </c>
      <c r="N4" s="73" t="s">
        <v>202</v>
      </c>
      <c r="O4" s="11"/>
      <c r="P4" s="8"/>
    </row>
    <row r="5" spans="1:16" ht="3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8"/>
      <c r="N5" s="36"/>
      <c r="O5" s="11"/>
      <c r="P5" s="8"/>
    </row>
    <row r="6" spans="1:15" s="12" customFormat="1" ht="24" customHeight="1">
      <c r="A6" s="63" t="s">
        <v>143</v>
      </c>
      <c r="B6" s="65" t="s">
        <v>9</v>
      </c>
      <c r="C6" s="64"/>
      <c r="D6" s="65" t="s">
        <v>10</v>
      </c>
      <c r="E6" s="64"/>
      <c r="F6" s="65" t="s">
        <v>11</v>
      </c>
      <c r="G6" s="64"/>
      <c r="H6" s="65" t="s">
        <v>12</v>
      </c>
      <c r="I6" s="64"/>
      <c r="J6" s="65" t="s">
        <v>13</v>
      </c>
      <c r="K6" s="64"/>
      <c r="L6" s="66"/>
      <c r="M6" s="64"/>
      <c r="N6" s="67" t="s">
        <v>144</v>
      </c>
      <c r="O6" s="68"/>
    </row>
    <row r="7" spans="1:15" s="12" customFormat="1" ht="24" customHeight="1">
      <c r="A7" s="80"/>
      <c r="B7" s="83" t="s">
        <v>16</v>
      </c>
      <c r="C7" s="84" t="s">
        <v>208</v>
      </c>
      <c r="D7" s="83" t="s">
        <v>16</v>
      </c>
      <c r="E7" s="84" t="s">
        <v>208</v>
      </c>
      <c r="F7" s="83" t="s">
        <v>16</v>
      </c>
      <c r="G7" s="84" t="s">
        <v>208</v>
      </c>
      <c r="H7" s="83" t="s">
        <v>16</v>
      </c>
      <c r="I7" s="84" t="s">
        <v>208</v>
      </c>
      <c r="J7" s="83" t="s">
        <v>16</v>
      </c>
      <c r="K7" s="84" t="s">
        <v>208</v>
      </c>
      <c r="L7" s="81"/>
      <c r="M7" s="82"/>
      <c r="N7" s="83" t="s">
        <v>16</v>
      </c>
      <c r="O7" s="85" t="s">
        <v>208</v>
      </c>
    </row>
    <row r="8" spans="1:15" ht="24" customHeight="1">
      <c r="A8" s="74" t="s">
        <v>145</v>
      </c>
      <c r="B8" s="75">
        <f>'東区・博多区'!B33</f>
        <v>10370</v>
      </c>
      <c r="C8" s="76">
        <f>'東区・博多区'!C33</f>
        <v>0</v>
      </c>
      <c r="D8" s="75">
        <f>'東区・博多区'!E33</f>
        <v>8700</v>
      </c>
      <c r="E8" s="76">
        <f>'東区・博多区'!F33</f>
        <v>0</v>
      </c>
      <c r="F8" s="75">
        <f>'東区・博多区'!H33</f>
        <v>12710</v>
      </c>
      <c r="G8" s="76">
        <f>'東区・博多区'!I33</f>
        <v>0</v>
      </c>
      <c r="H8" s="75">
        <f>'東区・博多区'!L33</f>
        <v>30760</v>
      </c>
      <c r="I8" s="76">
        <f>'東区・博多区'!M33</f>
        <v>0</v>
      </c>
      <c r="J8" s="75">
        <f>'東区・博多区'!O33</f>
        <v>5050</v>
      </c>
      <c r="K8" s="76">
        <f>'東区・博多区'!P33</f>
        <v>0</v>
      </c>
      <c r="L8" s="77"/>
      <c r="M8" s="78"/>
      <c r="N8" s="75">
        <f>SUM(B8+D8+F8+H8+J8+L8)</f>
        <v>67590</v>
      </c>
      <c r="O8" s="79">
        <f>SUM(C8+E8+G8+I8+K8+M8)</f>
        <v>0</v>
      </c>
    </row>
    <row r="9" spans="1:15" ht="24" customHeight="1">
      <c r="A9" s="61" t="s">
        <v>146</v>
      </c>
      <c r="B9" s="45">
        <f>'東区・博多区'!B60</f>
        <v>3330</v>
      </c>
      <c r="C9" s="13">
        <f>'東区・博多区'!C60</f>
        <v>0</v>
      </c>
      <c r="D9" s="45">
        <f>'東区・博多区'!E60</f>
        <v>4570</v>
      </c>
      <c r="E9" s="13">
        <f>'東区・博多区'!F60</f>
        <v>0</v>
      </c>
      <c r="F9" s="45">
        <f>'東区・博多区'!H60</f>
        <v>9890</v>
      </c>
      <c r="G9" s="13">
        <f>'東区・博多区'!I60</f>
        <v>0</v>
      </c>
      <c r="H9" s="45">
        <f>'東区・博多区'!L60</f>
        <v>18500</v>
      </c>
      <c r="I9" s="13">
        <f>'東区・博多区'!M60</f>
        <v>0</v>
      </c>
      <c r="J9" s="45">
        <f>'東区・博多区'!O60</f>
        <v>8920</v>
      </c>
      <c r="K9" s="13">
        <f>'東区・博多区'!P60</f>
        <v>0</v>
      </c>
      <c r="L9" s="48"/>
      <c r="M9" s="14"/>
      <c r="N9" s="45">
        <f>SUM(B9+D9+F9+H9+J9+L9)</f>
        <v>45210</v>
      </c>
      <c r="O9" s="15">
        <f>SUM(C9+E9+G9+I9+K9+M9)</f>
        <v>0</v>
      </c>
    </row>
    <row r="10" spans="1:15" ht="24" customHeight="1">
      <c r="A10" s="61" t="s">
        <v>147</v>
      </c>
      <c r="B10" s="45">
        <f>'中央区・西区'!B27</f>
        <v>4370</v>
      </c>
      <c r="C10" s="13">
        <f>'中央区・西区'!C27</f>
        <v>0</v>
      </c>
      <c r="D10" s="45">
        <f>'中央区・西区'!E27</f>
        <v>4630</v>
      </c>
      <c r="E10" s="13">
        <f>'中央区・西区'!F27</f>
        <v>0</v>
      </c>
      <c r="F10" s="45">
        <f>'中央区・西区'!H27</f>
        <v>7900</v>
      </c>
      <c r="G10" s="13">
        <f>'中央区・西区'!I27</f>
        <v>0</v>
      </c>
      <c r="H10" s="45">
        <f>'中央区・西区'!L27</f>
        <v>17200</v>
      </c>
      <c r="I10" s="13">
        <f>'中央区・西区'!M27</f>
        <v>0</v>
      </c>
      <c r="J10" s="45">
        <f>'中央区・西区'!O27</f>
        <v>8010</v>
      </c>
      <c r="K10" s="13">
        <f>'中央区・西区'!P27</f>
        <v>0</v>
      </c>
      <c r="L10" s="48"/>
      <c r="M10" s="14"/>
      <c r="N10" s="45">
        <f aca="true" t="shared" si="0" ref="N10:O14">SUM(B10+D10+F10+H10+J10+L10)</f>
        <v>42110</v>
      </c>
      <c r="O10" s="15">
        <f t="shared" si="0"/>
        <v>0</v>
      </c>
    </row>
    <row r="11" spans="1:15" ht="24" customHeight="1">
      <c r="A11" s="61" t="s">
        <v>148</v>
      </c>
      <c r="B11" s="45">
        <f>'中央区・西区'!B52</f>
        <v>3150</v>
      </c>
      <c r="C11" s="13">
        <f>'中央区・西区'!C52</f>
        <v>0</v>
      </c>
      <c r="D11" s="45">
        <f>'中央区・西区'!E52</f>
        <v>8020</v>
      </c>
      <c r="E11" s="13">
        <f>'中央区・西区'!F52</f>
        <v>0</v>
      </c>
      <c r="F11" s="45">
        <f>'中央区・西区'!H52</f>
        <v>7730</v>
      </c>
      <c r="G11" s="13">
        <f>'中央区・西区'!I52</f>
        <v>0</v>
      </c>
      <c r="H11" s="45">
        <f>'中央区・西区'!L52</f>
        <v>23060</v>
      </c>
      <c r="I11" s="13">
        <f>'中央区・西区'!M52</f>
        <v>0</v>
      </c>
      <c r="J11" s="45">
        <f>'中央区・西区'!O52</f>
        <v>2930</v>
      </c>
      <c r="K11" s="13">
        <f>'中央区・西区'!P52</f>
        <v>0</v>
      </c>
      <c r="L11" s="48"/>
      <c r="M11" s="14"/>
      <c r="N11" s="45">
        <f t="shared" si="0"/>
        <v>44890</v>
      </c>
      <c r="O11" s="15">
        <f t="shared" si="0"/>
        <v>0</v>
      </c>
    </row>
    <row r="12" spans="1:15" ht="24" customHeight="1">
      <c r="A12" s="61" t="s">
        <v>149</v>
      </c>
      <c r="B12" s="45">
        <f>'城南区・早良区'!B25</f>
        <v>3430</v>
      </c>
      <c r="C12" s="13">
        <f>'城南区・早良区'!C25</f>
        <v>0</v>
      </c>
      <c r="D12" s="45">
        <f>'城南区・早良区'!E25</f>
        <v>4060</v>
      </c>
      <c r="E12" s="13">
        <f>'城南区・早良区'!F25</f>
        <v>0</v>
      </c>
      <c r="F12" s="45">
        <f>'城南区・早良区'!H25</f>
        <v>4100</v>
      </c>
      <c r="G12" s="13">
        <f>'城南区・早良区'!I25</f>
        <v>0</v>
      </c>
      <c r="H12" s="45">
        <f>'城南区・早良区'!L25</f>
        <v>15250</v>
      </c>
      <c r="I12" s="13">
        <f>'城南区・早良区'!M25</f>
        <v>0</v>
      </c>
      <c r="J12" s="45">
        <f>'城南区・早良区'!O25</f>
        <v>1870</v>
      </c>
      <c r="K12" s="13">
        <f>'城南区・早良区'!P25</f>
        <v>0</v>
      </c>
      <c r="L12" s="48"/>
      <c r="M12" s="14"/>
      <c r="N12" s="45">
        <f t="shared" si="0"/>
        <v>28710</v>
      </c>
      <c r="O12" s="15">
        <f t="shared" si="0"/>
        <v>0</v>
      </c>
    </row>
    <row r="13" spans="1:15" ht="24" customHeight="1">
      <c r="A13" s="61" t="s">
        <v>150</v>
      </c>
      <c r="B13" s="45">
        <f>'城南区・早良区'!B57</f>
        <v>4750</v>
      </c>
      <c r="C13" s="13">
        <f>'城南区・早良区'!C57</f>
        <v>0</v>
      </c>
      <c r="D13" s="45">
        <f>'城南区・早良区'!E57</f>
        <v>5690</v>
      </c>
      <c r="E13" s="13">
        <f>'城南区・早良区'!F57</f>
        <v>0</v>
      </c>
      <c r="F13" s="45">
        <f>'城南区・早良区'!H57</f>
        <v>9210</v>
      </c>
      <c r="G13" s="13">
        <f>'城南区・早良区'!I57</f>
        <v>0</v>
      </c>
      <c r="H13" s="45">
        <f>'城南区・早良区'!L57</f>
        <v>24570</v>
      </c>
      <c r="I13" s="13">
        <f>'城南区・早良区'!M57</f>
        <v>0</v>
      </c>
      <c r="J13" s="45">
        <f>'城南区・早良区'!O57</f>
        <v>4490</v>
      </c>
      <c r="K13" s="13">
        <f>'城南区・早良区'!P57</f>
        <v>0</v>
      </c>
      <c r="L13" s="48"/>
      <c r="M13" s="14"/>
      <c r="N13" s="45">
        <f t="shared" si="0"/>
        <v>48710</v>
      </c>
      <c r="O13" s="15">
        <f t="shared" si="0"/>
        <v>0</v>
      </c>
    </row>
    <row r="14" spans="1:15" ht="24" customHeight="1">
      <c r="A14" s="61" t="s">
        <v>151</v>
      </c>
      <c r="B14" s="45">
        <f>'南区・春日・大野城'!B35</f>
        <v>5140</v>
      </c>
      <c r="C14" s="13">
        <f>'南区・春日・大野城'!C35</f>
        <v>0</v>
      </c>
      <c r="D14" s="45">
        <f>'南区・春日・大野城'!E35</f>
        <v>8930</v>
      </c>
      <c r="E14" s="13">
        <f>'南区・春日・大野城'!F35</f>
        <v>0</v>
      </c>
      <c r="F14" s="45">
        <f>'南区・春日・大野城'!H35</f>
        <v>7010</v>
      </c>
      <c r="G14" s="13">
        <f>'南区・春日・大野城'!I35</f>
        <v>0</v>
      </c>
      <c r="H14" s="45">
        <f>'南区・春日・大野城'!L35</f>
        <v>27600</v>
      </c>
      <c r="I14" s="13">
        <f>'南区・春日・大野城'!M35</f>
        <v>0</v>
      </c>
      <c r="J14" s="45">
        <f>'南区・春日・大野城'!O35</f>
        <v>4790</v>
      </c>
      <c r="K14" s="13">
        <f>'南区・春日・大野城'!P35</f>
        <v>0</v>
      </c>
      <c r="L14" s="48"/>
      <c r="M14" s="14"/>
      <c r="N14" s="45">
        <f t="shared" si="0"/>
        <v>53470</v>
      </c>
      <c r="O14" s="15">
        <f t="shared" si="0"/>
        <v>0</v>
      </c>
    </row>
    <row r="15" spans="1:15" ht="24" customHeight="1">
      <c r="A15" s="59"/>
      <c r="B15" s="46"/>
      <c r="C15" s="16"/>
      <c r="D15" s="46"/>
      <c r="E15" s="16"/>
      <c r="F15" s="46"/>
      <c r="G15" s="16"/>
      <c r="H15" s="46"/>
      <c r="I15" s="16"/>
      <c r="J15" s="46"/>
      <c r="K15" s="16"/>
      <c r="L15" s="49"/>
      <c r="M15" s="17"/>
      <c r="N15" s="46"/>
      <c r="O15" s="18"/>
    </row>
    <row r="16" spans="1:15" s="22" customFormat="1" ht="24" customHeight="1" thickBot="1">
      <c r="A16" s="69" t="s">
        <v>152</v>
      </c>
      <c r="B16" s="47">
        <f aca="true" t="shared" si="1" ref="B16:K16">SUM(B8:B14)</f>
        <v>34540</v>
      </c>
      <c r="C16" s="19">
        <f t="shared" si="1"/>
        <v>0</v>
      </c>
      <c r="D16" s="47">
        <f t="shared" si="1"/>
        <v>44600</v>
      </c>
      <c r="E16" s="19">
        <f t="shared" si="1"/>
        <v>0</v>
      </c>
      <c r="F16" s="47">
        <f t="shared" si="1"/>
        <v>58550</v>
      </c>
      <c r="G16" s="19">
        <f t="shared" si="1"/>
        <v>0</v>
      </c>
      <c r="H16" s="47">
        <f t="shared" si="1"/>
        <v>156940</v>
      </c>
      <c r="I16" s="19">
        <f t="shared" si="1"/>
        <v>0</v>
      </c>
      <c r="J16" s="47">
        <f t="shared" si="1"/>
        <v>36060</v>
      </c>
      <c r="K16" s="19">
        <f t="shared" si="1"/>
        <v>0</v>
      </c>
      <c r="L16" s="47"/>
      <c r="M16" s="20"/>
      <c r="N16" s="47">
        <f>SUM(B16+D16+F16+H16+J16+L16)</f>
        <v>330690</v>
      </c>
      <c r="O16" s="21">
        <f>SUM(C16+E16+G16+I16+K16+M16)</f>
        <v>0</v>
      </c>
    </row>
    <row r="17" spans="1:15" s="25" customFormat="1" ht="7.5" customHeight="1" thickBot="1">
      <c r="A17" s="3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3"/>
      <c r="O17" s="23"/>
    </row>
    <row r="18" spans="1:15" ht="24" customHeight="1">
      <c r="A18" s="62" t="s">
        <v>153</v>
      </c>
      <c r="B18" s="50">
        <f>'南区・春日・大野城'!B53</f>
        <v>1850</v>
      </c>
      <c r="C18" s="26">
        <f>'南区・春日・大野城'!C53</f>
        <v>0</v>
      </c>
      <c r="D18" s="50">
        <f>'南区・春日・大野城'!E53</f>
        <v>2660</v>
      </c>
      <c r="E18" s="26">
        <f>'南区・春日・大野城'!F53</f>
        <v>0</v>
      </c>
      <c r="F18" s="50">
        <f>'南区・春日・大野城'!H53</f>
        <v>2910</v>
      </c>
      <c r="G18" s="26">
        <f>'南区・春日・大野城'!I53</f>
        <v>0</v>
      </c>
      <c r="H18" s="50">
        <f>'南区・春日・大野城'!L53</f>
        <v>14060</v>
      </c>
      <c r="I18" s="26">
        <f>'南区・春日・大野城'!M53</f>
        <v>0</v>
      </c>
      <c r="J18" s="50">
        <f>'南区・春日・大野城'!O53</f>
        <v>490</v>
      </c>
      <c r="K18" s="26">
        <f>'南区・春日・大野城'!P53</f>
        <v>0</v>
      </c>
      <c r="L18" s="55"/>
      <c r="M18" s="27"/>
      <c r="N18" s="53">
        <f aca="true" t="shared" si="2" ref="N18:O22">SUM(B18+D18+F18+H18+J18+L18)</f>
        <v>21970</v>
      </c>
      <c r="O18" s="28">
        <f t="shared" si="2"/>
        <v>0</v>
      </c>
    </row>
    <row r="19" spans="1:15" ht="24" customHeight="1">
      <c r="A19" s="61" t="s">
        <v>154</v>
      </c>
      <c r="B19" s="45">
        <f>'南区・春日・大野城'!B71</f>
        <v>3060</v>
      </c>
      <c r="C19" s="13">
        <f>'南区・春日・大野城'!C71</f>
        <v>0</v>
      </c>
      <c r="D19" s="45">
        <f>'南区・春日・大野城'!E71</f>
        <v>2700</v>
      </c>
      <c r="E19" s="13">
        <f>'南区・春日・大野城'!F71</f>
        <v>0</v>
      </c>
      <c r="F19" s="45">
        <f>'南区・春日・大野城'!H71</f>
        <v>9030</v>
      </c>
      <c r="G19" s="13">
        <f>'南区・春日・大野城'!I71</f>
        <v>0</v>
      </c>
      <c r="H19" s="45">
        <f>'南区・春日・大野城'!L71</f>
        <v>9060</v>
      </c>
      <c r="I19" s="13">
        <f>'南区・春日・大野城'!M71</f>
        <v>0</v>
      </c>
      <c r="J19" s="45">
        <f>'南区・春日・大野城'!O71</f>
        <v>730</v>
      </c>
      <c r="K19" s="13">
        <f>'南区・春日・大野城'!P71</f>
        <v>0</v>
      </c>
      <c r="L19" s="48"/>
      <c r="M19" s="14"/>
      <c r="N19" s="54">
        <f t="shared" si="2"/>
        <v>24580</v>
      </c>
      <c r="O19" s="15">
        <f t="shared" si="2"/>
        <v>0</v>
      </c>
    </row>
    <row r="20" spans="1:15" ht="24" customHeight="1">
      <c r="A20" s="61" t="s">
        <v>155</v>
      </c>
      <c r="B20" s="45">
        <f>'筑紫野・太宰府・那珂川・粕屋'!B19</f>
        <v>2670</v>
      </c>
      <c r="C20" s="13">
        <f>'筑紫野・太宰府・那珂川・粕屋'!C19</f>
        <v>0</v>
      </c>
      <c r="D20" s="45">
        <f>'筑紫野・太宰府・那珂川・粕屋'!E19</f>
        <v>5100</v>
      </c>
      <c r="E20" s="13">
        <f>'筑紫野・太宰府・那珂川・粕屋'!F19</f>
        <v>0</v>
      </c>
      <c r="F20" s="45">
        <f>'筑紫野・太宰府・那珂川・粕屋'!H19</f>
        <v>5160</v>
      </c>
      <c r="G20" s="13">
        <f>'筑紫野・太宰府・那珂川・粕屋'!I19</f>
        <v>0</v>
      </c>
      <c r="H20" s="45">
        <f>'筑紫野・太宰府・那珂川・粕屋'!L19</f>
        <v>15040</v>
      </c>
      <c r="I20" s="13">
        <f>'筑紫野・太宰府・那珂川・粕屋'!M19</f>
        <v>0</v>
      </c>
      <c r="J20" s="45">
        <f>'筑紫野・太宰府・那珂川・粕屋'!O19</f>
        <v>1520</v>
      </c>
      <c r="K20" s="13">
        <f>'筑紫野・太宰府・那珂川・粕屋'!P19</f>
        <v>0</v>
      </c>
      <c r="L20" s="48"/>
      <c r="M20" s="14"/>
      <c r="N20" s="54">
        <f t="shared" si="2"/>
        <v>29490</v>
      </c>
      <c r="O20" s="15">
        <f t="shared" si="2"/>
        <v>0</v>
      </c>
    </row>
    <row r="21" spans="1:15" ht="24" customHeight="1">
      <c r="A21" s="61" t="s">
        <v>176</v>
      </c>
      <c r="B21" s="45">
        <f>'筑紫野・太宰府・那珂川・粕屋'!B33</f>
        <v>1770</v>
      </c>
      <c r="C21" s="13">
        <f>'筑紫野・太宰府・那珂川・粕屋'!C33</f>
        <v>0</v>
      </c>
      <c r="D21" s="45">
        <f>'筑紫野・太宰府・那珂川・粕屋'!E33</f>
        <v>2670</v>
      </c>
      <c r="E21" s="13">
        <f>'筑紫野・太宰府・那珂川・粕屋'!F33</f>
        <v>0</v>
      </c>
      <c r="F21" s="45">
        <f>'筑紫野・太宰府・那珂川・粕屋'!H33</f>
        <v>1470</v>
      </c>
      <c r="G21" s="13">
        <f>'筑紫野・太宰府・那珂川・粕屋'!I33</f>
        <v>0</v>
      </c>
      <c r="H21" s="45">
        <f>'筑紫野・太宰府・那珂川・粕屋'!L33</f>
        <v>8790</v>
      </c>
      <c r="I21" s="13">
        <f>'筑紫野・太宰府・那珂川・粕屋'!M33</f>
        <v>0</v>
      </c>
      <c r="J21" s="45">
        <f>'筑紫野・太宰府・那珂川・粕屋'!O33</f>
        <v>920</v>
      </c>
      <c r="K21" s="13">
        <f>'筑紫野・太宰府・那珂川・粕屋'!P33</f>
        <v>0</v>
      </c>
      <c r="L21" s="48"/>
      <c r="M21" s="14"/>
      <c r="N21" s="54">
        <f t="shared" si="2"/>
        <v>15620</v>
      </c>
      <c r="O21" s="15">
        <f t="shared" si="2"/>
        <v>0</v>
      </c>
    </row>
    <row r="22" spans="1:15" ht="24" customHeight="1">
      <c r="A22" s="61" t="s">
        <v>417</v>
      </c>
      <c r="B22" s="45">
        <f>'筑紫野・太宰府・那珂川・粕屋'!B44</f>
        <v>770</v>
      </c>
      <c r="C22" s="13">
        <f>'筑紫野・太宰府・那珂川・粕屋'!C44</f>
        <v>0</v>
      </c>
      <c r="D22" s="45">
        <f>'筑紫野・太宰府・那珂川・粕屋'!E44</f>
        <v>610</v>
      </c>
      <c r="E22" s="13">
        <f>'筑紫野・太宰府・那珂川・粕屋'!F44</f>
        <v>0</v>
      </c>
      <c r="F22" s="45">
        <f>'筑紫野・太宰府・那珂川・粕屋'!H44</f>
        <v>1210</v>
      </c>
      <c r="G22" s="13">
        <f>'筑紫野・太宰府・那珂川・粕屋'!I44</f>
        <v>0</v>
      </c>
      <c r="H22" s="45">
        <f>'筑紫野・太宰府・那珂川・粕屋'!L44</f>
        <v>5720</v>
      </c>
      <c r="I22" s="13">
        <f>'筑紫野・太宰府・那珂川・粕屋'!M44</f>
        <v>0</v>
      </c>
      <c r="J22" s="45">
        <f>'筑紫野・太宰府・那珂川・粕屋'!O44</f>
        <v>360</v>
      </c>
      <c r="K22" s="13">
        <f>'筑紫野・太宰府・那珂川・粕屋'!P44</f>
        <v>0</v>
      </c>
      <c r="L22" s="48"/>
      <c r="M22" s="14"/>
      <c r="N22" s="54">
        <f t="shared" si="2"/>
        <v>8670</v>
      </c>
      <c r="O22" s="15">
        <f t="shared" si="2"/>
        <v>0</v>
      </c>
    </row>
    <row r="23" spans="1:15" ht="24" customHeight="1">
      <c r="A23" s="61" t="s">
        <v>188</v>
      </c>
      <c r="B23" s="45">
        <f>'筑紫野・太宰府・那珂川・粕屋'!B71</f>
        <v>6040</v>
      </c>
      <c r="C23" s="13">
        <f>'筑紫野・太宰府・那珂川・粕屋'!C71</f>
        <v>0</v>
      </c>
      <c r="D23" s="45">
        <f>'筑紫野・太宰府・那珂川・粕屋'!E71</f>
        <v>3260</v>
      </c>
      <c r="E23" s="13">
        <f>'筑紫野・太宰府・那珂川・粕屋'!F71</f>
        <v>0</v>
      </c>
      <c r="F23" s="45">
        <f>'筑紫野・太宰府・那珂川・粕屋'!H71</f>
        <v>8620</v>
      </c>
      <c r="G23" s="13">
        <f>'筑紫野・太宰府・那珂川・粕屋'!I71</f>
        <v>0</v>
      </c>
      <c r="H23" s="45">
        <f>'筑紫野・太宰府・那珂川・粕屋'!L71</f>
        <v>25000</v>
      </c>
      <c r="I23" s="13">
        <f>'筑紫野・太宰府・那珂川・粕屋'!M71</f>
        <v>0</v>
      </c>
      <c r="J23" s="45">
        <f>'筑紫野・太宰府・那珂川・粕屋'!O71</f>
        <v>1910</v>
      </c>
      <c r="K23" s="13">
        <f>'筑紫野・太宰府・那珂川・粕屋'!P71</f>
        <v>0</v>
      </c>
      <c r="L23" s="48"/>
      <c r="M23" s="14"/>
      <c r="N23" s="54">
        <f aca="true" t="shared" si="3" ref="N23:O28">SUM(B23+D23+F23+H23+J23+L23)</f>
        <v>44830</v>
      </c>
      <c r="O23" s="15">
        <f t="shared" si="3"/>
        <v>0</v>
      </c>
    </row>
    <row r="24" spans="1:15" ht="24" customHeight="1">
      <c r="A24" s="61" t="s">
        <v>189</v>
      </c>
      <c r="B24" s="45">
        <f>'古賀・宗像・福津・糸島'!B14</f>
        <v>2860</v>
      </c>
      <c r="C24" s="13">
        <f>'古賀・宗像・福津・糸島'!C14</f>
        <v>0</v>
      </c>
      <c r="D24" s="45">
        <f>'古賀・宗像・福津・糸島'!E14</f>
        <v>1990</v>
      </c>
      <c r="E24" s="13">
        <f>'古賀・宗像・福津・糸島'!F14</f>
        <v>0</v>
      </c>
      <c r="F24" s="45">
        <f>'古賀・宗像・福津・糸島'!H14</f>
        <v>2540</v>
      </c>
      <c r="G24" s="13">
        <f>'古賀・宗像・福津・糸島'!I14</f>
        <v>0</v>
      </c>
      <c r="H24" s="45">
        <f>'古賀・宗像・福津・糸島'!L14</f>
        <v>6740</v>
      </c>
      <c r="I24" s="13">
        <f>'古賀・宗像・福津・糸島'!M14</f>
        <v>0</v>
      </c>
      <c r="J24" s="45">
        <f>'古賀・宗像・福津・糸島'!O14</f>
        <v>550</v>
      </c>
      <c r="K24" s="13">
        <f>'古賀・宗像・福津・糸島'!P14</f>
        <v>0</v>
      </c>
      <c r="L24" s="48"/>
      <c r="M24" s="14"/>
      <c r="N24" s="54">
        <f t="shared" si="3"/>
        <v>14680</v>
      </c>
      <c r="O24" s="15">
        <f t="shared" si="3"/>
        <v>0</v>
      </c>
    </row>
    <row r="25" spans="1:15" ht="24" customHeight="1">
      <c r="A25" s="61" t="s">
        <v>177</v>
      </c>
      <c r="B25" s="45">
        <f>'古賀・宗像・福津・糸島'!B29</f>
        <v>9250</v>
      </c>
      <c r="C25" s="13">
        <f>'古賀・宗像・福津・糸島'!C29</f>
        <v>0</v>
      </c>
      <c r="D25" s="45">
        <f>'古賀・宗像・福津・糸島'!E29</f>
        <v>5670</v>
      </c>
      <c r="E25" s="13">
        <f>'古賀・宗像・福津・糸島'!F29</f>
        <v>0</v>
      </c>
      <c r="F25" s="45">
        <f>'古賀・宗像・福津・糸島'!H29</f>
        <v>6670</v>
      </c>
      <c r="G25" s="13">
        <f>'古賀・宗像・福津・糸島'!I29</f>
        <v>0</v>
      </c>
      <c r="H25" s="45">
        <f>'古賀・宗像・福津・糸島'!L29</f>
        <v>7230</v>
      </c>
      <c r="I25" s="13">
        <f>'古賀・宗像・福津・糸島'!M29</f>
        <v>0</v>
      </c>
      <c r="J25" s="45">
        <f>'古賀・宗像・福津・糸島'!O29</f>
        <v>870</v>
      </c>
      <c r="K25" s="13">
        <f>'古賀・宗像・福津・糸島'!P29</f>
        <v>0</v>
      </c>
      <c r="L25" s="48"/>
      <c r="M25" s="14"/>
      <c r="N25" s="54">
        <f t="shared" si="3"/>
        <v>29690</v>
      </c>
      <c r="O25" s="15">
        <f t="shared" si="3"/>
        <v>0</v>
      </c>
    </row>
    <row r="26" spans="1:15" ht="24.75" customHeight="1">
      <c r="A26" s="61" t="s">
        <v>210</v>
      </c>
      <c r="B26" s="45">
        <f>'古賀・宗像・福津・糸島'!B43</f>
        <v>3710</v>
      </c>
      <c r="C26" s="13">
        <f>'古賀・宗像・福津・糸島'!C43</f>
        <v>0</v>
      </c>
      <c r="D26" s="45">
        <f>'古賀・宗像・福津・糸島'!E43</f>
        <v>3380</v>
      </c>
      <c r="E26" s="13">
        <f>'古賀・宗像・福津・糸島'!F43</f>
        <v>0</v>
      </c>
      <c r="F26" s="45">
        <f>'古賀・宗像・福津・糸島'!H43</f>
        <v>3500</v>
      </c>
      <c r="G26" s="13">
        <f>'古賀・宗像・福津・糸島'!I43</f>
        <v>0</v>
      </c>
      <c r="H26" s="45">
        <f>'古賀・宗像・福津・糸島'!L43</f>
        <v>6050</v>
      </c>
      <c r="I26" s="13">
        <f>'古賀・宗像・福津・糸島'!M43</f>
        <v>0</v>
      </c>
      <c r="J26" s="45">
        <f>'古賀・宗像・福津・糸島'!O43</f>
        <v>580</v>
      </c>
      <c r="K26" s="13">
        <f>'古賀・宗像・福津・糸島'!P43</f>
        <v>0</v>
      </c>
      <c r="L26" s="48"/>
      <c r="M26" s="14"/>
      <c r="N26" s="54">
        <f t="shared" si="3"/>
        <v>17220</v>
      </c>
      <c r="O26" s="15">
        <f t="shared" si="3"/>
        <v>0</v>
      </c>
    </row>
    <row r="27" spans="1:15" ht="24" customHeight="1">
      <c r="A27" s="61" t="s">
        <v>238</v>
      </c>
      <c r="B27" s="45">
        <f>'古賀・宗像・福津・糸島'!B66</f>
        <v>800</v>
      </c>
      <c r="C27" s="13">
        <f>'古賀・宗像・福津・糸島'!C66</f>
        <v>0</v>
      </c>
      <c r="D27" s="45">
        <f>'古賀・宗像・福津・糸島'!E66</f>
        <v>1970</v>
      </c>
      <c r="E27" s="13">
        <f>'古賀・宗像・福津・糸島'!F66</f>
        <v>0</v>
      </c>
      <c r="F27" s="45">
        <f>'古賀・宗像・福津・糸島'!H66</f>
        <v>2930</v>
      </c>
      <c r="G27" s="13">
        <f>'古賀・宗像・福津・糸島'!I66</f>
        <v>0</v>
      </c>
      <c r="H27" s="45">
        <f>'古賀・宗像・福津・糸島'!L66</f>
        <v>13960</v>
      </c>
      <c r="I27" s="13">
        <f>'古賀・宗像・福津・糸島'!M66</f>
        <v>0</v>
      </c>
      <c r="J27" s="45">
        <f>'古賀・宗像・福津・糸島'!O66</f>
        <v>640</v>
      </c>
      <c r="K27" s="13">
        <f>'古賀・宗像・福津・糸島'!P66</f>
        <v>0</v>
      </c>
      <c r="L27" s="48"/>
      <c r="M27" s="14"/>
      <c r="N27" s="54">
        <f t="shared" si="3"/>
        <v>20300</v>
      </c>
      <c r="O27" s="15">
        <f t="shared" si="3"/>
        <v>0</v>
      </c>
    </row>
    <row r="28" spans="1:15" ht="24" customHeight="1">
      <c r="A28" s="70" t="s">
        <v>312</v>
      </c>
      <c r="B28" s="182">
        <f>'朝倉市・郡　(福岡扱い）'!B24</f>
        <v>930</v>
      </c>
      <c r="C28" s="183">
        <f>'朝倉市・郡　(福岡扱い）'!C24</f>
        <v>0</v>
      </c>
      <c r="D28" s="182">
        <f>'朝倉市・郡　(福岡扱い）'!E24</f>
        <v>810</v>
      </c>
      <c r="E28" s="183">
        <f>'朝倉市・郡　(福岡扱い）'!F24</f>
        <v>0</v>
      </c>
      <c r="F28" s="182">
        <f>'朝倉市・郡　(福岡扱い）'!H24</f>
        <v>3780</v>
      </c>
      <c r="G28" s="183">
        <f>'朝倉市・郡　(福岡扱い）'!I24</f>
        <v>0</v>
      </c>
      <c r="H28" s="182">
        <f>'朝倉市・郡　(福岡扱い）'!L24</f>
        <v>6890</v>
      </c>
      <c r="I28" s="183">
        <f>'朝倉市・郡　(福岡扱い）'!M24</f>
        <v>0</v>
      </c>
      <c r="J28" s="182">
        <f>'朝倉市・郡　(福岡扱い）'!O24</f>
        <v>310</v>
      </c>
      <c r="K28" s="183">
        <f>'朝倉市・郡　(福岡扱い）'!P24</f>
        <v>0</v>
      </c>
      <c r="L28" s="184"/>
      <c r="M28" s="185"/>
      <c r="N28" s="186">
        <f>SUM(B28+D28+F28+H28+J28+L28)</f>
        <v>12720</v>
      </c>
      <c r="O28" s="15">
        <f t="shared" si="3"/>
        <v>0</v>
      </c>
    </row>
    <row r="29" spans="1:15" ht="24" customHeight="1">
      <c r="A29" s="61" t="s">
        <v>313</v>
      </c>
      <c r="B29" s="45">
        <f>'朝倉市・郡　(福岡扱い）'!B39</f>
        <v>520</v>
      </c>
      <c r="C29" s="13">
        <f>'朝倉市・郡　(福岡扱い）'!C39</f>
        <v>0</v>
      </c>
      <c r="D29" s="45">
        <f>'朝倉市・郡　(福岡扱い）'!E39</f>
        <v>500</v>
      </c>
      <c r="E29" s="13">
        <f>'朝倉市・郡　(福岡扱い）'!F39</f>
        <v>0</v>
      </c>
      <c r="F29" s="45">
        <f>'朝倉市・郡　(福岡扱い）'!H39</f>
        <v>1110</v>
      </c>
      <c r="G29" s="13">
        <f>'朝倉市・郡　(福岡扱い）'!I39</f>
        <v>0</v>
      </c>
      <c r="H29" s="45">
        <f>'朝倉市・郡　(福岡扱い）'!L39</f>
        <v>3340</v>
      </c>
      <c r="I29" s="13">
        <f>'朝倉市・郡　(福岡扱い）'!M39</f>
        <v>0</v>
      </c>
      <c r="J29" s="45">
        <f>'朝倉市・郡　(福岡扱い）'!O39</f>
        <v>0</v>
      </c>
      <c r="K29" s="13">
        <f>'朝倉市・郡　(福岡扱い）'!P39</f>
        <v>0</v>
      </c>
      <c r="L29" s="48"/>
      <c r="M29" s="14"/>
      <c r="N29" s="54">
        <f>SUM(B29+D29+F29+H29+J29+L29)</f>
        <v>5470</v>
      </c>
      <c r="O29" s="15">
        <f>SUM(C29+E29+G29+I29+K29+M29)</f>
        <v>0</v>
      </c>
    </row>
    <row r="30" spans="1:15" ht="24" customHeight="1">
      <c r="A30" s="70"/>
      <c r="B30" s="46"/>
      <c r="C30" s="16"/>
      <c r="D30" s="46"/>
      <c r="E30" s="16"/>
      <c r="F30" s="46"/>
      <c r="G30" s="16"/>
      <c r="H30" s="46"/>
      <c r="I30" s="16"/>
      <c r="J30" s="46"/>
      <c r="K30" s="16"/>
      <c r="L30" s="49"/>
      <c r="M30" s="17"/>
      <c r="N30" s="187"/>
      <c r="O30" s="18"/>
    </row>
    <row r="31" spans="1:15" s="22" customFormat="1" ht="24" customHeight="1">
      <c r="A31" s="69" t="s">
        <v>152</v>
      </c>
      <c r="B31" s="47">
        <f aca="true" t="shared" si="4" ref="B31:K31">SUM(B18:B29)</f>
        <v>34230</v>
      </c>
      <c r="C31" s="19">
        <f t="shared" si="4"/>
        <v>0</v>
      </c>
      <c r="D31" s="47">
        <f t="shared" si="4"/>
        <v>31320</v>
      </c>
      <c r="E31" s="19">
        <f t="shared" si="4"/>
        <v>0</v>
      </c>
      <c r="F31" s="47">
        <f t="shared" si="4"/>
        <v>48930</v>
      </c>
      <c r="G31" s="19">
        <f t="shared" si="4"/>
        <v>0</v>
      </c>
      <c r="H31" s="47">
        <f t="shared" si="4"/>
        <v>121880</v>
      </c>
      <c r="I31" s="19">
        <f t="shared" si="4"/>
        <v>0</v>
      </c>
      <c r="J31" s="47">
        <f t="shared" si="4"/>
        <v>8880</v>
      </c>
      <c r="K31" s="19">
        <f t="shared" si="4"/>
        <v>0</v>
      </c>
      <c r="L31" s="47"/>
      <c r="M31" s="20"/>
      <c r="N31" s="71">
        <f>SUM(B31+D31+F31+H31+J31+L31)</f>
        <v>245240</v>
      </c>
      <c r="O31" s="21">
        <f>SUM(C31+E31+G31+I31+K31+M31)</f>
        <v>0</v>
      </c>
    </row>
    <row r="32" spans="1:15" ht="24" customHeight="1">
      <c r="A32" s="58"/>
      <c r="B32" s="48"/>
      <c r="C32" s="29"/>
      <c r="D32" s="48"/>
      <c r="E32" s="14"/>
      <c r="F32" s="48"/>
      <c r="G32" s="14"/>
      <c r="H32" s="48"/>
      <c r="I32" s="14"/>
      <c r="J32" s="48"/>
      <c r="K32" s="14"/>
      <c r="L32" s="48"/>
      <c r="M32" s="14"/>
      <c r="N32" s="48"/>
      <c r="O32" s="30"/>
    </row>
    <row r="33" spans="1:15" s="22" customFormat="1" ht="24" customHeight="1" thickBot="1">
      <c r="A33" s="60" t="s">
        <v>156</v>
      </c>
      <c r="B33" s="51">
        <f aca="true" t="shared" si="5" ref="B33:G33">B16+B31</f>
        <v>68770</v>
      </c>
      <c r="C33" s="31">
        <f t="shared" si="5"/>
        <v>0</v>
      </c>
      <c r="D33" s="51">
        <f t="shared" si="5"/>
        <v>75920</v>
      </c>
      <c r="E33" s="31">
        <f t="shared" si="5"/>
        <v>0</v>
      </c>
      <c r="F33" s="51">
        <f t="shared" si="5"/>
        <v>107480</v>
      </c>
      <c r="G33" s="31">
        <f t="shared" si="5"/>
        <v>0</v>
      </c>
      <c r="H33" s="51">
        <f>H16+H31</f>
        <v>278820</v>
      </c>
      <c r="I33" s="31">
        <f>I16+I31</f>
        <v>0</v>
      </c>
      <c r="J33" s="52">
        <f>J16+J31</f>
        <v>44940</v>
      </c>
      <c r="K33" s="31">
        <f>K16+K31</f>
        <v>0</v>
      </c>
      <c r="L33" s="51"/>
      <c r="M33" s="32"/>
      <c r="N33" s="51">
        <f>SUM(B33,D33,F33,H33,J33)</f>
        <v>575930</v>
      </c>
      <c r="O33" s="33">
        <f>SUM(C33,E33,G33,I33,K33)</f>
        <v>0</v>
      </c>
    </row>
    <row r="34" spans="3:15" ht="20.25" customHeight="1">
      <c r="C34" s="86"/>
      <c r="E34" s="86"/>
      <c r="G34" s="86"/>
      <c r="I34" s="86"/>
      <c r="J34" s="34"/>
      <c r="K34" s="86"/>
      <c r="O34" s="86"/>
    </row>
    <row r="37" ht="13.5">
      <c r="G37" s="34"/>
    </row>
  </sheetData>
  <sheetProtection/>
  <mergeCells count="2">
    <mergeCell ref="D2:F2"/>
    <mergeCell ref="A2:C2"/>
  </mergeCells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landscape" paperSize="12" scale="96" r:id="rId2"/>
  <headerFooter alignWithMargins="0">
    <oddHeader>&amp;L&amp;"ＭＳ Ｐ明朝,太字"&amp;18福岡・朝倉地区　市郡別集計表　（01.10）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2019-09-12T08:49:48Z</cp:lastPrinted>
  <dcterms:created xsi:type="dcterms:W3CDTF">1997-10-22T10:06:52Z</dcterms:created>
  <dcterms:modified xsi:type="dcterms:W3CDTF">2019-10-11T03:45:16Z</dcterms:modified>
  <cp:category/>
  <cp:version/>
  <cp:contentType/>
  <cp:contentStatus/>
</cp:coreProperties>
</file>