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60" windowHeight="1108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筑紫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'古賀・宗像・福津・糸島'!$A$1:$Q$67</definedName>
    <definedName name="_xlnm.Print_Area" localSheetId="7">'市郡集計表'!$A$1:$P$34</definedName>
    <definedName name="_xlnm.Print_Area" localSheetId="2">'城南区・早良区'!$A$1:$Q$58</definedName>
    <definedName name="_xlnm.Print_Area" localSheetId="4">'筑紫野・太宰府・筑紫・粕屋'!$A$1:$Q$72</definedName>
    <definedName name="_xlnm.Print_Area" localSheetId="1">'中央区・西区'!$A$1:$Q$53</definedName>
    <definedName name="_xlnm.Print_Area" localSheetId="6">'朝倉市・郡　(福岡扱い）'!$A$1:$Q$40</definedName>
    <definedName name="_xlnm.Print_Area" localSheetId="0">'東区・博多区'!$A$1:$Q$61</definedName>
    <definedName name="_xlnm.Print_Area" localSheetId="3">'南区・春日・大野城'!$A$1:$Q$72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2" authorId="1">
      <text>
        <r>
          <rPr>
            <sz val="9"/>
            <rFont val="ＭＳ Ｐゴシック"/>
            <family val="3"/>
          </rPr>
          <t>Ｈ２５．３より、竹下・駅南の一部を吸収
Ｈ２５．９より、一部を東那珂へ譲渡
Ｈ２６．５より
堅粕から吉塚へ店名変更</t>
        </r>
      </text>
    </comment>
    <comment ref="A14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Ｈ２２．１１より、千早を統合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A46" authorId="1">
      <text>
        <r>
          <rPr>
            <sz val="9"/>
            <rFont val="ＭＳ Ｐゴシック"/>
            <family val="3"/>
          </rPr>
          <t>H28.10より
大野東部に統合
640→0</t>
        </r>
        <r>
          <rPr>
            <b/>
            <sz val="9"/>
            <color indexed="10"/>
            <rFont val="ＭＳ Ｐゴシック"/>
            <family val="3"/>
          </rPr>
          <t xml:space="preserve">
H28.11より
大野東部から分割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Ｈ２５．９より、堅粕より分割新店</t>
        </r>
      </text>
    </comment>
    <comment ref="G11" authorId="0">
      <text>
        <r>
          <rPr>
            <b/>
            <sz val="9"/>
            <rFont val="ＭＳ Ｐゴシック"/>
            <family val="3"/>
          </rPr>
          <t xml:space="preserve">Ｈ２６.５．１より
香住丘を吸収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b/>
            <sz val="9"/>
            <rFont val="ＭＳ Ｐゴシック"/>
            <family val="3"/>
          </rPr>
          <t>Ｈ２６.５．１より
和白西・高美台を吸収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0">
      <text>
        <r>
          <rPr>
            <sz val="9"/>
            <rFont val="ＭＳ Ｐゴシック"/>
            <family val="3"/>
          </rPr>
          <t>Ｈ19.5より
土井から店名変更
Ｈ26.5.1より
久山・粕屋東部を吸収して香椎東・土井から香椎東店名変更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Ｈ２７．２より
春日原北・雑餉隈の一部を吸収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2">
      <text>
        <r>
          <rPr>
            <sz val="9"/>
            <rFont val="ＭＳ Ｐゴシック"/>
            <family val="3"/>
          </rPr>
          <t>Ｈ２７．９.１より
新店　雑餉隈･井尻の一部を吸収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N42" authorId="3">
      <text>
        <r>
          <rPr>
            <b/>
            <sz val="9"/>
            <rFont val="ＭＳ Ｐゴシック"/>
            <family val="3"/>
          </rPr>
          <t>H29.6.7～
-500部
南福岡へ一部移動</t>
        </r>
      </text>
    </comment>
    <comment ref="N43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Ｈ30.2～
松崎へ分割</t>
        </r>
      </text>
    </comment>
    <comment ref="A17" authorId="3">
      <text>
        <r>
          <rPr>
            <b/>
            <sz val="9"/>
            <rFont val="ＭＳ Ｐゴシック"/>
            <family val="3"/>
          </rPr>
          <t>Ｈ30.2～
名島から分割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</t>
        </r>
      </text>
    </comment>
    <comment ref="N45" authorId="3">
      <text>
        <r>
          <rPr>
            <b/>
            <sz val="9"/>
            <rFont val="ＭＳ Ｐゴシック"/>
            <family val="3"/>
          </rPr>
          <t>Ｈ30.4～
南福岡から一部移動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46" authorId="3">
      <text>
        <r>
          <rPr>
            <b/>
            <sz val="9"/>
            <rFont val="ＭＳ Ｐゴシック"/>
            <family val="3"/>
          </rPr>
          <t>Ｈ30.7.1～
空港通に統合</t>
        </r>
      </text>
    </comment>
    <comment ref="J47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4" authorId="1">
      <text>
        <r>
          <rPr>
            <sz val="9"/>
            <rFont val="ＭＳ Ｐゴシック"/>
            <family val="3"/>
          </rPr>
          <t xml:space="preserve">12.1より一部舞鶴店より譲渡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12.1より一部天神店に移動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7" authorId="0">
      <text>
        <r>
          <rPr>
            <sz val="9"/>
            <color indexed="10"/>
            <rFont val="ＭＳ Ｐゴシック"/>
            <family val="3"/>
          </rPr>
          <t>Ｈ２０．１２より、博多駅前・駅南へ一部譲渡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2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2">
      <text>
        <r>
          <rPr>
            <sz val="9"/>
            <color indexed="10"/>
            <rFont val="ＭＳ Ｐゴシック"/>
            <family val="3"/>
          </rPr>
          <t>Ｈ２４．５より、姪浜・姪浜駅南・姪浜西を統合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2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2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 xml:space="preserve">Ｈ22.11.1より、
姪浜西から店名変更
Ｈ26.5.1より
姪浜西・小戸から店名変更
</t>
        </r>
        <r>
          <rPr>
            <b/>
            <sz val="9"/>
            <color indexed="10"/>
            <rFont val="ＭＳ Ｐゴシック"/>
            <family val="3"/>
          </rPr>
          <t>Ｈ30.5.1より
野方・橋本へ統合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7" authorId="0">
      <text>
        <r>
          <rPr>
            <sz val="9"/>
            <rFont val="ＭＳ Ｐゴシック"/>
            <family val="3"/>
          </rPr>
          <t xml:space="preserve">旧　下山門販売店
</t>
        </r>
      </text>
    </comment>
    <comment ref="J35" authorId="2">
      <text>
        <r>
          <rPr>
            <sz val="9"/>
            <rFont val="ＭＳ Ｐゴシック"/>
            <family val="3"/>
          </rPr>
          <t>Ｈ24.3より、愛宕を吸収
Ｈ26.6より
姪浜北の一部を吸収</t>
        </r>
      </text>
    </comment>
    <comment ref="J34" authorId="2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J39" authorId="0">
      <text>
        <r>
          <rPr>
            <b/>
            <sz val="9"/>
            <rFont val="ＭＳ Ｐゴシック"/>
            <family val="3"/>
          </rPr>
          <t>Ｈ26.6より
姪浜北の一部を吸収して上山門より店名変更</t>
        </r>
      </text>
    </comment>
    <comment ref="N8" authorId="3">
      <text>
        <r>
          <rPr>
            <sz val="9"/>
            <color indexed="10"/>
            <rFont val="ＭＳ Ｐゴシック"/>
            <family val="3"/>
          </rPr>
          <t>Ｈ３０.９より、
福大前から一部エリアを移動。</t>
        </r>
      </text>
    </comment>
    <comment ref="A36" authorId="3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N9" authorId="0">
      <text>
        <r>
          <rPr>
            <sz val="9"/>
            <color indexed="10"/>
            <rFont val="ＭＳ Ｐゴシック"/>
            <family val="3"/>
          </rPr>
          <t xml:space="preserve">Ｈ２１．７より、
原の一部１００枚を吸収
Ｈ２１．１０より、
野芥南片江、田隈、拾六町野方へ一部譲渡
Ｈ３０．９より、
小笹南を統合。一部エリアを
六本松に分割。
福大前から店名変更。
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>Ｈ２１．７～
大橋・長住へ一部譲渡
Ｈ２１．１０～
堤樋井川、長住桧原へ一部譲渡
Ｈ３０.９～
福大前に統合し、廃店</t>
        </r>
      </text>
    </comment>
    <comment ref="N10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A10" authorId="1">
      <text>
        <r>
          <rPr>
            <sz val="9"/>
            <rFont val="ＭＳ Ｐゴシック"/>
            <family val="3"/>
          </rPr>
          <t xml:space="preserve">Ｈ２３．５より、七隈から店名へ変更
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N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5" authorId="1">
      <text>
        <r>
          <rPr>
            <sz val="9"/>
            <rFont val="ＭＳ Ｐゴシック"/>
            <family val="3"/>
          </rPr>
          <t>Ｈ24.11より、七隈の一部を吸収
H25.4より、弓の馬場の一部を吸収して、七隈へ一部を譲渡</t>
        </r>
      </text>
    </comment>
    <comment ref="J16" authorId="1">
      <text>
        <r>
          <rPr>
            <sz val="9"/>
            <rFont val="ＭＳ Ｐゴシック"/>
            <family val="3"/>
          </rPr>
          <t>Ｈ24.11より、城南南部の一部を吸収して、一部を茶山・片江へ一部を譲渡
Ｈ25.4より、茶山の一部を吸収
Ｈ２７．１０.１より
城南南部を吸収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A12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35" authorId="4">
      <text>
        <r>
          <rPr>
            <b/>
            <sz val="9"/>
            <rFont val="ＭＳ Ｐゴシック"/>
            <family val="3"/>
          </rPr>
          <t>Ｈ30.4～
七隈・梅林へ一部を譲渡し、原南部、早良と統合し、原・野芥へ店名変更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6" authorId="4">
      <text>
        <r>
          <rPr>
            <b/>
            <sz val="9"/>
            <rFont val="ＭＳ Ｐゴシック"/>
            <family val="3"/>
          </rPr>
          <t>Ｈ30.4～
七隈・梅林へ一部を譲渡し、田隈・野芥、早良と統合し、原・野芥へ店名変更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4">
      <text>
        <r>
          <rPr>
            <b/>
            <sz val="9"/>
            <rFont val="ＭＳ Ｐゴシック"/>
            <family val="3"/>
          </rPr>
          <t>Ｈ30.4～
原南部の一部、田隈・野芥の一部と統合し、原・野芥へ店名変更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N36" authorId="0">
      <text>
        <r>
          <rPr>
            <sz val="9"/>
            <rFont val="ＭＳ Ｐゴシック"/>
            <family val="3"/>
          </rPr>
          <t>Ｈ２１．１０より、福大前より分割
Ｈ２２．５より、田隈と野芥・南片江を統合して店名変更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Ｈ30.4～
四箇・重留のエリアを吸収し、田隈・重留へ店名変更</t>
        </r>
      </text>
    </comment>
    <comment ref="N37" authorId="0">
      <text>
        <r>
          <rPr>
            <sz val="9"/>
            <rFont val="ＭＳ Ｐゴシック"/>
            <family val="3"/>
          </rPr>
          <t xml:space="preserve">Ｈ２１．１０より、福大前より分割
Ｈ２２．５より、拾六町・野方から店名変更
</t>
        </r>
        <r>
          <rPr>
            <b/>
            <sz val="9"/>
            <rFont val="ＭＳ Ｐゴシック"/>
            <family val="3"/>
          </rPr>
          <t>Ｈ30.4～
田隈・重留へ統合し、廃店</t>
        </r>
      </text>
    </comment>
    <comment ref="N34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b/>
            <sz val="9"/>
            <rFont val="ＭＳ Ｐゴシック"/>
            <family val="3"/>
          </rPr>
          <t>Ｈ30.2.25～
一部を大平寺・柏原へ</t>
        </r>
      </text>
    </comment>
    <comment ref="N10" authorId="0">
      <text>
        <r>
          <rPr>
            <sz val="9"/>
            <color indexed="10"/>
            <rFont val="ＭＳ Ｐゴシック"/>
            <family val="3"/>
          </rPr>
          <t>Ｈ２１．７より、小笹南の一部を吸収</t>
        </r>
      </text>
    </comment>
    <comment ref="N11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13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2" authorId="1">
      <text>
        <r>
          <rPr>
            <sz val="9"/>
            <rFont val="ＭＳ Ｐゴシック"/>
            <family val="3"/>
          </rPr>
          <t>Ｈ２４．１２より、
竹下・諸岡の一部を吸収
Ｈ２７．９.１より、
一部を博多区諸岡･板付に譲渡
Ｈ３０．９.１より、
一部を春日北部へ移動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</t>
        </r>
      </text>
    </comment>
    <comment ref="G42" authorId="0">
      <text>
        <r>
          <rPr>
            <sz val="9"/>
            <rFont val="ＭＳ Ｐゴシック"/>
            <family val="3"/>
          </rPr>
          <t>Ｈ26.5.1より
春日西部から店名変更
H２７．１１より
那珂川を吸収して
春日西から店名変更</t>
        </r>
      </text>
    </comment>
    <comment ref="G13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2" authorId="2">
      <text>
        <r>
          <rPr>
            <sz val="9"/>
            <rFont val="ＭＳ Ｐゴシック"/>
            <family val="3"/>
          </rPr>
          <t>井尻高木から井尻に
店名変更
Ｈ２１．２より、井尻南の一部を吸収</t>
        </r>
        <r>
          <rPr>
            <sz val="9"/>
            <color indexed="10"/>
            <rFont val="ＭＳ Ｐゴシック"/>
            <family val="3"/>
          </rPr>
          <t xml:space="preserve">
Ｈ２５．５．８より一部を弥永横手へ譲渡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A15" authorId="0">
      <text>
        <r>
          <rPr>
            <sz val="9"/>
            <rFont val="ＭＳ Ｐゴシック"/>
            <family val="3"/>
          </rPr>
          <t>Ｈ２７．１．１より
弥永より店名変更
Ｈ２８．５より
弥永・上白水より店名変更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3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3">
      <text>
        <r>
          <rPr>
            <sz val="9"/>
            <rFont val="ＭＳ Ｐゴシック"/>
            <family val="3"/>
          </rPr>
          <t>Ｈ27.11より
花畑を吸収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4">
      <text>
        <r>
          <rPr>
            <b/>
            <sz val="10"/>
            <color indexed="10"/>
            <rFont val="ＭＳ Ｐゴシック"/>
            <family val="3"/>
          </rPr>
          <t>Ｈ28.10より
雑餉隈を吸収
650→1290</t>
        </r>
      </text>
    </comment>
    <comment ref="D59" authorId="4">
      <text>
        <r>
          <rPr>
            <b/>
            <sz val="9"/>
            <rFont val="ＭＳ Ｐゴシック"/>
            <family val="3"/>
          </rPr>
          <t>H30.2～
太宰府へ100部移動
Ｈ30.7.1～
大野城・白木原へ統合</t>
        </r>
      </text>
    </comment>
    <comment ref="J47" authorId="4">
      <text>
        <r>
          <rPr>
            <b/>
            <sz val="9"/>
            <rFont val="ＭＳ Ｐゴシック"/>
            <family val="3"/>
          </rPr>
          <t>Ｈ30.2～
白木原に統合</t>
        </r>
      </text>
    </comment>
    <comment ref="N43" authorId="4">
      <text>
        <r>
          <rPr>
            <sz val="9"/>
            <rFont val="ＭＳ Ｐゴシック"/>
            <family val="3"/>
          </rPr>
          <t>Ｈ30.2～
白木原に統合</t>
        </r>
      </text>
    </comment>
    <comment ref="N12" authorId="4">
      <text>
        <r>
          <rPr>
            <b/>
            <sz val="9"/>
            <rFont val="ＭＳ Ｐゴシック"/>
            <family val="3"/>
          </rPr>
          <t>Ｈ30.2.25～
大橋の一部から分離し、新店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4">
      <text>
        <r>
          <rPr>
            <b/>
            <sz val="9"/>
            <rFont val="ＭＳ Ｐゴシック"/>
            <family val="3"/>
          </rPr>
          <t>Ｈ30.4～
野間を吸収し、店名を高宮から変更</t>
        </r>
      </text>
    </comment>
    <comment ref="A17" authorId="4">
      <text>
        <r>
          <rPr>
            <b/>
            <sz val="9"/>
            <rFont val="ＭＳ Ｐゴシック"/>
            <family val="3"/>
          </rPr>
          <t>Ｈ30.4～
高宮へ統合</t>
        </r>
      </text>
    </comment>
    <comment ref="D60" authorId="4">
      <text>
        <r>
          <rPr>
            <b/>
            <sz val="9"/>
            <rFont val="ＭＳ Ｐゴシック"/>
            <family val="3"/>
          </rPr>
          <t>H30.7.1～
南ヶ丘を吸収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DEFAULT</author>
    <author>佐藤</author>
    <author>株式会社　毎日メディアサービス</author>
    <author>荒尾日出夫</author>
    <author>PC-222_k-fujisao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A8" authorId="1">
      <text>
        <r>
          <rPr>
            <sz val="9"/>
            <rFont val="ＭＳ Ｐゴシック"/>
            <family val="3"/>
          </rPr>
          <t xml:space="preserve">Ｈ18.5.1より
二日市南部を吸収後、
店名を二日市中央から変更
</t>
        </r>
        <r>
          <rPr>
            <sz val="9"/>
            <color indexed="10"/>
            <rFont val="ＭＳ Ｐゴシック"/>
            <family val="3"/>
          </rPr>
          <t>H20.11.1より　山家を吸収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Ｈ19.7より
太宰府から太宰府南へ店名変更
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D51" authorId="0">
      <text>
        <r>
          <rPr>
            <sz val="9"/>
            <rFont val="ＭＳ Ｐゴシック"/>
            <family val="3"/>
          </rPr>
          <t xml:space="preserve">H20.5.1より志免から
志免・月隈へ店名変更
</t>
        </r>
        <r>
          <rPr>
            <sz val="9"/>
            <color indexed="10"/>
            <rFont val="ＭＳ Ｐゴシック"/>
            <family val="3"/>
          </rPr>
          <t>Ｈ２２．１１より、空港前を統合して、志免月隈から店名変更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D8" authorId="2">
      <text>
        <r>
          <rPr>
            <sz val="9"/>
            <rFont val="ＭＳ Ｐゴシック"/>
            <family val="3"/>
          </rPr>
          <t>Ｈ23.5より、
西部を吸収</t>
        </r>
      </text>
    </comment>
    <comment ref="D52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J8" authorId="2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2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2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2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2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A56" authorId="3">
      <text>
        <r>
          <rPr>
            <sz val="9"/>
            <rFont val="ＭＳ Ｐゴシック"/>
            <family val="3"/>
          </rPr>
          <t xml:space="preserve">H17.9より
合売西日本より専売化
</t>
        </r>
        <r>
          <rPr>
            <b/>
            <sz val="9"/>
            <rFont val="ＭＳ Ｐゴシック"/>
            <family val="3"/>
          </rPr>
          <t>Ｈ30.4～
東区 土井に統合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J62" authorId="2">
      <text>
        <r>
          <rPr>
            <sz val="9"/>
            <rFont val="ＭＳ Ｐゴシック"/>
            <family val="3"/>
          </rPr>
          <t>Ｈ24.1より、志免桜丘を吸収
Ｈ30.2～
志免に統合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N61" authorId="2">
      <text>
        <r>
          <rPr>
            <sz val="9"/>
            <rFont val="ＭＳ Ｐゴシック"/>
            <family val="3"/>
          </rPr>
          <t>Ｈ25.1～
志免桜丘を吸収
Ｈ30.2～
志免に統合</t>
        </r>
      </text>
    </comment>
    <comment ref="D56" authorId="2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sz val="9"/>
            <color indexed="10"/>
            <rFont val="ＭＳ Ｐゴシック"/>
            <family val="3"/>
          </rPr>
          <t>Ｈ２１．３より、宇美東の一部を吸収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4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4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D61" authorId="4">
      <text>
        <r>
          <rPr>
            <sz val="9"/>
            <rFont val="ＭＳ Ｐゴシック"/>
            <family val="3"/>
          </rPr>
          <t xml:space="preserve">Ｈ２７．２.２より
篠栗より店名変更
</t>
        </r>
        <r>
          <rPr>
            <b/>
            <sz val="9"/>
            <rFont val="ＭＳ Ｐゴシック"/>
            <family val="3"/>
          </rPr>
          <t>Ｈ30.4～
篠栗と篠栗西に分割</t>
        </r>
      </text>
    </comment>
    <comment ref="J13" authorId="3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5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64" authorId="5">
      <text>
        <r>
          <rPr>
            <b/>
            <sz val="9"/>
            <rFont val="ＭＳ Ｐゴシック"/>
            <family val="3"/>
          </rPr>
          <t>Ｈ30.2～
新宮に統合</t>
        </r>
      </text>
    </comment>
    <comment ref="J55" authorId="5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J63" authorId="5">
      <text>
        <r>
          <rPr>
            <sz val="9"/>
            <rFont val="ＭＳ Ｐゴシック"/>
            <family val="3"/>
          </rPr>
          <t>Ｈ30.2～
志免に統合</t>
        </r>
      </text>
    </comment>
    <comment ref="N53" authorId="5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N62" authorId="5">
      <text>
        <r>
          <rPr>
            <sz val="9"/>
            <rFont val="ＭＳ Ｐゴシック"/>
            <family val="3"/>
          </rPr>
          <t>Ｈ30.2～
志免に統合</t>
        </r>
      </text>
    </comment>
    <comment ref="D54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5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6" authorId="0">
      <text>
        <r>
          <rPr>
            <sz val="9"/>
            <rFont val="ＭＳ Ｐゴシック"/>
            <family val="3"/>
          </rPr>
          <t>毎日　20枚
朝日　50枚含む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52" authorId="1">
      <text>
        <r>
          <rPr>
            <sz val="9"/>
            <rFont val="ＭＳ Ｐゴシック"/>
            <family val="3"/>
          </rPr>
          <t xml:space="preserve">H18.6.1より
一部志摩販売店へ譲渡
</t>
        </r>
        <r>
          <rPr>
            <sz val="9"/>
            <color indexed="10"/>
            <rFont val="ＭＳ Ｐゴシック"/>
            <family val="3"/>
          </rPr>
          <t>Ｈ２２．５より、前原北から店名変更
Ｈ26.5.1より
糸島中央から店名変更</t>
        </r>
      </text>
    </comment>
    <comment ref="G53" authorId="1">
      <text>
        <r>
          <rPr>
            <sz val="9"/>
            <rFont val="ＭＳ Ｐゴシック"/>
            <family val="3"/>
          </rPr>
          <t>H18.6.1より
前原北・今宿周船寺東より新店分割
Ｈ20.3より　志摩から店名変更
Ｈ26.5.1より
前原西から店名変更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3" authorId="1">
      <text>
        <r>
          <rPr>
            <sz val="9"/>
            <rFont val="ＭＳ Ｐゴシック"/>
            <family val="3"/>
          </rPr>
          <t>Ｈ19.12より
宗像北の１１００枚を吸収</t>
        </r>
      </text>
    </comment>
    <comment ref="J20" authorId="1">
      <text>
        <r>
          <rPr>
            <sz val="9"/>
            <rFont val="ＭＳ Ｐゴシック"/>
            <family val="3"/>
          </rPr>
          <t>Ｈ18.11より
赤間東の一部を吸収</t>
        </r>
      </text>
    </comment>
    <comment ref="J21" authorId="1">
      <text>
        <r>
          <rPr>
            <sz val="9"/>
            <rFont val="ＭＳ Ｐゴシック"/>
            <family val="3"/>
          </rPr>
          <t>Ｈ18.11より
赤間東の一部を吸収</t>
        </r>
      </text>
    </comment>
    <comment ref="G49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</t>
        </r>
      </text>
    </comment>
    <comment ref="J54" authorId="1">
      <text>
        <r>
          <rPr>
            <sz val="9"/>
            <color indexed="8"/>
            <rFont val="ＭＳ Ｐゴシック"/>
            <family val="3"/>
          </rPr>
          <t xml:space="preserve">Ｈ２２．１より、前原有田から店名変更
</t>
        </r>
        <r>
          <rPr>
            <sz val="9"/>
            <color indexed="10"/>
            <rFont val="ＭＳ Ｐゴシック"/>
            <family val="3"/>
          </rPr>
          <t>Ｈ24.3より、周船寺駅南の一部を吸収
Ｈ２６．６から
一部を波多江に譲渡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 xml:space="preserve">Ｈ２２．１より、前原波多江より店名変更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
Ｈ２６．６より
糸島有田の一部を吸収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A23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9" authorId="3">
      <text>
        <r>
          <rPr>
            <sz val="9"/>
            <rFont val="ＭＳ Ｐゴシック"/>
            <family val="3"/>
          </rPr>
          <t>Ｈ30.4～
新店、甘木から一部移動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Ｈ30.8～
甘木東と秋月を統合</t>
        </r>
      </text>
    </comment>
    <comment ref="D10" authorId="3">
      <text>
        <r>
          <rPr>
            <sz val="9"/>
            <rFont val="ＭＳ Ｐゴシック"/>
            <family val="3"/>
          </rPr>
          <t xml:space="preserve">Ｈ30.4～
新店、甘木から一部移動
</t>
        </r>
        <r>
          <rPr>
            <b/>
            <sz val="9"/>
            <rFont val="ＭＳ Ｐゴシック"/>
            <family val="3"/>
          </rPr>
          <t>Ｈ30.8～
甘木東と秋月を統合</t>
        </r>
      </text>
    </comment>
    <comment ref="D12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Ｈ30.8～
甘木東と秋月を統合</t>
        </r>
      </text>
    </comment>
  </commentList>
</comments>
</file>

<file path=xl/sharedStrings.xml><?xml version="1.0" encoding="utf-8"?>
<sst xmlns="http://schemas.openxmlformats.org/spreadsheetml/2006/main" count="1279" uniqueCount="469">
  <si>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</si>
  <si>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</si>
  <si>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</si>
  <si>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</si>
  <si>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</si>
  <si>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</si>
  <si>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</si>
  <si>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</si>
  <si>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</si>
  <si>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</si>
  <si>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</si>
  <si>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</si>
  <si>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</si>
  <si>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</si>
  <si>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</si>
  <si>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</si>
  <si>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</si>
  <si>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</si>
  <si>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</si>
  <si>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</si>
  <si>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</si>
  <si>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</si>
  <si>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</si>
  <si>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</si>
  <si>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香椎西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</si>
  <si>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</si>
  <si>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</si>
  <si>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</si>
  <si>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</si>
  <si>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</si>
  <si>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</si>
  <si>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</si>
  <si>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</si>
  <si>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</si>
  <si>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</si>
  <si>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奈良屋</t>
  </si>
  <si>
    <t>雑餉隈</t>
  </si>
  <si>
    <t>博多駅東</t>
  </si>
  <si>
    <t>博多駅南</t>
  </si>
  <si>
    <t>月隈</t>
  </si>
  <si>
    <t>板付</t>
  </si>
  <si>
    <t>南福岡</t>
  </si>
  <si>
    <t>板付西</t>
  </si>
  <si>
    <t>比恵</t>
  </si>
  <si>
    <t>吉塚</t>
  </si>
  <si>
    <t>空港通</t>
  </si>
  <si>
    <t>福岡市中央区</t>
  </si>
  <si>
    <t>舞鶴</t>
  </si>
  <si>
    <t>六本松</t>
  </si>
  <si>
    <t>大手門</t>
  </si>
  <si>
    <t>薬院</t>
  </si>
  <si>
    <t>今泉・薬院</t>
  </si>
  <si>
    <t>天神</t>
  </si>
  <si>
    <t>小笹</t>
  </si>
  <si>
    <t>渡辺通</t>
  </si>
  <si>
    <t>荒戸</t>
  </si>
  <si>
    <t>今川</t>
  </si>
  <si>
    <t>平尾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</si>
  <si>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</si>
  <si>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</si>
  <si>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</si>
  <si>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</si>
  <si>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</si>
  <si>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</si>
  <si>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</si>
  <si>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</si>
  <si>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</si>
  <si>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</si>
  <si>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小笹南</t>
  </si>
  <si>
    <t>茶山</t>
  </si>
  <si>
    <t>七隈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</si>
  <si>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</si>
  <si>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</si>
  <si>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</si>
  <si>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</si>
  <si>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</si>
  <si>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</si>
  <si>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</si>
  <si>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</si>
  <si>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</si>
  <si>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</si>
  <si>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</si>
  <si>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</si>
  <si>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</si>
  <si>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</si>
  <si>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</si>
  <si>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</si>
  <si>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</si>
  <si>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</si>
  <si>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</si>
  <si>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</si>
  <si>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大橋東部</t>
  </si>
  <si>
    <t>長住</t>
  </si>
  <si>
    <t>長丘</t>
  </si>
  <si>
    <t>井尻</t>
  </si>
  <si>
    <t>大楠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</si>
  <si>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</si>
  <si>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</si>
  <si>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</si>
  <si>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</si>
  <si>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</si>
  <si>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</si>
  <si>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</si>
  <si>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春日公園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</si>
  <si>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</si>
  <si>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</si>
  <si>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</si>
  <si>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</si>
  <si>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</si>
  <si>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</si>
  <si>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</si>
  <si>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</si>
  <si>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</si>
  <si>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</si>
  <si>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</si>
  <si>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</si>
  <si>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</si>
  <si>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二日市西部</t>
  </si>
  <si>
    <t>二日市東</t>
  </si>
  <si>
    <t>二日市南部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</si>
  <si>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</si>
  <si>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</si>
  <si>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</si>
  <si>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</si>
  <si>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</si>
  <si>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</si>
  <si>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</si>
  <si>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</si>
  <si>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</si>
  <si>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</si>
  <si>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</si>
  <si>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</si>
  <si>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</si>
  <si>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</si>
  <si>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志免南</t>
  </si>
  <si>
    <t>長者原</t>
  </si>
  <si>
    <t>須恵</t>
  </si>
  <si>
    <t>古賀東部</t>
  </si>
  <si>
    <t>粕屋</t>
  </si>
  <si>
    <t>志免西</t>
  </si>
  <si>
    <t>久山</t>
  </si>
  <si>
    <t>古賀中央</t>
  </si>
  <si>
    <t>新宮東</t>
  </si>
  <si>
    <t>古賀東</t>
  </si>
  <si>
    <t>東郷</t>
  </si>
  <si>
    <t>赤間</t>
  </si>
  <si>
    <t>日ノ里</t>
  </si>
  <si>
    <t>宗像北部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</si>
  <si>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</si>
  <si>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</si>
  <si>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</si>
  <si>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</si>
  <si>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</si>
  <si>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</si>
  <si>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</si>
  <si>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前原東部</t>
  </si>
  <si>
    <t>前原西部</t>
  </si>
  <si>
    <t>前原北部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</si>
  <si>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</si>
  <si>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</si>
  <si>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</si>
  <si>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</si>
  <si>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</si>
  <si>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</si>
  <si>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</si>
  <si>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</si>
  <si>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</si>
  <si>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</si>
  <si>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</si>
  <si>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</si>
  <si>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</si>
  <si>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</si>
  <si>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</si>
  <si>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</si>
  <si>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</si>
  <si>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</si>
  <si>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</si>
  <si>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</si>
  <si>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</si>
  <si>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</si>
  <si>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</si>
  <si>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</si>
  <si>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</si>
  <si>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</si>
  <si>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</si>
  <si>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</si>
  <si>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</si>
  <si>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</si>
  <si>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</si>
  <si>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</si>
  <si>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</si>
  <si>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４０１３３</t>
  </si>
  <si>
    <t>40１３６</t>
  </si>
  <si>
    <t>40１３２</t>
  </si>
  <si>
    <t>太宰府市</t>
  </si>
  <si>
    <t>筑紫郡</t>
  </si>
  <si>
    <t>宗像市</t>
  </si>
  <si>
    <t>春日紅葉丘東</t>
  </si>
  <si>
    <t>博多駅南部</t>
  </si>
  <si>
    <t>　太宰府市</t>
  </si>
  <si>
    <t>　筑紫郡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</si>
  <si>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</si>
  <si>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</si>
  <si>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</si>
  <si>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</si>
  <si>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</si>
  <si>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</si>
  <si>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</si>
  <si>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</si>
  <si>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</si>
  <si>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</si>
  <si>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</si>
  <si>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</si>
  <si>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</si>
  <si>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</si>
  <si>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</si>
  <si>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</si>
  <si>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</si>
  <si>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</si>
  <si>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</si>
  <si>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</si>
  <si>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</si>
  <si>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</si>
  <si>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</si>
  <si>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</si>
  <si>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</si>
  <si>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</si>
  <si>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</si>
  <si>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</si>
  <si>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</si>
  <si>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</si>
  <si>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井尻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</si>
  <si>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</si>
  <si>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</si>
  <si>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</si>
  <si>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</si>
  <si>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</si>
  <si>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</si>
  <si>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</si>
  <si>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</si>
  <si>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二日市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</si>
  <si>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</si>
  <si>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</si>
  <si>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</si>
  <si>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</si>
  <si>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</si>
  <si>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</si>
  <si>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</si>
  <si>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</si>
  <si>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</si>
  <si>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</si>
  <si>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</si>
  <si>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</si>
  <si>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</si>
  <si>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</si>
  <si>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田隈・野芥</t>
  </si>
  <si>
    <t>福間南</t>
  </si>
  <si>
    <t>長 住</t>
  </si>
  <si>
    <t>糸島有田</t>
  </si>
  <si>
    <t>志　摩</t>
  </si>
  <si>
    <t>加布里</t>
  </si>
  <si>
    <t>波多江</t>
  </si>
  <si>
    <t>糸島市</t>
  </si>
  <si>
    <t>　糸島市</t>
  </si>
  <si>
    <t>福間南</t>
  </si>
  <si>
    <t>田隈・野芥</t>
  </si>
  <si>
    <t>四箇・重留</t>
  </si>
  <si>
    <t>空港前</t>
  </si>
  <si>
    <t>別府</t>
  </si>
  <si>
    <t>多々良</t>
  </si>
  <si>
    <t>野間</t>
  </si>
  <si>
    <t>原北（室住）</t>
  </si>
  <si>
    <t>野多目・老司</t>
  </si>
  <si>
    <t>宇美</t>
  </si>
  <si>
    <t>志免・月隈・空港前</t>
  </si>
  <si>
    <t>奈良屋</t>
  </si>
  <si>
    <t>茶山</t>
  </si>
  <si>
    <t>古賀北</t>
  </si>
  <si>
    <t>平和</t>
  </si>
  <si>
    <t>今宿（前原東）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</si>
  <si>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</si>
  <si>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</si>
  <si>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</si>
  <si>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</si>
  <si>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香椎・香住ヶ丘</t>
  </si>
  <si>
    <t>千早・松崎</t>
  </si>
  <si>
    <t>青葉・土井</t>
  </si>
  <si>
    <t>原(原団地）</t>
  </si>
  <si>
    <t>粕屋</t>
  </si>
  <si>
    <t>早良</t>
  </si>
  <si>
    <t>井尻南・弥永</t>
  </si>
  <si>
    <t>博多駅南</t>
  </si>
  <si>
    <t>東那珂</t>
  </si>
  <si>
    <t>久山</t>
  </si>
  <si>
    <t>野多目・老司</t>
  </si>
  <si>
    <t>県庁前</t>
  </si>
  <si>
    <t>吉塚</t>
  </si>
  <si>
    <t>自由ヶ丘</t>
  </si>
  <si>
    <t>香椎東</t>
  </si>
  <si>
    <t>大濠公園</t>
  </si>
  <si>
    <t>平尾・薬院</t>
  </si>
  <si>
    <t>野方・橋本</t>
  </si>
  <si>
    <t>姪浜西</t>
  </si>
  <si>
    <t>別府・田島</t>
  </si>
  <si>
    <t>城南学園通</t>
  </si>
  <si>
    <t>野芥南・四箇田</t>
  </si>
  <si>
    <t>百道</t>
  </si>
  <si>
    <t>原</t>
  </si>
  <si>
    <t>福大西・野芥</t>
  </si>
  <si>
    <t>野間・高宮</t>
  </si>
  <si>
    <t>大橋南部</t>
  </si>
  <si>
    <t>津屋崎</t>
  </si>
  <si>
    <t>前原北</t>
  </si>
  <si>
    <t>志摩</t>
  </si>
  <si>
    <t>志賀島</t>
  </si>
  <si>
    <t>博多駅前</t>
  </si>
  <si>
    <t>博多駅南</t>
  </si>
  <si>
    <t>上山門･今宿東</t>
  </si>
  <si>
    <t>今宿・学研都市</t>
  </si>
  <si>
    <t>花畑・長住</t>
  </si>
  <si>
    <t>福大前</t>
  </si>
  <si>
    <t>須恵</t>
  </si>
  <si>
    <t>須恵</t>
  </si>
  <si>
    <t>大橋･井尻</t>
  </si>
  <si>
    <t>諸岡･板付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</si>
  <si>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</si>
  <si>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</si>
  <si>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</si>
  <si>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</si>
  <si>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</si>
  <si>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</si>
  <si>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</si>
  <si>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</si>
  <si>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</si>
  <si>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</si>
  <si>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</si>
  <si>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</si>
  <si>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</si>
  <si>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</si>
  <si>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</si>
  <si>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</si>
  <si>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</si>
  <si>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</si>
  <si>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</si>
  <si>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</si>
  <si>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</si>
  <si>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</si>
  <si>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</si>
  <si>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</si>
  <si>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</si>
  <si>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</si>
  <si>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</si>
  <si>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</si>
  <si>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</si>
  <si>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</si>
  <si>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</si>
  <si>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</si>
  <si>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</si>
  <si>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</si>
  <si>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</si>
  <si>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</si>
  <si>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紅葉丘西･春日北部</t>
  </si>
  <si>
    <t>姪ノ浜</t>
  </si>
  <si>
    <t>姪ノ浜</t>
  </si>
  <si>
    <t>姪ノ浜駅南</t>
  </si>
  <si>
    <t>姪ノ浜西</t>
  </si>
  <si>
    <t>春日西･那珂川</t>
  </si>
  <si>
    <t>H27.11より　春日市に統合</t>
  </si>
  <si>
    <t>周船寺</t>
  </si>
  <si>
    <t>長尾･片江</t>
  </si>
  <si>
    <t>粕屋東</t>
  </si>
  <si>
    <t>香椎南･筥松東</t>
  </si>
  <si>
    <t>粕屋東部</t>
  </si>
  <si>
    <t>東箱崎　N</t>
  </si>
  <si>
    <t>博多駅前　N</t>
  </si>
  <si>
    <t>奈良屋　N</t>
  </si>
  <si>
    <t>渡辺通</t>
  </si>
  <si>
    <t>宇美　N</t>
  </si>
  <si>
    <t>上須恵　N</t>
  </si>
  <si>
    <t>弥永</t>
  </si>
  <si>
    <t>自由ヶ丘</t>
  </si>
  <si>
    <t>宗像西部</t>
  </si>
  <si>
    <t>宇美四王寺坂 N</t>
  </si>
  <si>
    <t>宇美ひばりが丘 N</t>
  </si>
  <si>
    <t>水城 (都府楼)</t>
  </si>
  <si>
    <t>荒江・藤崎</t>
  </si>
  <si>
    <t>雑餉隈</t>
  </si>
  <si>
    <t>姪浜・室見</t>
  </si>
  <si>
    <t>前原南</t>
  </si>
  <si>
    <t>平成　　　年　　　月　　　日</t>
  </si>
  <si>
    <t>朝倉街道･太宰府南</t>
  </si>
  <si>
    <t>朝倉街道･太宰府南</t>
  </si>
  <si>
    <t>周船寺北 N</t>
  </si>
  <si>
    <t>波多江 N</t>
  </si>
  <si>
    <t>糸島有田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</si>
  <si>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</si>
  <si>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</si>
  <si>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</si>
  <si>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</si>
  <si>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</si>
  <si>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</si>
  <si>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</si>
  <si>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糸島有田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</si>
  <si>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</si>
  <si>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</si>
  <si>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</si>
  <si>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</si>
  <si>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</si>
  <si>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</si>
  <si>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</si>
  <si>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原南部</t>
  </si>
  <si>
    <t>筥崎宮前</t>
  </si>
  <si>
    <t>舞鶴N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</si>
  <si>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</si>
  <si>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</si>
  <si>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</si>
  <si>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</si>
  <si>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</si>
  <si>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</si>
  <si>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</si>
  <si>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</si>
  <si>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</si>
  <si>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大野城・白木原</t>
  </si>
  <si>
    <t>箱崎・松島</t>
  </si>
  <si>
    <t>糸島</t>
  </si>
  <si>
    <t>松崎</t>
  </si>
  <si>
    <t>若草・月の浦</t>
  </si>
  <si>
    <t>大平寺・柏原</t>
  </si>
  <si>
    <t>（30.4）</t>
  </si>
  <si>
    <t>土井・久山</t>
  </si>
  <si>
    <t>野間・高宮</t>
  </si>
  <si>
    <t>樋井川</t>
  </si>
  <si>
    <t>鳥飼・別府</t>
  </si>
  <si>
    <t>七隈・梅林</t>
  </si>
  <si>
    <t>原・野芥</t>
  </si>
  <si>
    <t>ＮＴ筑紫野</t>
  </si>
  <si>
    <t>春日北部</t>
  </si>
  <si>
    <t>田隈・重留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</si>
  <si>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</si>
  <si>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</si>
  <si>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</si>
  <si>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</si>
  <si>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</si>
  <si>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</si>
  <si>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</si>
  <si>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</si>
  <si>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</si>
  <si>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</si>
  <si>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</si>
  <si>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</si>
  <si>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</si>
  <si>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</si>
  <si>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</si>
  <si>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</si>
  <si>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</si>
  <si>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</si>
  <si>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甘木東N</t>
  </si>
  <si>
    <t>秋月N</t>
  </si>
  <si>
    <t>甘木南N</t>
  </si>
  <si>
    <t>篠栗　N</t>
  </si>
  <si>
    <t>篠栗西　N</t>
  </si>
  <si>
    <t>（30.7）</t>
  </si>
  <si>
    <t>甘木東・秋月N</t>
  </si>
  <si>
    <t>（30.8）</t>
  </si>
  <si>
    <t>（30.8.3）</t>
  </si>
  <si>
    <t>（30.9）</t>
  </si>
  <si>
    <t>（30.9）</t>
  </si>
  <si>
    <t>福大前・小笹南</t>
  </si>
  <si>
    <t>周船寺・九大学研都市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</si>
</sst>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</numFmts>
  <fonts count="8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85" fontId="4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85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20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12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5" fillId="0" borderId="0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38" fontId="0" fillId="0" borderId="20" xfId="48" applyFont="1" applyFill="1" applyBorder="1" applyAlignment="1">
      <alignment horizontal="center"/>
    </xf>
    <xf numFmtId="38" fontId="23" fillId="0" borderId="20" xfId="48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5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38" fontId="25" fillId="0" borderId="69" xfId="0" applyNumberFormat="1" applyFont="1" applyFill="1" applyBorder="1" applyAlignment="1">
      <alignment/>
    </xf>
    <xf numFmtId="38" fontId="25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3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3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 applyProtection="1">
      <alignment/>
      <protection/>
    </xf>
    <xf numFmtId="185" fontId="35" fillId="0" borderId="79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38" fontId="36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3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78" fillId="0" borderId="80" xfId="48" applyFont="1" applyFill="1" applyBorder="1" applyAlignment="1">
      <alignment horizontal="left"/>
    </xf>
    <xf numFmtId="38" fontId="78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77" xfId="48" applyFont="1" applyFill="1" applyBorder="1" applyAlignment="1">
      <alignment/>
    </xf>
    <xf numFmtId="38" fontId="22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33" fillId="0" borderId="77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3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3" fillId="0" borderId="74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distributed"/>
    </xf>
    <xf numFmtId="38" fontId="23" fillId="0" borderId="90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90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6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0" fontId="36" fillId="0" borderId="81" xfId="0" applyFont="1" applyFill="1" applyBorder="1" applyAlignment="1">
      <alignment shrinkToFit="1"/>
    </xf>
    <xf numFmtId="0" fontId="36" fillId="0" borderId="82" xfId="0" applyFont="1" applyFill="1" applyBorder="1" applyAlignment="1">
      <alignment shrinkToFit="1"/>
    </xf>
    <xf numFmtId="38" fontId="0" fillId="0" borderId="40" xfId="48" applyFont="1" applyFill="1" applyBorder="1" applyAlignment="1">
      <alignment/>
    </xf>
    <xf numFmtId="38" fontId="38" fillId="0" borderId="77" xfId="48" applyFont="1" applyFill="1" applyBorder="1" applyAlignment="1">
      <alignment/>
    </xf>
    <xf numFmtId="38" fontId="38" fillId="0" borderId="76" xfId="48" applyFont="1" applyFill="1" applyBorder="1" applyAlignment="1">
      <alignment/>
    </xf>
    <xf numFmtId="38" fontId="38" fillId="0" borderId="77" xfId="48" applyFont="1" applyFill="1" applyBorder="1" applyAlignment="1">
      <alignment vertical="top"/>
    </xf>
    <xf numFmtId="38" fontId="38" fillId="0" borderId="76" xfId="48" applyFont="1" applyFill="1" applyBorder="1" applyAlignment="1">
      <alignment vertical="top"/>
    </xf>
    <xf numFmtId="38" fontId="23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198" fontId="0" fillId="0" borderId="76" xfId="48" applyNumberFormat="1" applyFont="1" applyFill="1" applyBorder="1" applyAlignment="1">
      <alignment horizontal="centerContinuous" shrinkToFit="1"/>
    </xf>
    <xf numFmtId="38" fontId="23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5" xfId="48" applyNumberFormat="1" applyFont="1" applyFill="1" applyBorder="1" applyAlignment="1">
      <alignment/>
    </xf>
    <xf numFmtId="38" fontId="78" fillId="0" borderId="48" xfId="48" applyFont="1" applyFill="1" applyBorder="1" applyAlignment="1">
      <alignment horizontal="left"/>
    </xf>
    <xf numFmtId="38" fontId="4" fillId="0" borderId="15" xfId="48" applyNumberFormat="1" applyFont="1" applyFill="1" applyBorder="1" applyAlignment="1">
      <alignment/>
    </xf>
    <xf numFmtId="38" fontId="78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0" fillId="0" borderId="74" xfId="48" applyFont="1" applyFill="1" applyBorder="1" applyAlignment="1">
      <alignment/>
    </xf>
    <xf numFmtId="38" fontId="23" fillId="0" borderId="83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38" fontId="33" fillId="0" borderId="48" xfId="48" applyFont="1" applyFill="1" applyBorder="1" applyAlignment="1">
      <alignment/>
    </xf>
    <xf numFmtId="185" fontId="4" fillId="0" borderId="15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3" fillId="0" borderId="92" xfId="0" applyFont="1" applyFill="1" applyBorder="1" applyAlignment="1">
      <alignment shrinkToFit="1"/>
    </xf>
    <xf numFmtId="38" fontId="23" fillId="0" borderId="93" xfId="48" applyFont="1" applyFill="1" applyBorder="1" applyAlignment="1">
      <alignment/>
    </xf>
    <xf numFmtId="0" fontId="4" fillId="0" borderId="15" xfId="48" applyNumberFormat="1" applyFont="1" applyFill="1" applyBorder="1" applyAlignment="1">
      <alignment/>
    </xf>
    <xf numFmtId="38" fontId="33" fillId="0" borderId="76" xfId="48" applyFont="1" applyFill="1" applyBorder="1" applyAlignment="1">
      <alignment/>
    </xf>
    <xf numFmtId="38" fontId="33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8" fillId="0" borderId="74" xfId="48" applyFont="1" applyFill="1" applyBorder="1" applyAlignment="1">
      <alignment/>
    </xf>
    <xf numFmtId="38" fontId="22" fillId="0" borderId="74" xfId="48" applyFont="1" applyFill="1" applyBorder="1" applyAlignment="1">
      <alignment/>
    </xf>
    <xf numFmtId="38" fontId="23" fillId="0" borderId="74" xfId="48" applyFont="1" applyFill="1" applyBorder="1" applyAlignment="1" applyProtection="1">
      <alignment/>
      <protection/>
    </xf>
    <xf numFmtId="0" fontId="23" fillId="0" borderId="81" xfId="0" applyFont="1" applyFill="1" applyBorder="1" applyAlignment="1">
      <alignment shrinkToFit="1"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6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3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30" xfId="48" applyFont="1" applyFill="1" applyBorder="1" applyAlignment="1">
      <alignment/>
    </xf>
    <xf numFmtId="38" fontId="23" fillId="0" borderId="81" xfId="48" applyFont="1" applyFill="1" applyBorder="1" applyAlignment="1">
      <alignment/>
    </xf>
    <xf numFmtId="38" fontId="38" fillId="0" borderId="80" xfId="48" applyFont="1" applyFill="1" applyBorder="1" applyAlignment="1">
      <alignment/>
    </xf>
    <xf numFmtId="38" fontId="38" fillId="0" borderId="23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80" xfId="48" applyFont="1" applyFill="1" applyBorder="1" applyAlignment="1">
      <alignment vertical="top"/>
    </xf>
    <xf numFmtId="38" fontId="38" fillId="0" borderId="23" xfId="48" applyFont="1" applyFill="1" applyBorder="1" applyAlignment="1">
      <alignment vertical="top"/>
    </xf>
    <xf numFmtId="38" fontId="28" fillId="0" borderId="91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81" xfId="48" applyFont="1" applyFill="1" applyBorder="1" applyAlignment="1">
      <alignment/>
    </xf>
    <xf numFmtId="38" fontId="33" fillId="0" borderId="80" xfId="48" applyFont="1" applyFill="1" applyBorder="1" applyAlignment="1">
      <alignment/>
    </xf>
    <xf numFmtId="38" fontId="33" fillId="0" borderId="23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8" fillId="0" borderId="40" xfId="48" applyFont="1" applyFill="1" applyBorder="1" applyAlignment="1">
      <alignment vertical="top"/>
    </xf>
    <xf numFmtId="38" fontId="33" fillId="0" borderId="80" xfId="48" applyFont="1" applyFill="1" applyBorder="1" applyAlignment="1">
      <alignment vertical="top"/>
    </xf>
    <xf numFmtId="38" fontId="33" fillId="0" borderId="23" xfId="48" applyFont="1" applyFill="1" applyBorder="1" applyAlignment="1">
      <alignment vertical="top"/>
    </xf>
    <xf numFmtId="38" fontId="33" fillId="0" borderId="40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3" fillId="0" borderId="97" xfId="48" applyFont="1" applyFill="1" applyBorder="1" applyAlignment="1">
      <alignment/>
    </xf>
    <xf numFmtId="38" fontId="23" fillId="0" borderId="67" xfId="48" applyFont="1" applyFill="1" applyBorder="1" applyAlignment="1">
      <alignment/>
    </xf>
    <xf numFmtId="38" fontId="23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23" xfId="48" applyFont="1" applyFill="1" applyBorder="1" applyAlignment="1">
      <alignment horizontal="center"/>
    </xf>
    <xf numFmtId="38" fontId="38" fillId="0" borderId="76" xfId="48" applyFont="1" applyFill="1" applyBorder="1" applyAlignment="1">
      <alignment/>
    </xf>
    <xf numFmtId="38" fontId="28" fillId="0" borderId="74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38" fontId="5" fillId="0" borderId="23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23" xfId="48" applyFont="1" applyFill="1" applyBorder="1" applyAlignment="1">
      <alignment horizontal="center"/>
    </xf>
    <xf numFmtId="38" fontId="36" fillId="0" borderId="80" xfId="48" applyFont="1" applyFill="1" applyBorder="1" applyAlignment="1">
      <alignment vertical="top"/>
    </xf>
    <xf numFmtId="38" fontId="36" fillId="0" borderId="23" xfId="48" applyFont="1" applyFill="1" applyBorder="1" applyAlignment="1">
      <alignment horizontal="center" vertical="top"/>
    </xf>
    <xf numFmtId="185" fontId="1" fillId="0" borderId="15" xfId="48" applyNumberFormat="1" applyFont="1" applyFill="1" applyBorder="1" applyAlignment="1">
      <alignment/>
    </xf>
    <xf numFmtId="38" fontId="38" fillId="0" borderId="23" xfId="48" applyFont="1" applyFill="1" applyBorder="1" applyAlignment="1">
      <alignment horizontal="center"/>
    </xf>
    <xf numFmtId="38" fontId="33" fillId="0" borderId="23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0" fillId="0" borderId="23" xfId="48" applyFont="1" applyFill="1" applyBorder="1" applyAlignment="1">
      <alignment/>
    </xf>
    <xf numFmtId="38" fontId="36" fillId="0" borderId="63" xfId="48" applyFont="1" applyFill="1" applyBorder="1" applyAlignment="1">
      <alignment/>
    </xf>
    <xf numFmtId="38" fontId="36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horizontal="center"/>
    </xf>
    <xf numFmtId="38" fontId="38" fillId="0" borderId="74" xfId="48" applyFont="1" applyFill="1" applyBorder="1" applyAlignment="1">
      <alignment vertical="top"/>
    </xf>
    <xf numFmtId="38" fontId="38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3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3" fillId="0" borderId="78" xfId="48" applyNumberFormat="1" applyFont="1" applyFill="1" applyBorder="1" applyAlignment="1">
      <alignment/>
    </xf>
    <xf numFmtId="38" fontId="30" fillId="0" borderId="77" xfId="48" applyFont="1" applyFill="1" applyBorder="1" applyAlignment="1">
      <alignment horizontal="distributed"/>
    </xf>
    <xf numFmtId="38" fontId="30" fillId="0" borderId="76" xfId="48" applyFont="1" applyFill="1" applyBorder="1" applyAlignment="1">
      <alignment horizontal="center"/>
    </xf>
    <xf numFmtId="38" fontId="24" fillId="0" borderId="74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23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 horizontal="centerContinuous" shrinkToFit="1"/>
    </xf>
    <xf numFmtId="185" fontId="25" fillId="0" borderId="74" xfId="48" applyNumberFormat="1" applyFont="1" applyFill="1" applyBorder="1" applyAlignment="1">
      <alignment/>
    </xf>
    <xf numFmtId="38" fontId="0" fillId="0" borderId="48" xfId="48" applyFont="1" applyFill="1" applyBorder="1" applyAlignment="1">
      <alignment/>
    </xf>
    <xf numFmtId="38" fontId="24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3" fillId="0" borderId="81" xfId="48" applyFont="1" applyFill="1" applyBorder="1" applyAlignment="1" applyProtection="1">
      <alignment/>
      <protection/>
    </xf>
    <xf numFmtId="38" fontId="23" fillId="0" borderId="90" xfId="48" applyFont="1" applyFill="1" applyBorder="1" applyAlignment="1" applyProtection="1">
      <alignment/>
      <protection/>
    </xf>
    <xf numFmtId="38" fontId="22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23" fillId="0" borderId="9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94" xfId="48" applyNumberFormat="1" applyFont="1" applyFill="1" applyBorder="1" applyAlignment="1">
      <alignment/>
    </xf>
    <xf numFmtId="38" fontId="22" fillId="0" borderId="63" xfId="48" applyFont="1" applyFill="1" applyBorder="1" applyAlignment="1">
      <alignment/>
    </xf>
    <xf numFmtId="38" fontId="22" fillId="0" borderId="84" xfId="48" applyFont="1" applyFill="1" applyBorder="1" applyAlignment="1">
      <alignment horizontal="center"/>
    </xf>
    <xf numFmtId="38" fontId="0" fillId="0" borderId="103" xfId="48" applyFont="1" applyFill="1" applyBorder="1" applyAlignment="1">
      <alignment horizontal="distributed"/>
    </xf>
    <xf numFmtId="38" fontId="23" fillId="0" borderId="91" xfId="48" applyFont="1" applyFill="1" applyBorder="1" applyAlignment="1" applyProtection="1">
      <alignment/>
      <protection/>
    </xf>
    <xf numFmtId="38" fontId="23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4" fillId="0" borderId="74" xfId="48" applyNumberFormat="1" applyFont="1" applyFill="1" applyBorder="1" applyAlignment="1">
      <alignment/>
    </xf>
    <xf numFmtId="38" fontId="25" fillId="0" borderId="74" xfId="48" applyNumberFormat="1" applyFont="1" applyFill="1" applyBorder="1" applyAlignment="1">
      <alignment/>
    </xf>
    <xf numFmtId="38" fontId="23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3" fillId="0" borderId="23" xfId="48" applyNumberFormat="1" applyFont="1" applyFill="1" applyBorder="1" applyAlignment="1">
      <alignment horizontal="center"/>
    </xf>
    <xf numFmtId="185" fontId="4" fillId="0" borderId="15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4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 applyProtection="1">
      <alignment/>
      <protection/>
    </xf>
    <xf numFmtId="3" fontId="23" fillId="0" borderId="78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185" fontId="38" fillId="0" borderId="48" xfId="48" applyNumberFormat="1" applyFont="1" applyFill="1" applyBorder="1" applyAlignment="1">
      <alignment/>
    </xf>
    <xf numFmtId="185" fontId="28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3" fillId="0" borderId="76" xfId="48" applyNumberFormat="1" applyFont="1" applyFill="1" applyBorder="1" applyAlignment="1">
      <alignment horizontal="center" shrinkToFit="1"/>
    </xf>
    <xf numFmtId="185" fontId="78" fillId="0" borderId="77" xfId="48" applyNumberFormat="1" applyFont="1" applyFill="1" applyBorder="1" applyAlignment="1">
      <alignment horizontal="left"/>
    </xf>
    <xf numFmtId="185" fontId="78" fillId="0" borderId="76" xfId="48" applyNumberFormat="1" applyFont="1" applyFill="1" applyBorder="1" applyAlignment="1">
      <alignment horizontal="center"/>
    </xf>
    <xf numFmtId="185" fontId="78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3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5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38" fontId="5" fillId="0" borderId="48" xfId="48" applyFont="1" applyFill="1" applyBorder="1" applyAlignment="1">
      <alignment/>
    </xf>
    <xf numFmtId="38" fontId="0" fillId="33" borderId="48" xfId="48" applyFont="1" applyFill="1" applyBorder="1" applyAlignment="1">
      <alignment horizontal="distributed"/>
    </xf>
    <xf numFmtId="49" fontId="1" fillId="33" borderId="0" xfId="0" applyNumberFormat="1" applyFont="1" applyFill="1" applyAlignment="1">
      <alignment vertical="center"/>
    </xf>
    <xf numFmtId="185" fontId="0" fillId="33" borderId="48" xfId="48" applyNumberFormat="1" applyFont="1" applyFill="1" applyBorder="1" applyAlignment="1">
      <alignment horizontal="distributed"/>
    </xf>
    <xf numFmtId="0" fontId="0" fillId="33" borderId="78" xfId="48" applyNumberFormat="1" applyFont="1" applyFill="1" applyBorder="1" applyAlignment="1">
      <alignment/>
    </xf>
    <xf numFmtId="185" fontId="0" fillId="33" borderId="48" xfId="48" applyNumberFormat="1" applyFont="1" applyFill="1" applyBorder="1" applyAlignment="1">
      <alignment horizontal="distributed"/>
    </xf>
    <xf numFmtId="185" fontId="0" fillId="33" borderId="48" xfId="48" applyNumberFormat="1" applyFont="1" applyFill="1" applyBorder="1" applyAlignment="1">
      <alignment horizontal="centerContinuous" shrinkToFit="1"/>
    </xf>
    <xf numFmtId="185" fontId="0" fillId="33" borderId="78" xfId="48" applyNumberFormat="1" applyFont="1" applyFill="1" applyBorder="1" applyAlignment="1">
      <alignment/>
    </xf>
    <xf numFmtId="38" fontId="0" fillId="33" borderId="77" xfId="48" applyFont="1" applyFill="1" applyBorder="1" applyAlignment="1">
      <alignment/>
    </xf>
    <xf numFmtId="38" fontId="0" fillId="33" borderId="48" xfId="48" applyFont="1" applyFill="1" applyBorder="1" applyAlignment="1">
      <alignment horizontal="centerContinuous" shrinkToFit="1"/>
    </xf>
    <xf numFmtId="38" fontId="14" fillId="0" borderId="12" xfId="48" applyFont="1" applyFill="1" applyBorder="1" applyAlignment="1">
      <alignment horizontal="center"/>
    </xf>
    <xf numFmtId="38" fontId="14" fillId="0" borderId="13" xfId="48" applyFont="1" applyFill="1" applyBorder="1" applyAlignment="1">
      <alignment horizontal="center"/>
    </xf>
    <xf numFmtId="187" fontId="29" fillId="0" borderId="117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12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14" fillId="0" borderId="12" xfId="48" applyFont="1" applyFill="1" applyBorder="1" applyAlignment="1">
      <alignment horizontal="center" vertical="center"/>
    </xf>
    <xf numFmtId="38" fontId="14" fillId="0" borderId="13" xfId="48" applyFont="1" applyFill="1" applyBorder="1" applyAlignment="1">
      <alignment horizontal="center" vertical="center"/>
    </xf>
    <xf numFmtId="38" fontId="0" fillId="0" borderId="80" xfId="48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distributed"/>
    </xf>
    <xf numFmtId="38" fontId="0" fillId="33" borderId="80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38" fontId="78" fillId="0" borderId="80" xfId="48" applyFont="1" applyFill="1" applyBorder="1" applyAlignment="1">
      <alignment horizontal="center" vertical="center"/>
    </xf>
    <xf numFmtId="38" fontId="78" fillId="0" borderId="94" xfId="48" applyFont="1" applyFill="1" applyBorder="1" applyAlignment="1">
      <alignment horizontal="center" vertical="center"/>
    </xf>
    <xf numFmtId="38" fontId="78" fillId="0" borderId="82" xfId="48" applyFont="1" applyFill="1" applyBorder="1" applyAlignment="1">
      <alignment horizontal="center" vertical="center"/>
    </xf>
    <xf numFmtId="185" fontId="79" fillId="0" borderId="118" xfId="48" applyNumberFormat="1" applyFont="1" applyFill="1" applyBorder="1" applyAlignment="1">
      <alignment horizontal="center" vertical="center"/>
    </xf>
    <xf numFmtId="185" fontId="79" fillId="0" borderId="119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3" xfId="48" applyNumberFormat="1" applyFont="1" applyFill="1" applyBorder="1" applyAlignment="1">
      <alignment horizontal="distributed"/>
    </xf>
    <xf numFmtId="58" fontId="27" fillId="0" borderId="12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17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  <xf numFmtId="38" fontId="0" fillId="33" borderId="48" xfId="48" applyFont="1" applyFill="1" applyBorder="1" applyAlignment="1">
      <alignment horizontal="centerContinuous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0"/>
  <sheetViews>
    <sheetView tabSelected="1" zoomScale="90" zoomScaleNormal="90" workbookViewId="0" topLeftCell="A1">
      <selection activeCell="C36" sqref="C36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2.125" style="9" customWidth="1"/>
    <col min="12" max="12" width="8.00390625" style="9" customWidth="1"/>
    <col min="13" max="13" width="9.625" style="9" customWidth="1"/>
    <col min="14" max="14" width="11.625" style="9" customWidth="1"/>
    <col min="15" max="15" width="8.00390625" style="9" customWidth="1"/>
    <col min="16" max="16" width="9.625" style="9" customWidth="1"/>
    <col min="17" max="17" width="2.375" style="9" customWidth="1"/>
    <col min="18" max="18" width="8.75390625" style="9" customWidth="1"/>
    <col min="19" max="16384" width="9.00390625" style="9" customWidth="1"/>
  </cols>
  <sheetData>
    <row r="1" spans="1:16" ht="16.5" customHeight="1">
      <c r="A1" s="88" t="s">
        <v>0</v>
      </c>
      <c r="B1" s="89"/>
      <c r="C1" s="89"/>
      <c r="D1" s="90"/>
      <c r="E1" s="91" t="s">
        <v>1</v>
      </c>
      <c r="F1" s="92"/>
      <c r="G1" s="93"/>
      <c r="H1" s="94" t="s">
        <v>2</v>
      </c>
      <c r="I1" s="95" t="s">
        <v>3</v>
      </c>
      <c r="J1" s="90"/>
      <c r="K1" s="89"/>
      <c r="L1" s="96" t="s">
        <v>4</v>
      </c>
      <c r="M1" s="97"/>
      <c r="N1" s="98"/>
      <c r="O1" s="99"/>
      <c r="P1" s="8"/>
    </row>
    <row r="2" spans="1:16" ht="34.5" customHeight="1" thickBot="1">
      <c r="A2" s="484"/>
      <c r="B2" s="485"/>
      <c r="C2" s="485"/>
      <c r="D2" s="486"/>
      <c r="E2" s="487" t="s">
        <v>389</v>
      </c>
      <c r="F2" s="488"/>
      <c r="G2" s="489"/>
      <c r="H2" s="100"/>
      <c r="I2" s="101">
        <f>M4+'中央区・西区'!M4+'城南区・早良区'!M4+'南区・春日・大野城'!M4+'筑紫野・太宰府・筑紫・粕屋'!M4+'古賀・宗像・福津・糸島'!M4+'朝倉市・郡　(福岡扱い）'!M4</f>
        <v>0</v>
      </c>
      <c r="J2" s="195"/>
      <c r="K2" s="468"/>
      <c r="L2" s="482"/>
      <c r="M2" s="483"/>
      <c r="N2" s="102"/>
      <c r="O2" s="103"/>
      <c r="P2" s="8"/>
    </row>
    <row r="3" ht="15" customHeight="1" thickBot="1">
      <c r="N3" s="104" t="s">
        <v>229</v>
      </c>
    </row>
    <row r="4" spans="1:14" ht="17.25" customHeight="1" thickBot="1">
      <c r="A4" s="203" t="s">
        <v>428</v>
      </c>
      <c r="B4" s="105"/>
      <c r="C4" s="106" t="s">
        <v>211</v>
      </c>
      <c r="D4" s="107" t="s">
        <v>5</v>
      </c>
      <c r="E4" s="108"/>
      <c r="F4" s="109" t="s">
        <v>6</v>
      </c>
      <c r="G4" s="110">
        <f>B33+E33+H33+L33+O33</f>
        <v>76400</v>
      </c>
      <c r="H4" s="111" t="s">
        <v>7</v>
      </c>
      <c r="I4" s="112">
        <f>C33+F33+I33+M33+P33</f>
        <v>0</v>
      </c>
      <c r="J4" s="113"/>
      <c r="K4" s="113"/>
      <c r="L4" s="114" t="s">
        <v>8</v>
      </c>
      <c r="M4" s="115">
        <f>I4+I35</f>
        <v>0</v>
      </c>
      <c r="N4" s="116" t="s">
        <v>230</v>
      </c>
    </row>
    <row r="5" ht="5.25" customHeight="1" thickBot="1"/>
    <row r="6" spans="1:16" ht="18" customHeight="1">
      <c r="A6" s="88" t="s">
        <v>9</v>
      </c>
      <c r="B6" s="89"/>
      <c r="C6" s="117"/>
      <c r="D6" s="95" t="s">
        <v>10</v>
      </c>
      <c r="E6" s="89"/>
      <c r="F6" s="117"/>
      <c r="G6" s="95" t="s">
        <v>11</v>
      </c>
      <c r="H6" s="89"/>
      <c r="I6" s="117"/>
      <c r="J6" s="95" t="s">
        <v>12</v>
      </c>
      <c r="K6" s="95"/>
      <c r="L6" s="89"/>
      <c r="M6" s="117"/>
      <c r="N6" s="95" t="s">
        <v>13</v>
      </c>
      <c r="O6" s="89"/>
      <c r="P6" s="117"/>
    </row>
    <row r="7" spans="1:16" ht="15" customHeight="1">
      <c r="A7" s="118" t="s">
        <v>14</v>
      </c>
      <c r="B7" s="119" t="s">
        <v>15</v>
      </c>
      <c r="C7" s="120" t="s">
        <v>232</v>
      </c>
      <c r="D7" s="118" t="s">
        <v>14</v>
      </c>
      <c r="E7" s="119" t="s">
        <v>15</v>
      </c>
      <c r="F7" s="121" t="s">
        <v>232</v>
      </c>
      <c r="G7" s="118" t="s">
        <v>14</v>
      </c>
      <c r="H7" s="119" t="s">
        <v>15</v>
      </c>
      <c r="I7" s="121" t="s">
        <v>232</v>
      </c>
      <c r="J7" s="196" t="s">
        <v>14</v>
      </c>
      <c r="K7" s="197"/>
      <c r="L7" s="119" t="s">
        <v>15</v>
      </c>
      <c r="M7" s="121" t="s">
        <v>232</v>
      </c>
      <c r="N7" s="118" t="s">
        <v>14</v>
      </c>
      <c r="O7" s="119" t="s">
        <v>16</v>
      </c>
      <c r="P7" s="121" t="s">
        <v>232</v>
      </c>
    </row>
    <row r="8" spans="1:16" ht="18" customHeight="1">
      <c r="A8" s="204" t="s">
        <v>17</v>
      </c>
      <c r="B8" s="205">
        <v>50</v>
      </c>
      <c r="C8" s="206"/>
      <c r="D8" s="207" t="s">
        <v>188</v>
      </c>
      <c r="E8" s="205">
        <v>2450</v>
      </c>
      <c r="F8" s="206"/>
      <c r="G8" s="204" t="s">
        <v>19</v>
      </c>
      <c r="H8" s="205">
        <v>1110</v>
      </c>
      <c r="I8" s="206"/>
      <c r="J8" s="208" t="s">
        <v>21</v>
      </c>
      <c r="K8" s="209" t="s">
        <v>438</v>
      </c>
      <c r="L8" s="205">
        <v>2630</v>
      </c>
      <c r="M8" s="206"/>
      <c r="N8" s="204" t="s">
        <v>20</v>
      </c>
      <c r="O8" s="205">
        <v>2380</v>
      </c>
      <c r="P8" s="206"/>
    </row>
    <row r="9" spans="1:16" ht="18" customHeight="1">
      <c r="A9" s="204" t="s">
        <v>18</v>
      </c>
      <c r="B9" s="205">
        <v>1950</v>
      </c>
      <c r="C9" s="210"/>
      <c r="D9" s="211" t="s">
        <v>284</v>
      </c>
      <c r="E9" s="205">
        <v>3080</v>
      </c>
      <c r="F9" s="210"/>
      <c r="G9" s="204" t="s">
        <v>189</v>
      </c>
      <c r="H9" s="205">
        <v>1950</v>
      </c>
      <c r="I9" s="210"/>
      <c r="J9" s="208" t="s">
        <v>20</v>
      </c>
      <c r="K9" s="209" t="s">
        <v>438</v>
      </c>
      <c r="L9" s="205">
        <v>2780</v>
      </c>
      <c r="M9" s="210"/>
      <c r="N9" s="204" t="s">
        <v>22</v>
      </c>
      <c r="O9" s="205">
        <v>2070</v>
      </c>
      <c r="P9" s="210"/>
    </row>
    <row r="10" spans="1:16" ht="18" customHeight="1">
      <c r="A10" s="204" t="s">
        <v>282</v>
      </c>
      <c r="B10" s="205">
        <v>2680</v>
      </c>
      <c r="C10" s="210"/>
      <c r="D10" s="207" t="s">
        <v>285</v>
      </c>
      <c r="E10" s="205">
        <v>1590</v>
      </c>
      <c r="F10" s="210"/>
      <c r="G10" s="207" t="s">
        <v>24</v>
      </c>
      <c r="H10" s="205">
        <v>2520</v>
      </c>
      <c r="I10" s="210"/>
      <c r="J10" s="208" t="s">
        <v>28</v>
      </c>
      <c r="K10" s="209" t="s">
        <v>438</v>
      </c>
      <c r="L10" s="205">
        <v>2740</v>
      </c>
      <c r="M10" s="210"/>
      <c r="N10" s="204" t="s">
        <v>23</v>
      </c>
      <c r="O10" s="205">
        <v>260</v>
      </c>
      <c r="P10" s="210"/>
    </row>
    <row r="11" spans="1:16" ht="18" customHeight="1">
      <c r="A11" s="204" t="s">
        <v>22</v>
      </c>
      <c r="B11" s="205">
        <v>3410</v>
      </c>
      <c r="C11" s="210"/>
      <c r="D11" s="207" t="s">
        <v>286</v>
      </c>
      <c r="E11" s="205">
        <v>510</v>
      </c>
      <c r="F11" s="210"/>
      <c r="G11" s="204" t="s">
        <v>22</v>
      </c>
      <c r="H11" s="205">
        <v>3100</v>
      </c>
      <c r="I11" s="210"/>
      <c r="J11" s="208" t="s">
        <v>25</v>
      </c>
      <c r="K11" s="209" t="s">
        <v>438</v>
      </c>
      <c r="L11" s="205">
        <v>3030</v>
      </c>
      <c r="M11" s="210"/>
      <c r="N11" s="204" t="s">
        <v>18</v>
      </c>
      <c r="O11" s="205">
        <v>750</v>
      </c>
      <c r="P11" s="210"/>
    </row>
    <row r="12" spans="1:16" ht="18" customHeight="1">
      <c r="A12" s="204" t="s">
        <v>25</v>
      </c>
      <c r="B12" s="205">
        <v>780</v>
      </c>
      <c r="C12" s="210"/>
      <c r="D12" s="207" t="s">
        <v>17</v>
      </c>
      <c r="E12" s="205">
        <v>80</v>
      </c>
      <c r="F12" s="210"/>
      <c r="G12" s="211" t="s">
        <v>371</v>
      </c>
      <c r="H12" s="205">
        <v>1450</v>
      </c>
      <c r="I12" s="210"/>
      <c r="J12" s="212" t="s">
        <v>26</v>
      </c>
      <c r="K12" s="209" t="s">
        <v>438</v>
      </c>
      <c r="L12" s="205">
        <v>3130</v>
      </c>
      <c r="M12" s="210"/>
      <c r="N12" s="204" t="s">
        <v>219</v>
      </c>
      <c r="O12" s="205">
        <v>60</v>
      </c>
      <c r="P12" s="210"/>
    </row>
    <row r="13" spans="1:16" ht="18" customHeight="1">
      <c r="A13" s="204" t="s">
        <v>429</v>
      </c>
      <c r="B13" s="205">
        <v>1910</v>
      </c>
      <c r="C13" s="210"/>
      <c r="D13" s="207" t="s">
        <v>373</v>
      </c>
      <c r="E13" s="213">
        <v>110</v>
      </c>
      <c r="F13" s="210"/>
      <c r="G13" s="204" t="s">
        <v>298</v>
      </c>
      <c r="H13" s="205">
        <v>1210</v>
      </c>
      <c r="I13" s="210"/>
      <c r="J13" s="208" t="s">
        <v>27</v>
      </c>
      <c r="K13" s="209" t="s">
        <v>438</v>
      </c>
      <c r="L13" s="205">
        <v>3020</v>
      </c>
      <c r="M13" s="210"/>
      <c r="N13" s="214"/>
      <c r="O13" s="213"/>
      <c r="P13" s="210"/>
    </row>
    <row r="14" spans="1:16" ht="18" customHeight="1">
      <c r="A14" s="204" t="s">
        <v>20</v>
      </c>
      <c r="B14" s="205">
        <v>220</v>
      </c>
      <c r="C14" s="210"/>
      <c r="D14" s="207" t="s">
        <v>423</v>
      </c>
      <c r="E14" s="213">
        <v>1960</v>
      </c>
      <c r="F14" s="210"/>
      <c r="G14" s="204" t="s">
        <v>18</v>
      </c>
      <c r="H14" s="205">
        <v>2570</v>
      </c>
      <c r="I14" s="210"/>
      <c r="J14" s="208" t="s">
        <v>269</v>
      </c>
      <c r="K14" s="209" t="s">
        <v>438</v>
      </c>
      <c r="L14" s="205">
        <v>3280</v>
      </c>
      <c r="M14" s="210"/>
      <c r="N14" s="214"/>
      <c r="O14" s="215"/>
      <c r="P14" s="216"/>
    </row>
    <row r="15" spans="1:16" ht="18" customHeight="1">
      <c r="A15" s="204" t="s">
        <v>21</v>
      </c>
      <c r="B15" s="205">
        <v>270</v>
      </c>
      <c r="C15" s="210"/>
      <c r="D15" s="204"/>
      <c r="E15" s="215"/>
      <c r="F15" s="210"/>
      <c r="G15" s="204" t="s">
        <v>217</v>
      </c>
      <c r="H15" s="205">
        <v>620</v>
      </c>
      <c r="I15" s="210"/>
      <c r="J15" s="212" t="s">
        <v>22</v>
      </c>
      <c r="K15" s="209" t="s">
        <v>438</v>
      </c>
      <c r="L15" s="205">
        <v>1720</v>
      </c>
      <c r="M15" s="210"/>
      <c r="N15" s="214"/>
      <c r="O15" s="215"/>
      <c r="P15" s="216"/>
    </row>
    <row r="16" spans="1:16" ht="18" customHeight="1">
      <c r="A16" s="204" t="s">
        <v>411</v>
      </c>
      <c r="B16" s="217">
        <v>290</v>
      </c>
      <c r="C16" s="210"/>
      <c r="D16" s="207"/>
      <c r="E16" s="205">
        <v>0</v>
      </c>
      <c r="F16" s="210"/>
      <c r="G16" s="207" t="s">
        <v>314</v>
      </c>
      <c r="H16" s="205">
        <v>110</v>
      </c>
      <c r="I16" s="210"/>
      <c r="J16" s="208" t="s">
        <v>190</v>
      </c>
      <c r="K16" s="209" t="s">
        <v>438</v>
      </c>
      <c r="L16" s="205">
        <v>1770</v>
      </c>
      <c r="M16" s="210"/>
      <c r="N16" s="214"/>
      <c r="O16" s="215"/>
      <c r="P16" s="216"/>
    </row>
    <row r="17" spans="1:16" ht="18" customHeight="1">
      <c r="A17" s="204" t="s">
        <v>425</v>
      </c>
      <c r="B17" s="217">
        <v>450</v>
      </c>
      <c r="C17" s="216"/>
      <c r="D17" s="207"/>
      <c r="E17" s="205">
        <v>0</v>
      </c>
      <c r="F17" s="210"/>
      <c r="G17" s="204"/>
      <c r="H17" s="205"/>
      <c r="I17" s="210"/>
      <c r="J17" s="212" t="s">
        <v>23</v>
      </c>
      <c r="K17" s="209" t="s">
        <v>438</v>
      </c>
      <c r="L17" s="205">
        <v>3190</v>
      </c>
      <c r="M17" s="210"/>
      <c r="N17" s="214"/>
      <c r="O17" s="215"/>
      <c r="P17" s="216"/>
    </row>
    <row r="18" spans="1:16" ht="18" customHeight="1">
      <c r="A18" s="204"/>
      <c r="B18" s="217"/>
      <c r="C18" s="216"/>
      <c r="D18" s="204"/>
      <c r="E18" s="215"/>
      <c r="F18" s="210"/>
      <c r="G18" s="204"/>
      <c r="H18" s="205"/>
      <c r="I18" s="210"/>
      <c r="J18" s="212" t="s">
        <v>18</v>
      </c>
      <c r="K18" s="209" t="s">
        <v>438</v>
      </c>
      <c r="L18" s="205">
        <v>3790</v>
      </c>
      <c r="M18" s="210"/>
      <c r="N18" s="214"/>
      <c r="O18" s="215"/>
      <c r="P18" s="216"/>
    </row>
    <row r="19" spans="1:16" ht="18" customHeight="1">
      <c r="A19" s="204"/>
      <c r="B19" s="217"/>
      <c r="C19" s="216"/>
      <c r="D19" s="204"/>
      <c r="E19" s="215"/>
      <c r="F19" s="210"/>
      <c r="G19" s="207"/>
      <c r="H19" s="205"/>
      <c r="I19" s="210"/>
      <c r="J19" s="208" t="s">
        <v>29</v>
      </c>
      <c r="K19" s="209" t="s">
        <v>438</v>
      </c>
      <c r="L19" s="205">
        <v>2640</v>
      </c>
      <c r="M19" s="210"/>
      <c r="N19" s="214"/>
      <c r="O19" s="215"/>
      <c r="P19" s="216"/>
    </row>
    <row r="20" spans="1:16" ht="18" customHeight="1">
      <c r="A20" s="218"/>
      <c r="B20" s="215"/>
      <c r="C20" s="216"/>
      <c r="D20" s="204"/>
      <c r="E20" s="215"/>
      <c r="F20" s="216"/>
      <c r="G20" s="207"/>
      <c r="H20" s="205"/>
      <c r="I20" s="210"/>
      <c r="J20" s="212" t="s">
        <v>17</v>
      </c>
      <c r="K20" s="209" t="s">
        <v>438</v>
      </c>
      <c r="L20" s="205">
        <v>730</v>
      </c>
      <c r="M20" s="210"/>
      <c r="N20" s="214"/>
      <c r="O20" s="215"/>
      <c r="P20" s="216"/>
    </row>
    <row r="21" spans="1:16" ht="18" customHeight="1">
      <c r="A21" s="219"/>
      <c r="B21" s="220"/>
      <c r="C21" s="221"/>
      <c r="D21" s="222"/>
      <c r="E21" s="215"/>
      <c r="F21" s="216"/>
      <c r="G21" s="207"/>
      <c r="H21" s="215"/>
      <c r="I21" s="216"/>
      <c r="J21" s="208"/>
      <c r="K21" s="209"/>
      <c r="L21" s="205"/>
      <c r="M21" s="210"/>
      <c r="N21" s="214"/>
      <c r="O21" s="215"/>
      <c r="P21" s="216"/>
    </row>
    <row r="22" spans="1:16" ht="18" customHeight="1">
      <c r="A22" s="223"/>
      <c r="B22" s="224"/>
      <c r="C22" s="221"/>
      <c r="D22" s="225"/>
      <c r="E22" s="215"/>
      <c r="F22" s="216"/>
      <c r="G22" s="204"/>
      <c r="H22" s="205"/>
      <c r="I22" s="210"/>
      <c r="J22" s="208"/>
      <c r="K22" s="209"/>
      <c r="L22" s="205"/>
      <c r="M22" s="210"/>
      <c r="N22" s="214"/>
      <c r="O22" s="215"/>
      <c r="P22" s="216"/>
    </row>
    <row r="23" spans="1:16" ht="18" customHeight="1">
      <c r="A23" s="223"/>
      <c r="B23" s="224"/>
      <c r="C23" s="221"/>
      <c r="D23" s="226"/>
      <c r="E23" s="227"/>
      <c r="F23" s="228"/>
      <c r="G23" s="207"/>
      <c r="H23" s="205"/>
      <c r="I23" s="210"/>
      <c r="J23" s="208"/>
      <c r="K23" s="209"/>
      <c r="L23" s="229"/>
      <c r="M23" s="210"/>
      <c r="N23" s="214"/>
      <c r="O23" s="215"/>
      <c r="P23" s="216"/>
    </row>
    <row r="24" spans="1:16" ht="18" customHeight="1">
      <c r="A24" s="230"/>
      <c r="B24" s="215"/>
      <c r="C24" s="216"/>
      <c r="D24" s="231"/>
      <c r="E24" s="227"/>
      <c r="F24" s="228"/>
      <c r="G24" s="207"/>
      <c r="H24" s="205"/>
      <c r="I24" s="210"/>
      <c r="J24" s="208"/>
      <c r="K24" s="209"/>
      <c r="L24" s="205"/>
      <c r="M24" s="210"/>
      <c r="N24" s="214"/>
      <c r="O24" s="215"/>
      <c r="P24" s="216"/>
    </row>
    <row r="25" spans="1:16" ht="18" customHeight="1">
      <c r="A25" s="218"/>
      <c r="B25" s="215"/>
      <c r="C25" s="216"/>
      <c r="D25" s="214"/>
      <c r="E25" s="215"/>
      <c r="F25" s="216"/>
      <c r="G25" s="214"/>
      <c r="H25" s="215"/>
      <c r="I25" s="216"/>
      <c r="J25" s="212"/>
      <c r="K25" s="209"/>
      <c r="L25" s="205"/>
      <c r="M25" s="210"/>
      <c r="N25" s="214"/>
      <c r="O25" s="215"/>
      <c r="P25" s="216"/>
    </row>
    <row r="26" spans="1:16" ht="18" customHeight="1">
      <c r="A26" s="218"/>
      <c r="B26" s="215"/>
      <c r="C26" s="216"/>
      <c r="D26" s="214"/>
      <c r="E26" s="215"/>
      <c r="F26" s="216"/>
      <c r="G26" s="214"/>
      <c r="H26" s="215"/>
      <c r="I26" s="216"/>
      <c r="J26" s="232"/>
      <c r="K26" s="233"/>
      <c r="L26" s="205"/>
      <c r="M26" s="234"/>
      <c r="N26" s="214"/>
      <c r="O26" s="215"/>
      <c r="P26" s="216"/>
    </row>
    <row r="27" spans="1:16" ht="18" customHeight="1">
      <c r="A27" s="218"/>
      <c r="B27" s="215"/>
      <c r="C27" s="216"/>
      <c r="D27" s="214"/>
      <c r="E27" s="215"/>
      <c r="F27" s="216"/>
      <c r="G27" s="214"/>
      <c r="H27" s="215"/>
      <c r="I27" s="216"/>
      <c r="J27" s="232"/>
      <c r="K27" s="233"/>
      <c r="L27" s="215"/>
      <c r="M27" s="216"/>
      <c r="N27" s="214"/>
      <c r="O27" s="215"/>
      <c r="P27" s="216"/>
    </row>
    <row r="28" spans="1:16" ht="18" customHeight="1">
      <c r="A28" s="218"/>
      <c r="B28" s="215"/>
      <c r="C28" s="216"/>
      <c r="D28" s="214"/>
      <c r="E28" s="215"/>
      <c r="F28" s="216"/>
      <c r="G28" s="214"/>
      <c r="H28" s="215"/>
      <c r="I28" s="216"/>
      <c r="J28" s="232"/>
      <c r="K28" s="233"/>
      <c r="L28" s="215"/>
      <c r="M28" s="216"/>
      <c r="N28" s="214"/>
      <c r="O28" s="215"/>
      <c r="P28" s="216"/>
    </row>
    <row r="29" spans="1:16" ht="18" customHeight="1">
      <c r="A29" s="218"/>
      <c r="B29" s="215"/>
      <c r="C29" s="216"/>
      <c r="D29" s="214"/>
      <c r="E29" s="215"/>
      <c r="F29" s="216"/>
      <c r="G29" s="214"/>
      <c r="H29" s="215"/>
      <c r="I29" s="216"/>
      <c r="J29" s="235"/>
      <c r="K29" s="236"/>
      <c r="L29" s="215"/>
      <c r="M29" s="237"/>
      <c r="N29" s="238"/>
      <c r="O29" s="215"/>
      <c r="P29" s="216"/>
    </row>
    <row r="30" spans="1:16" ht="18" customHeight="1">
      <c r="A30" s="218"/>
      <c r="B30" s="215"/>
      <c r="C30" s="216"/>
      <c r="D30" s="214"/>
      <c r="E30" s="215"/>
      <c r="F30" s="216"/>
      <c r="G30" s="214"/>
      <c r="H30" s="215"/>
      <c r="I30" s="216"/>
      <c r="J30" s="239"/>
      <c r="K30" s="209"/>
      <c r="L30" s="215"/>
      <c r="M30" s="216"/>
      <c r="N30" s="214"/>
      <c r="O30" s="215"/>
      <c r="P30" s="216"/>
    </row>
    <row r="31" spans="1:16" ht="18" customHeight="1">
      <c r="A31" s="218"/>
      <c r="B31" s="215"/>
      <c r="C31" s="216"/>
      <c r="D31" s="214"/>
      <c r="E31" s="215"/>
      <c r="F31" s="216"/>
      <c r="G31" s="214"/>
      <c r="H31" s="215"/>
      <c r="I31" s="216"/>
      <c r="J31" s="208"/>
      <c r="K31" s="207"/>
      <c r="L31" s="215"/>
      <c r="M31" s="216"/>
      <c r="N31" s="214"/>
      <c r="O31" s="215"/>
      <c r="P31" s="216"/>
    </row>
    <row r="32" spans="1:16" ht="18" customHeight="1">
      <c r="A32" s="240"/>
      <c r="B32" s="241"/>
      <c r="C32" s="216"/>
      <c r="D32" s="242"/>
      <c r="E32" s="241"/>
      <c r="F32" s="216"/>
      <c r="G32" s="242"/>
      <c r="H32" s="241"/>
      <c r="I32" s="216"/>
      <c r="J32" s="243"/>
      <c r="K32" s="244"/>
      <c r="L32" s="241"/>
      <c r="M32" s="216"/>
      <c r="N32" s="242"/>
      <c r="O32" s="241"/>
      <c r="P32" s="216"/>
    </row>
    <row r="33" spans="1:16" ht="18" customHeight="1" thickBot="1">
      <c r="A33" s="245" t="s">
        <v>30</v>
      </c>
      <c r="B33" s="246">
        <f>SUM(B8:B32)</f>
        <v>12010</v>
      </c>
      <c r="C33" s="247">
        <f>SUM(C8:C32)</f>
        <v>0</v>
      </c>
      <c r="D33" s="245" t="s">
        <v>30</v>
      </c>
      <c r="E33" s="246">
        <f>SUM(E8:E32)</f>
        <v>9780</v>
      </c>
      <c r="F33" s="247">
        <f>SUM(F8:F32)</f>
        <v>0</v>
      </c>
      <c r="G33" s="245" t="s">
        <v>30</v>
      </c>
      <c r="H33" s="246">
        <f>SUM(H8:H32)</f>
        <v>14640</v>
      </c>
      <c r="I33" s="247">
        <f>SUM(I8:I32)</f>
        <v>0</v>
      </c>
      <c r="J33" s="248" t="s">
        <v>30</v>
      </c>
      <c r="K33" s="249"/>
      <c r="L33" s="246">
        <f>SUM(L8:L32)</f>
        <v>34450</v>
      </c>
      <c r="M33" s="247">
        <f>SUM(M8:M32)</f>
        <v>0</v>
      </c>
      <c r="N33" s="245" t="s">
        <v>30</v>
      </c>
      <c r="O33" s="246">
        <f>SUM(O8:O32)</f>
        <v>5520</v>
      </c>
      <c r="P33" s="247">
        <f>SUM(P8:P32)</f>
        <v>0</v>
      </c>
    </row>
    <row r="34" ht="15" customHeight="1" thickBot="1">
      <c r="N34" s="122"/>
    </row>
    <row r="35" spans="1:14" ht="17.25" customHeight="1" thickBot="1">
      <c r="A35" s="203" t="s">
        <v>465</v>
      </c>
      <c r="B35" s="123"/>
      <c r="C35" s="106" t="s">
        <v>193</v>
      </c>
      <c r="D35" s="107" t="s">
        <v>31</v>
      </c>
      <c r="E35" s="124"/>
      <c r="F35" s="109" t="s">
        <v>6</v>
      </c>
      <c r="G35" s="110">
        <f>B60+E60+H60+L60+O60</f>
        <v>51340</v>
      </c>
      <c r="H35" s="125" t="s">
        <v>7</v>
      </c>
      <c r="I35" s="112">
        <f>C60+F60+I60+M60+P60</f>
        <v>0</v>
      </c>
      <c r="J35" s="113"/>
      <c r="K35" s="113"/>
      <c r="N35" s="126"/>
    </row>
    <row r="36" ht="5.25" customHeight="1" thickBot="1"/>
    <row r="37" spans="1:16" ht="18" customHeight="1">
      <c r="A37" s="88" t="s">
        <v>9</v>
      </c>
      <c r="B37" s="89"/>
      <c r="C37" s="117"/>
      <c r="D37" s="95" t="s">
        <v>10</v>
      </c>
      <c r="E37" s="89"/>
      <c r="F37" s="117"/>
      <c r="G37" s="95" t="s">
        <v>11</v>
      </c>
      <c r="H37" s="89"/>
      <c r="I37" s="117"/>
      <c r="J37" s="95" t="s">
        <v>12</v>
      </c>
      <c r="K37" s="95"/>
      <c r="L37" s="89"/>
      <c r="M37" s="117"/>
      <c r="N37" s="95" t="s">
        <v>13</v>
      </c>
      <c r="O37" s="89"/>
      <c r="P37" s="117"/>
    </row>
    <row r="38" spans="1:16" s="8" customFormat="1" ht="15" customHeight="1">
      <c r="A38" s="118" t="s">
        <v>14</v>
      </c>
      <c r="B38" s="119" t="s">
        <v>16</v>
      </c>
      <c r="C38" s="121" t="s">
        <v>232</v>
      </c>
      <c r="D38" s="118" t="s">
        <v>14</v>
      </c>
      <c r="E38" s="119" t="s">
        <v>16</v>
      </c>
      <c r="F38" s="121" t="s">
        <v>232</v>
      </c>
      <c r="G38" s="118" t="s">
        <v>14</v>
      </c>
      <c r="H38" s="119" t="s">
        <v>16</v>
      </c>
      <c r="I38" s="121" t="s">
        <v>232</v>
      </c>
      <c r="J38" s="196" t="s">
        <v>14</v>
      </c>
      <c r="K38" s="197"/>
      <c r="L38" s="119" t="s">
        <v>16</v>
      </c>
      <c r="M38" s="121" t="s">
        <v>232</v>
      </c>
      <c r="N38" s="118" t="s">
        <v>14</v>
      </c>
      <c r="O38" s="119" t="s">
        <v>16</v>
      </c>
      <c r="P38" s="121" t="s">
        <v>232</v>
      </c>
    </row>
    <row r="39" spans="1:16" ht="18" customHeight="1">
      <c r="A39" s="204" t="s">
        <v>32</v>
      </c>
      <c r="B39" s="205">
        <v>1400</v>
      </c>
      <c r="C39" s="206"/>
      <c r="D39" s="204" t="s">
        <v>374</v>
      </c>
      <c r="E39" s="205">
        <v>520</v>
      </c>
      <c r="F39" s="206"/>
      <c r="G39" s="204" t="s">
        <v>233</v>
      </c>
      <c r="H39" s="205">
        <v>1400</v>
      </c>
      <c r="I39" s="206"/>
      <c r="J39" s="208" t="s">
        <v>386</v>
      </c>
      <c r="K39" s="209" t="s">
        <v>438</v>
      </c>
      <c r="L39" s="205">
        <v>3820</v>
      </c>
      <c r="M39" s="210"/>
      <c r="N39" s="204" t="s">
        <v>34</v>
      </c>
      <c r="O39" s="205">
        <v>1800</v>
      </c>
      <c r="P39" s="206"/>
    </row>
    <row r="40" spans="1:16" ht="18" customHeight="1">
      <c r="A40" s="204" t="s">
        <v>275</v>
      </c>
      <c r="B40" s="205">
        <v>490</v>
      </c>
      <c r="C40" s="210"/>
      <c r="D40" s="207" t="s">
        <v>375</v>
      </c>
      <c r="E40" s="205">
        <v>160</v>
      </c>
      <c r="F40" s="210"/>
      <c r="G40" s="204" t="s">
        <v>315</v>
      </c>
      <c r="H40" s="205">
        <v>1900</v>
      </c>
      <c r="I40" s="210"/>
      <c r="J40" s="208" t="s">
        <v>40</v>
      </c>
      <c r="K40" s="209" t="s">
        <v>438</v>
      </c>
      <c r="L40" s="205">
        <v>2100</v>
      </c>
      <c r="M40" s="210"/>
      <c r="N40" s="204" t="s">
        <v>207</v>
      </c>
      <c r="O40" s="205">
        <v>2020</v>
      </c>
      <c r="P40" s="210"/>
    </row>
    <row r="41" spans="1:16" ht="18" customHeight="1">
      <c r="A41" s="204" t="s">
        <v>295</v>
      </c>
      <c r="B41" s="205">
        <v>640</v>
      </c>
      <c r="C41" s="210"/>
      <c r="D41" s="204" t="s">
        <v>198</v>
      </c>
      <c r="E41" s="205">
        <v>850</v>
      </c>
      <c r="F41" s="210"/>
      <c r="G41" s="204" t="s">
        <v>316</v>
      </c>
      <c r="H41" s="205">
        <v>2490</v>
      </c>
      <c r="I41" s="210"/>
      <c r="J41" s="208" t="s">
        <v>42</v>
      </c>
      <c r="K41" s="209" t="s">
        <v>438</v>
      </c>
      <c r="L41" s="205">
        <v>2040</v>
      </c>
      <c r="M41" s="210"/>
      <c r="N41" s="204" t="s">
        <v>37</v>
      </c>
      <c r="O41" s="205">
        <v>2330</v>
      </c>
      <c r="P41" s="210"/>
    </row>
    <row r="42" spans="1:16" ht="18" customHeight="1">
      <c r="A42" s="204" t="s">
        <v>296</v>
      </c>
      <c r="B42" s="205">
        <v>1110</v>
      </c>
      <c r="C42" s="210"/>
      <c r="D42" s="250" t="s">
        <v>450</v>
      </c>
      <c r="E42" s="213">
        <v>1510</v>
      </c>
      <c r="F42" s="210"/>
      <c r="G42" s="204" t="s">
        <v>33</v>
      </c>
      <c r="H42" s="205">
        <v>3740</v>
      </c>
      <c r="I42" s="210"/>
      <c r="J42" s="208" t="s">
        <v>43</v>
      </c>
      <c r="K42" s="209" t="s">
        <v>438</v>
      </c>
      <c r="L42" s="205">
        <v>2780</v>
      </c>
      <c r="M42" s="210"/>
      <c r="N42" s="204" t="s">
        <v>38</v>
      </c>
      <c r="O42" s="205">
        <v>770</v>
      </c>
      <c r="P42" s="210"/>
    </row>
    <row r="43" spans="1:16" ht="18" customHeight="1">
      <c r="A43" s="473" t="s">
        <v>292</v>
      </c>
      <c r="B43" s="251">
        <v>0</v>
      </c>
      <c r="C43" s="210"/>
      <c r="D43" s="204" t="s">
        <v>296</v>
      </c>
      <c r="E43" s="213">
        <v>1740</v>
      </c>
      <c r="F43" s="210"/>
      <c r="G43" s="207" t="s">
        <v>39</v>
      </c>
      <c r="H43" s="205">
        <v>690</v>
      </c>
      <c r="I43" s="210"/>
      <c r="J43" s="212" t="s">
        <v>38</v>
      </c>
      <c r="K43" s="209" t="s">
        <v>438</v>
      </c>
      <c r="L43" s="205">
        <v>2250</v>
      </c>
      <c r="M43" s="210"/>
      <c r="N43" s="204" t="s">
        <v>41</v>
      </c>
      <c r="O43" s="205">
        <v>2240</v>
      </c>
      <c r="P43" s="210"/>
    </row>
    <row r="44" spans="1:16" ht="18" customHeight="1">
      <c r="A44" s="204" t="s">
        <v>214</v>
      </c>
      <c r="B44" s="205">
        <v>320</v>
      </c>
      <c r="C44" s="210"/>
      <c r="D44" s="204"/>
      <c r="E44" s="215"/>
      <c r="F44" s="216"/>
      <c r="G44" s="204" t="s">
        <v>267</v>
      </c>
      <c r="H44" s="205">
        <v>2150</v>
      </c>
      <c r="I44" s="210"/>
      <c r="J44" s="208" t="s">
        <v>32</v>
      </c>
      <c r="K44" s="209" t="s">
        <v>438</v>
      </c>
      <c r="L44" s="205">
        <v>2540</v>
      </c>
      <c r="M44" s="210"/>
      <c r="N44" s="207" t="s">
        <v>267</v>
      </c>
      <c r="O44" s="205">
        <v>140</v>
      </c>
      <c r="P44" s="210"/>
    </row>
    <row r="45" spans="1:16" ht="18" customHeight="1">
      <c r="A45" s="473" t="s">
        <v>291</v>
      </c>
      <c r="B45" s="205">
        <v>830</v>
      </c>
      <c r="C45" s="210"/>
      <c r="D45" s="204"/>
      <c r="E45" s="205">
        <v>0</v>
      </c>
      <c r="F45" s="210"/>
      <c r="G45" s="204"/>
      <c r="H45" s="205"/>
      <c r="I45" s="210"/>
      <c r="J45" s="212" t="s">
        <v>35</v>
      </c>
      <c r="K45" s="209" t="s">
        <v>438</v>
      </c>
      <c r="L45" s="205">
        <v>800</v>
      </c>
      <c r="M45" s="210"/>
      <c r="N45" s="207" t="s">
        <v>454</v>
      </c>
      <c r="O45" s="213">
        <v>90</v>
      </c>
      <c r="P45" s="210"/>
    </row>
    <row r="46" spans="1:16" ht="18" customHeight="1">
      <c r="A46" s="204" t="s">
        <v>36</v>
      </c>
      <c r="B46" s="251">
        <v>500</v>
      </c>
      <c r="C46" s="210"/>
      <c r="D46" s="204"/>
      <c r="E46" s="215"/>
      <c r="F46" s="216"/>
      <c r="G46" s="204"/>
      <c r="H46" s="205"/>
      <c r="I46" s="210"/>
      <c r="J46" s="212" t="s">
        <v>44</v>
      </c>
      <c r="K46" s="209" t="s">
        <v>438</v>
      </c>
      <c r="L46" s="251">
        <v>0</v>
      </c>
      <c r="M46" s="210"/>
      <c r="N46" s="214"/>
      <c r="O46" s="215"/>
      <c r="P46" s="216"/>
    </row>
    <row r="47" spans="1:16" ht="18" customHeight="1">
      <c r="A47" s="473" t="s">
        <v>324</v>
      </c>
      <c r="B47" s="251">
        <v>0</v>
      </c>
      <c r="C47" s="210"/>
      <c r="D47" s="204"/>
      <c r="E47" s="215"/>
      <c r="F47" s="216"/>
      <c r="G47" s="204"/>
      <c r="H47" s="205"/>
      <c r="I47" s="210"/>
      <c r="J47" s="212" t="s">
        <v>45</v>
      </c>
      <c r="K47" s="209" t="s">
        <v>438</v>
      </c>
      <c r="L47" s="205">
        <v>3180</v>
      </c>
      <c r="M47" s="210"/>
      <c r="N47" s="214"/>
      <c r="O47" s="215"/>
      <c r="P47" s="216"/>
    </row>
    <row r="48" spans="1:16" ht="18" customHeight="1">
      <c r="A48" s="204"/>
      <c r="B48" s="217"/>
      <c r="C48" s="210"/>
      <c r="D48" s="204"/>
      <c r="E48" s="215"/>
      <c r="F48" s="216"/>
      <c r="G48" s="204"/>
      <c r="H48" s="205"/>
      <c r="I48" s="210"/>
      <c r="J48" s="208"/>
      <c r="K48" s="209"/>
      <c r="L48" s="215"/>
      <c r="M48" s="216"/>
      <c r="N48" s="214"/>
      <c r="O48" s="215"/>
      <c r="P48" s="216"/>
    </row>
    <row r="49" spans="1:16" ht="18" customHeight="1">
      <c r="A49" s="204"/>
      <c r="B49" s="217"/>
      <c r="C49" s="216"/>
      <c r="D49" s="204"/>
      <c r="E49" s="215"/>
      <c r="F49" s="216"/>
      <c r="G49" s="207"/>
      <c r="H49" s="215"/>
      <c r="I49" s="216"/>
      <c r="J49" s="212"/>
      <c r="K49" s="209"/>
      <c r="L49" s="205"/>
      <c r="M49" s="210"/>
      <c r="N49" s="214"/>
      <c r="O49" s="215"/>
      <c r="P49" s="216"/>
    </row>
    <row r="50" spans="1:16" ht="18" customHeight="1">
      <c r="A50" s="204"/>
      <c r="B50" s="217"/>
      <c r="C50" s="216"/>
      <c r="D50" s="219"/>
      <c r="E50" s="215"/>
      <c r="F50" s="216"/>
      <c r="G50" s="207"/>
      <c r="H50" s="215"/>
      <c r="I50" s="216"/>
      <c r="J50" s="208"/>
      <c r="K50" s="209"/>
      <c r="L50" s="205"/>
      <c r="M50" s="210"/>
      <c r="N50" s="214"/>
      <c r="O50" s="215"/>
      <c r="P50" s="216"/>
    </row>
    <row r="51" spans="1:16" ht="18" customHeight="1">
      <c r="A51" s="204"/>
      <c r="B51" s="217"/>
      <c r="C51" s="216"/>
      <c r="D51" s="204"/>
      <c r="E51" s="215"/>
      <c r="F51" s="216"/>
      <c r="G51" s="204"/>
      <c r="H51" s="215"/>
      <c r="I51" s="216"/>
      <c r="J51" s="208"/>
      <c r="K51" s="209"/>
      <c r="L51" s="251"/>
      <c r="M51" s="210"/>
      <c r="N51" s="214"/>
      <c r="O51" s="215"/>
      <c r="P51" s="216"/>
    </row>
    <row r="52" spans="1:16" ht="18" customHeight="1">
      <c r="A52" s="219"/>
      <c r="B52" s="217"/>
      <c r="C52" s="216"/>
      <c r="D52" s="204"/>
      <c r="E52" s="215"/>
      <c r="F52" s="216"/>
      <c r="G52" s="207"/>
      <c r="H52" s="215"/>
      <c r="I52" s="216"/>
      <c r="J52" s="212"/>
      <c r="K52" s="209"/>
      <c r="L52" s="205"/>
      <c r="M52" s="210"/>
      <c r="N52" s="214"/>
      <c r="O52" s="215"/>
      <c r="P52" s="216"/>
    </row>
    <row r="53" spans="1:16" ht="18" customHeight="1">
      <c r="A53" s="252"/>
      <c r="B53" s="215"/>
      <c r="C53" s="216"/>
      <c r="D53" s="214"/>
      <c r="E53" s="215"/>
      <c r="F53" s="216"/>
      <c r="G53" s="214"/>
      <c r="H53" s="215"/>
      <c r="I53" s="216"/>
      <c r="J53" s="212"/>
      <c r="K53" s="209"/>
      <c r="L53" s="215"/>
      <c r="M53" s="210"/>
      <c r="N53" s="225"/>
      <c r="O53" s="215"/>
      <c r="P53" s="216"/>
    </row>
    <row r="54" spans="1:16" ht="18" customHeight="1">
      <c r="A54" s="218"/>
      <c r="B54" s="215"/>
      <c r="C54" s="216"/>
      <c r="D54" s="214"/>
      <c r="E54" s="215"/>
      <c r="F54" s="216"/>
      <c r="G54" s="214"/>
      <c r="H54" s="215"/>
      <c r="I54" s="216"/>
      <c r="J54" s="253"/>
      <c r="K54" s="236"/>
      <c r="L54" s="224"/>
      <c r="M54" s="210"/>
      <c r="N54" s="214"/>
      <c r="O54" s="215"/>
      <c r="P54" s="216"/>
    </row>
    <row r="55" spans="1:16" ht="18" customHeight="1">
      <c r="A55" s="218"/>
      <c r="B55" s="215"/>
      <c r="C55" s="216"/>
      <c r="D55" s="214"/>
      <c r="E55" s="215"/>
      <c r="F55" s="216"/>
      <c r="G55" s="214"/>
      <c r="H55" s="215"/>
      <c r="I55" s="216"/>
      <c r="J55" s="253"/>
      <c r="K55" s="236"/>
      <c r="L55" s="224"/>
      <c r="M55" s="210"/>
      <c r="N55" s="214"/>
      <c r="O55" s="215"/>
      <c r="P55" s="216"/>
    </row>
    <row r="56" spans="1:16" ht="18" customHeight="1">
      <c r="A56" s="218"/>
      <c r="B56" s="215"/>
      <c r="C56" s="216"/>
      <c r="D56" s="214"/>
      <c r="E56" s="215"/>
      <c r="F56" s="216"/>
      <c r="G56" s="214"/>
      <c r="H56" s="215"/>
      <c r="I56" s="216"/>
      <c r="J56" s="212"/>
      <c r="K56" s="209"/>
      <c r="L56" s="215"/>
      <c r="M56" s="216"/>
      <c r="N56" s="238"/>
      <c r="O56" s="215"/>
      <c r="P56" s="216"/>
    </row>
    <row r="57" spans="1:16" ht="18" customHeight="1">
      <c r="A57" s="218"/>
      <c r="B57" s="215"/>
      <c r="C57" s="216"/>
      <c r="D57" s="214"/>
      <c r="E57" s="215"/>
      <c r="F57" s="216"/>
      <c r="G57" s="214"/>
      <c r="H57" s="215"/>
      <c r="I57" s="216"/>
      <c r="J57" s="254"/>
      <c r="K57" s="209"/>
      <c r="L57" s="215"/>
      <c r="M57" s="237"/>
      <c r="N57" s="238"/>
      <c r="O57" s="215"/>
      <c r="P57" s="216"/>
    </row>
    <row r="58" spans="1:16" ht="18" customHeight="1">
      <c r="A58" s="218"/>
      <c r="B58" s="215"/>
      <c r="C58" s="216"/>
      <c r="D58" s="214"/>
      <c r="E58" s="215"/>
      <c r="F58" s="216"/>
      <c r="G58" s="214"/>
      <c r="H58" s="215"/>
      <c r="I58" s="216"/>
      <c r="J58" s="254"/>
      <c r="K58" s="209"/>
      <c r="L58" s="215"/>
      <c r="M58" s="237"/>
      <c r="N58" s="238"/>
      <c r="O58" s="215"/>
      <c r="P58" s="216"/>
    </row>
    <row r="59" spans="1:16" ht="18" customHeight="1">
      <c r="A59" s="240"/>
      <c r="B59" s="241"/>
      <c r="C59" s="216"/>
      <c r="D59" s="242"/>
      <c r="E59" s="241"/>
      <c r="F59" s="216"/>
      <c r="G59" s="242"/>
      <c r="H59" s="241"/>
      <c r="I59" s="216"/>
      <c r="J59" s="255"/>
      <c r="K59" s="256"/>
      <c r="L59" s="241"/>
      <c r="M59" s="216"/>
      <c r="N59" s="242"/>
      <c r="O59" s="241"/>
      <c r="P59" s="216"/>
    </row>
    <row r="60" spans="1:16" ht="18" customHeight="1" thickBot="1">
      <c r="A60" s="245" t="s">
        <v>30</v>
      </c>
      <c r="B60" s="246">
        <f>SUM(B39:B59)</f>
        <v>5290</v>
      </c>
      <c r="C60" s="247">
        <f>SUM(C39:C59)</f>
        <v>0</v>
      </c>
      <c r="D60" s="245" t="s">
        <v>30</v>
      </c>
      <c r="E60" s="246">
        <f>SUM(E39:E59)</f>
        <v>4780</v>
      </c>
      <c r="F60" s="247">
        <f>SUM(F39:F59)</f>
        <v>0</v>
      </c>
      <c r="G60" s="245" t="s">
        <v>30</v>
      </c>
      <c r="H60" s="246">
        <f>SUM(H39:H59)</f>
        <v>12370</v>
      </c>
      <c r="I60" s="247">
        <f>SUM(I39:I59)</f>
        <v>0</v>
      </c>
      <c r="J60" s="248" t="s">
        <v>30</v>
      </c>
      <c r="K60" s="249"/>
      <c r="L60" s="246">
        <f>SUM(L39:L59)</f>
        <v>19510</v>
      </c>
      <c r="M60" s="247">
        <f>SUM(M39:M59)</f>
        <v>0</v>
      </c>
      <c r="N60" s="245" t="s">
        <v>30</v>
      </c>
      <c r="O60" s="246">
        <f>SUM(O39:O59)</f>
        <v>9390</v>
      </c>
      <c r="P60" s="247">
        <f>SUM(P39:P59)</f>
        <v>0</v>
      </c>
    </row>
    <row r="61" ht="11.25" customHeight="1"/>
    <row r="65" ht="18" customHeight="1"/>
  </sheetData>
  <sheetProtection/>
  <mergeCells count="3">
    <mergeCell ref="L2:M2"/>
    <mergeCell ref="A2:D2"/>
    <mergeCell ref="E2:G2"/>
  </mergeCells>
  <conditionalFormatting sqref="C8 M9:M20 M23 F40:F41 F45 F9:F19">
    <cfRule type="cellIs" priority="21" dxfId="171" operator="greaterThan" stopIfTrue="1">
      <formula>B8</formula>
    </cfRule>
  </conditionalFormatting>
  <conditionalFormatting sqref="F8">
    <cfRule type="cellIs" priority="20" dxfId="171" operator="greaterThan" stopIfTrue="1">
      <formula>E8</formula>
    </cfRule>
  </conditionalFormatting>
  <conditionalFormatting sqref="I8">
    <cfRule type="cellIs" priority="19" dxfId="171" operator="greaterThan" stopIfTrue="1">
      <formula>H8</formula>
    </cfRule>
  </conditionalFormatting>
  <conditionalFormatting sqref="M8">
    <cfRule type="cellIs" priority="18" dxfId="171" operator="greaterThan" stopIfTrue="1">
      <formula>L8</formula>
    </cfRule>
  </conditionalFormatting>
  <conditionalFormatting sqref="P8">
    <cfRule type="cellIs" priority="17" dxfId="171" operator="greaterThan" stopIfTrue="1">
      <formula>O8</formula>
    </cfRule>
  </conditionalFormatting>
  <conditionalFormatting sqref="C9">
    <cfRule type="cellIs" priority="16" dxfId="171" operator="greaterThan" stopIfTrue="1">
      <formula>B9</formula>
    </cfRule>
  </conditionalFormatting>
  <conditionalFormatting sqref="C10:C15">
    <cfRule type="cellIs" priority="15" dxfId="171" operator="greaterThan" stopIfTrue="1">
      <formula>B10</formula>
    </cfRule>
  </conditionalFormatting>
  <conditionalFormatting sqref="I9:I16">
    <cfRule type="cellIs" priority="13" dxfId="171" operator="greaterThan" stopIfTrue="1">
      <formula>H9</formula>
    </cfRule>
  </conditionalFormatting>
  <conditionalFormatting sqref="P9:P12">
    <cfRule type="cellIs" priority="11" dxfId="171" operator="greaterThan" stopIfTrue="1">
      <formula>O9</formula>
    </cfRule>
  </conditionalFormatting>
  <conditionalFormatting sqref="C39">
    <cfRule type="cellIs" priority="10" dxfId="171" operator="greaterThan" stopIfTrue="1">
      <formula>B39</formula>
    </cfRule>
  </conditionalFormatting>
  <conditionalFormatting sqref="F39">
    <cfRule type="cellIs" priority="9" dxfId="171" operator="greaterThan" stopIfTrue="1">
      <formula>E39</formula>
    </cfRule>
  </conditionalFormatting>
  <conditionalFormatting sqref="I39">
    <cfRule type="cellIs" priority="8" dxfId="171" operator="greaterThan" stopIfTrue="1">
      <formula>H39</formula>
    </cfRule>
  </conditionalFormatting>
  <conditionalFormatting sqref="P39">
    <cfRule type="cellIs" priority="6" dxfId="171" operator="greaterThan" stopIfTrue="1">
      <formula>O39</formula>
    </cfRule>
  </conditionalFormatting>
  <conditionalFormatting sqref="C40:C47">
    <cfRule type="cellIs" priority="5" dxfId="171" operator="greaterThan" stopIfTrue="1">
      <formula>B40</formula>
    </cfRule>
  </conditionalFormatting>
  <conditionalFormatting sqref="I40:I44">
    <cfRule type="cellIs" priority="3" dxfId="171" operator="greaterThan" stopIfTrue="1">
      <formula>H40</formula>
    </cfRule>
  </conditionalFormatting>
  <conditionalFormatting sqref="M39:M47">
    <cfRule type="cellIs" priority="2" dxfId="171" operator="greaterThan" stopIfTrue="1">
      <formula>L39</formula>
    </cfRule>
  </conditionalFormatting>
  <conditionalFormatting sqref="P40:P44">
    <cfRule type="cellIs" priority="1" dxfId="171" operator="greaterThan" stopIfTrue="1">
      <formula>O40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2"/>
  <sheetViews>
    <sheetView zoomScale="90" zoomScaleNormal="90" workbookViewId="0" topLeftCell="A1">
      <selection activeCell="R18" sqref="R18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2.125" style="9" customWidth="1"/>
    <col min="12" max="12" width="8.00390625" style="9" customWidth="1"/>
    <col min="13" max="13" width="9.625" style="9" customWidth="1"/>
    <col min="14" max="14" width="11.625" style="9" customWidth="1"/>
    <col min="15" max="15" width="8.00390625" style="9" customWidth="1"/>
    <col min="16" max="16" width="9.625" style="9" customWidth="1"/>
    <col min="17" max="17" width="2.375" style="9" customWidth="1"/>
    <col min="18" max="18" width="8.75390625" style="9" customWidth="1"/>
    <col min="19" max="16384" width="9.00390625" style="9" customWidth="1"/>
  </cols>
  <sheetData>
    <row r="1" spans="1:16" ht="16.5" customHeight="1">
      <c r="A1" s="88" t="s">
        <v>0</v>
      </c>
      <c r="B1" s="89"/>
      <c r="C1" s="89"/>
      <c r="D1" s="90"/>
      <c r="E1" s="91" t="s">
        <v>1</v>
      </c>
      <c r="F1" s="92"/>
      <c r="G1" s="93"/>
      <c r="H1" s="94" t="s">
        <v>2</v>
      </c>
      <c r="I1" s="95" t="s">
        <v>3</v>
      </c>
      <c r="J1" s="90"/>
      <c r="K1" s="89"/>
      <c r="L1" s="96" t="s">
        <v>4</v>
      </c>
      <c r="M1" s="97"/>
      <c r="N1" s="98"/>
      <c r="O1" s="99"/>
      <c r="P1" s="8"/>
    </row>
    <row r="2" spans="1:16" ht="34.5" customHeight="1" thickBot="1">
      <c r="A2" s="484">
        <f>'東区・博多区'!A2</f>
        <v>0</v>
      </c>
      <c r="B2" s="490"/>
      <c r="C2" s="490"/>
      <c r="D2" s="491"/>
      <c r="E2" s="487" t="str">
        <f>'東区・博多区'!E2</f>
        <v>平成　　　年　　　月　　　日</v>
      </c>
      <c r="F2" s="488"/>
      <c r="G2" s="489"/>
      <c r="H2" s="127">
        <f>'東区・博多区'!H2</f>
        <v>0</v>
      </c>
      <c r="I2" s="101">
        <f>'東区・博多区'!I2</f>
        <v>0</v>
      </c>
      <c r="J2" s="195"/>
      <c r="K2" s="468"/>
      <c r="L2" s="492"/>
      <c r="M2" s="493"/>
      <c r="N2" s="102"/>
      <c r="O2" s="103"/>
      <c r="P2" s="8"/>
    </row>
    <row r="3" spans="14:15" ht="15" customHeight="1" thickBot="1">
      <c r="N3" s="104" t="s">
        <v>227</v>
      </c>
      <c r="O3" s="128"/>
    </row>
    <row r="4" spans="1:16" s="8" customFormat="1" ht="17.25" customHeight="1" thickBot="1">
      <c r="A4" s="203" t="s">
        <v>466</v>
      </c>
      <c r="B4" s="129"/>
      <c r="C4" s="106" t="s">
        <v>191</v>
      </c>
      <c r="D4" s="107" t="s">
        <v>46</v>
      </c>
      <c r="E4" s="124"/>
      <c r="F4" s="109" t="s">
        <v>6</v>
      </c>
      <c r="G4" s="110">
        <f>B27+E27+H27+L27+O27</f>
        <v>46520</v>
      </c>
      <c r="H4" s="125" t="s">
        <v>7</v>
      </c>
      <c r="I4" s="130">
        <f>C27+F27+I27+M27+P27</f>
        <v>0</v>
      </c>
      <c r="J4" s="131"/>
      <c r="K4" s="131"/>
      <c r="L4" s="132" t="s">
        <v>8</v>
      </c>
      <c r="M4" s="133">
        <f>I4+I29</f>
        <v>0</v>
      </c>
      <c r="N4" s="116" t="s">
        <v>228</v>
      </c>
      <c r="O4" s="134"/>
      <c r="P4" s="135"/>
    </row>
    <row r="5" spans="1:16" ht="5.2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8" customHeight="1">
      <c r="A6" s="88" t="s">
        <v>9</v>
      </c>
      <c r="B6" s="89"/>
      <c r="C6" s="117"/>
      <c r="D6" s="95" t="s">
        <v>10</v>
      </c>
      <c r="E6" s="89"/>
      <c r="F6" s="117"/>
      <c r="G6" s="95" t="s">
        <v>11</v>
      </c>
      <c r="H6" s="89"/>
      <c r="I6" s="117"/>
      <c r="J6" s="95" t="s">
        <v>12</v>
      </c>
      <c r="K6" s="95"/>
      <c r="L6" s="89"/>
      <c r="M6" s="117"/>
      <c r="N6" s="95" t="s">
        <v>13</v>
      </c>
      <c r="O6" s="89"/>
      <c r="P6" s="117"/>
    </row>
    <row r="7" spans="1:16" s="8" customFormat="1" ht="15" customHeight="1">
      <c r="A7" s="118" t="s">
        <v>14</v>
      </c>
      <c r="B7" s="119" t="s">
        <v>16</v>
      </c>
      <c r="C7" s="121" t="s">
        <v>232</v>
      </c>
      <c r="D7" s="118" t="s">
        <v>14</v>
      </c>
      <c r="E7" s="119" t="s">
        <v>16</v>
      </c>
      <c r="F7" s="121" t="s">
        <v>232</v>
      </c>
      <c r="G7" s="118" t="s">
        <v>14</v>
      </c>
      <c r="H7" s="119" t="s">
        <v>16</v>
      </c>
      <c r="I7" s="121" t="s">
        <v>232</v>
      </c>
      <c r="J7" s="196" t="s">
        <v>14</v>
      </c>
      <c r="K7" s="197"/>
      <c r="L7" s="119" t="s">
        <v>16</v>
      </c>
      <c r="M7" s="121" t="s">
        <v>232</v>
      </c>
      <c r="N7" s="118" t="s">
        <v>14</v>
      </c>
      <c r="O7" s="119" t="s">
        <v>16</v>
      </c>
      <c r="P7" s="121" t="s">
        <v>232</v>
      </c>
    </row>
    <row r="8" spans="1:16" ht="18" customHeight="1">
      <c r="A8" s="204" t="s">
        <v>47</v>
      </c>
      <c r="B8" s="205">
        <v>1230</v>
      </c>
      <c r="C8" s="206"/>
      <c r="D8" s="204" t="s">
        <v>412</v>
      </c>
      <c r="E8" s="205">
        <v>130</v>
      </c>
      <c r="F8" s="206"/>
      <c r="G8" s="204" t="s">
        <v>47</v>
      </c>
      <c r="H8" s="205">
        <v>1600</v>
      </c>
      <c r="I8" s="206"/>
      <c r="J8" s="208" t="s">
        <v>48</v>
      </c>
      <c r="K8" s="209" t="s">
        <v>438</v>
      </c>
      <c r="L8" s="205">
        <v>3680</v>
      </c>
      <c r="M8" s="206"/>
      <c r="N8" s="473" t="s">
        <v>48</v>
      </c>
      <c r="O8" s="205">
        <v>2700</v>
      </c>
      <c r="P8" s="206"/>
    </row>
    <row r="9" spans="1:16" ht="18" customHeight="1">
      <c r="A9" s="204" t="s">
        <v>49</v>
      </c>
      <c r="B9" s="205">
        <v>810</v>
      </c>
      <c r="C9" s="210"/>
      <c r="D9" s="204" t="s">
        <v>413</v>
      </c>
      <c r="E9" s="205">
        <v>590</v>
      </c>
      <c r="F9" s="210"/>
      <c r="G9" s="204" t="s">
        <v>51</v>
      </c>
      <c r="H9" s="205">
        <v>860</v>
      </c>
      <c r="I9" s="210"/>
      <c r="J9" s="208" t="s">
        <v>53</v>
      </c>
      <c r="K9" s="209" t="s">
        <v>438</v>
      </c>
      <c r="L9" s="205">
        <v>2620</v>
      </c>
      <c r="M9" s="210"/>
      <c r="N9" s="204" t="s">
        <v>49</v>
      </c>
      <c r="O9" s="205">
        <v>2590</v>
      </c>
      <c r="P9" s="210"/>
    </row>
    <row r="10" spans="1:16" ht="18" customHeight="1">
      <c r="A10" s="204" t="s">
        <v>283</v>
      </c>
      <c r="B10" s="205">
        <v>1950</v>
      </c>
      <c r="C10" s="210"/>
      <c r="D10" s="207" t="s">
        <v>414</v>
      </c>
      <c r="E10" s="215">
        <v>190</v>
      </c>
      <c r="F10" s="210"/>
      <c r="G10" s="207" t="s">
        <v>299</v>
      </c>
      <c r="H10" s="205">
        <v>1910</v>
      </c>
      <c r="I10" s="210"/>
      <c r="J10" s="494" t="s">
        <v>56</v>
      </c>
      <c r="K10" s="495"/>
      <c r="L10" s="205">
        <v>1250</v>
      </c>
      <c r="M10" s="210"/>
      <c r="N10" s="204" t="s">
        <v>202</v>
      </c>
      <c r="O10" s="205">
        <v>3050</v>
      </c>
      <c r="P10" s="210"/>
    </row>
    <row r="11" spans="1:16" ht="18" customHeight="1">
      <c r="A11" s="204" t="s">
        <v>56</v>
      </c>
      <c r="B11" s="205">
        <v>500</v>
      </c>
      <c r="C11" s="210"/>
      <c r="D11" s="204" t="s">
        <v>325</v>
      </c>
      <c r="E11" s="205">
        <v>800</v>
      </c>
      <c r="F11" s="210"/>
      <c r="G11" s="204" t="s">
        <v>300</v>
      </c>
      <c r="H11" s="205">
        <v>2660</v>
      </c>
      <c r="I11" s="210"/>
      <c r="J11" s="212" t="s">
        <v>55</v>
      </c>
      <c r="K11" s="209" t="s">
        <v>438</v>
      </c>
      <c r="L11" s="205">
        <v>1850</v>
      </c>
      <c r="M11" s="210"/>
      <c r="N11" s="204"/>
      <c r="O11" s="213"/>
      <c r="P11" s="210"/>
    </row>
    <row r="12" spans="1:16" ht="18" customHeight="1">
      <c r="A12" s="204" t="s">
        <v>278</v>
      </c>
      <c r="B12" s="205">
        <v>840</v>
      </c>
      <c r="C12" s="210"/>
      <c r="D12" s="207" t="s">
        <v>415</v>
      </c>
      <c r="E12" s="205">
        <v>380</v>
      </c>
      <c r="F12" s="210"/>
      <c r="G12" s="207" t="s">
        <v>53</v>
      </c>
      <c r="H12" s="205">
        <v>2010</v>
      </c>
      <c r="I12" s="210"/>
      <c r="J12" s="208" t="s">
        <v>49</v>
      </c>
      <c r="K12" s="209" t="s">
        <v>438</v>
      </c>
      <c r="L12" s="205">
        <v>2020</v>
      </c>
      <c r="M12" s="210"/>
      <c r="N12" s="204"/>
      <c r="O12" s="215"/>
      <c r="P12" s="216"/>
    </row>
    <row r="13" spans="1:16" ht="18" customHeight="1">
      <c r="A13" s="204"/>
      <c r="B13" s="205"/>
      <c r="C13" s="210"/>
      <c r="D13" s="204" t="s">
        <v>406</v>
      </c>
      <c r="E13" s="205">
        <v>740</v>
      </c>
      <c r="F13" s="210"/>
      <c r="G13" s="204"/>
      <c r="H13" s="205"/>
      <c r="I13" s="210"/>
      <c r="J13" s="212" t="s">
        <v>47</v>
      </c>
      <c r="K13" s="209" t="s">
        <v>438</v>
      </c>
      <c r="L13" s="205">
        <v>770</v>
      </c>
      <c r="M13" s="210"/>
      <c r="N13" s="214"/>
      <c r="O13" s="215"/>
      <c r="P13" s="216"/>
    </row>
    <row r="14" spans="1:16" ht="18" customHeight="1">
      <c r="A14" s="204"/>
      <c r="B14" s="217"/>
      <c r="C14" s="216"/>
      <c r="D14" s="207" t="s">
        <v>416</v>
      </c>
      <c r="E14" s="205">
        <v>340</v>
      </c>
      <c r="F14" s="210"/>
      <c r="G14" s="204"/>
      <c r="H14" s="205"/>
      <c r="I14" s="210"/>
      <c r="J14" s="208" t="s">
        <v>52</v>
      </c>
      <c r="K14" s="209" t="s">
        <v>439</v>
      </c>
      <c r="L14" s="205">
        <v>1580</v>
      </c>
      <c r="M14" s="210"/>
      <c r="N14" s="214"/>
      <c r="O14" s="215"/>
      <c r="P14" s="216"/>
    </row>
    <row r="15" spans="1:16" ht="18" customHeight="1">
      <c r="A15" s="204"/>
      <c r="B15" s="217"/>
      <c r="C15" s="216"/>
      <c r="D15" s="207" t="s">
        <v>417</v>
      </c>
      <c r="E15" s="215">
        <v>390</v>
      </c>
      <c r="F15" s="210"/>
      <c r="G15" s="204"/>
      <c r="H15" s="259"/>
      <c r="I15" s="216"/>
      <c r="J15" s="208" t="s">
        <v>243</v>
      </c>
      <c r="K15" s="209" t="s">
        <v>438</v>
      </c>
      <c r="L15" s="205">
        <v>670</v>
      </c>
      <c r="M15" s="210"/>
      <c r="N15" s="214"/>
      <c r="O15" s="215"/>
      <c r="P15" s="216"/>
    </row>
    <row r="16" spans="1:16" ht="18" customHeight="1">
      <c r="A16" s="204"/>
      <c r="B16" s="217"/>
      <c r="C16" s="216"/>
      <c r="D16" s="204" t="s">
        <v>407</v>
      </c>
      <c r="E16" s="215">
        <v>1000</v>
      </c>
      <c r="F16" s="216"/>
      <c r="G16" s="260"/>
      <c r="H16" s="261"/>
      <c r="I16" s="221"/>
      <c r="J16" s="212" t="s">
        <v>50</v>
      </c>
      <c r="K16" s="209" t="s">
        <v>438</v>
      </c>
      <c r="L16" s="205">
        <v>1530</v>
      </c>
      <c r="M16" s="210"/>
      <c r="N16" s="214"/>
      <c r="O16" s="215"/>
      <c r="P16" s="216"/>
    </row>
    <row r="17" spans="1:16" ht="18" customHeight="1">
      <c r="A17" s="204"/>
      <c r="B17" s="217"/>
      <c r="C17" s="216"/>
      <c r="D17" s="207" t="s">
        <v>376</v>
      </c>
      <c r="E17" s="215">
        <v>440</v>
      </c>
      <c r="F17" s="210"/>
      <c r="G17" s="262"/>
      <c r="H17" s="263"/>
      <c r="I17" s="264"/>
      <c r="J17" s="212" t="s">
        <v>54</v>
      </c>
      <c r="K17" s="209" t="s">
        <v>438</v>
      </c>
      <c r="L17" s="205">
        <v>660</v>
      </c>
      <c r="M17" s="210"/>
      <c r="N17" s="214"/>
      <c r="O17" s="215"/>
      <c r="P17" s="216"/>
    </row>
    <row r="18" spans="1:16" ht="18" customHeight="1">
      <c r="A18" s="219"/>
      <c r="B18" s="217"/>
      <c r="C18" s="216"/>
      <c r="D18" s="204"/>
      <c r="E18" s="215"/>
      <c r="F18" s="216"/>
      <c r="G18" s="204"/>
      <c r="H18" s="259"/>
      <c r="I18" s="216"/>
      <c r="J18" s="212" t="s">
        <v>57</v>
      </c>
      <c r="K18" s="209" t="s">
        <v>439</v>
      </c>
      <c r="L18" s="205">
        <v>2180</v>
      </c>
      <c r="M18" s="210"/>
      <c r="N18" s="214"/>
      <c r="O18" s="215"/>
      <c r="P18" s="216"/>
    </row>
    <row r="19" spans="1:16" ht="18" customHeight="1">
      <c r="A19" s="204"/>
      <c r="B19" s="217"/>
      <c r="C19" s="216"/>
      <c r="D19" s="265"/>
      <c r="E19" s="263"/>
      <c r="F19" s="264"/>
      <c r="G19" s="204"/>
      <c r="H19" s="259"/>
      <c r="I19" s="216"/>
      <c r="J19" s="266"/>
      <c r="K19" s="267"/>
      <c r="L19" s="205"/>
      <c r="M19" s="210"/>
      <c r="N19" s="214"/>
      <c r="O19" s="215"/>
      <c r="P19" s="216"/>
    </row>
    <row r="20" spans="1:16" ht="18" customHeight="1">
      <c r="A20" s="219"/>
      <c r="B20" s="217"/>
      <c r="C20" s="216"/>
      <c r="D20" s="226"/>
      <c r="E20" s="268"/>
      <c r="F20" s="269"/>
      <c r="G20" s="218"/>
      <c r="H20" s="259"/>
      <c r="I20" s="216"/>
      <c r="J20" s="208"/>
      <c r="K20" s="209"/>
      <c r="L20" s="215"/>
      <c r="M20" s="216"/>
      <c r="N20" s="214"/>
      <c r="O20" s="215"/>
      <c r="P20" s="216"/>
    </row>
    <row r="21" spans="1:16" ht="18" customHeight="1">
      <c r="A21" s="260"/>
      <c r="B21" s="217"/>
      <c r="C21" s="216"/>
      <c r="D21" s="204"/>
      <c r="E21" s="215"/>
      <c r="F21" s="216"/>
      <c r="G21" s="270"/>
      <c r="H21" s="215"/>
      <c r="I21" s="216"/>
      <c r="J21" s="208"/>
      <c r="K21" s="209"/>
      <c r="L21" s="205"/>
      <c r="M21" s="210"/>
      <c r="N21" s="214"/>
      <c r="O21" s="215"/>
      <c r="P21" s="216"/>
    </row>
    <row r="22" spans="1:16" ht="18" customHeight="1">
      <c r="A22" s="218"/>
      <c r="B22" s="215"/>
      <c r="C22" s="216"/>
      <c r="D22" s="214"/>
      <c r="E22" s="215"/>
      <c r="F22" s="216"/>
      <c r="G22" s="218"/>
      <c r="H22" s="215"/>
      <c r="I22" s="216"/>
      <c r="J22" s="208"/>
      <c r="K22" s="209"/>
      <c r="L22" s="215"/>
      <c r="M22" s="216"/>
      <c r="N22" s="214"/>
      <c r="O22" s="215"/>
      <c r="P22" s="216"/>
    </row>
    <row r="23" spans="1:16" ht="18" customHeight="1">
      <c r="A23" s="218"/>
      <c r="B23" s="215"/>
      <c r="C23" s="216"/>
      <c r="D23" s="214"/>
      <c r="E23" s="215"/>
      <c r="F23" s="216"/>
      <c r="G23" s="214"/>
      <c r="H23" s="215"/>
      <c r="I23" s="216"/>
      <c r="J23" s="271"/>
      <c r="K23" s="272"/>
      <c r="L23" s="224"/>
      <c r="M23" s="221"/>
      <c r="N23" s="214"/>
      <c r="O23" s="215"/>
      <c r="P23" s="216"/>
    </row>
    <row r="24" spans="1:16" ht="18" customHeight="1">
      <c r="A24" s="218"/>
      <c r="B24" s="215"/>
      <c r="C24" s="216"/>
      <c r="D24" s="204"/>
      <c r="E24" s="215"/>
      <c r="F24" s="216"/>
      <c r="G24" s="242"/>
      <c r="H24" s="241"/>
      <c r="I24" s="216"/>
      <c r="J24" s="273"/>
      <c r="K24" s="274"/>
      <c r="L24" s="224"/>
      <c r="M24" s="221"/>
      <c r="N24" s="214"/>
      <c r="O24" s="215"/>
      <c r="P24" s="216"/>
    </row>
    <row r="25" spans="1:16" ht="18" customHeight="1">
      <c r="A25" s="218"/>
      <c r="B25" s="215"/>
      <c r="C25" s="216"/>
      <c r="D25" s="214"/>
      <c r="E25" s="215"/>
      <c r="F25" s="216"/>
      <c r="G25" s="270"/>
      <c r="H25" s="275"/>
      <c r="I25" s="216"/>
      <c r="J25" s="271"/>
      <c r="K25" s="272"/>
      <c r="L25" s="215"/>
      <c r="M25" s="216"/>
      <c r="N25" s="214"/>
      <c r="O25" s="215"/>
      <c r="P25" s="216"/>
    </row>
    <row r="26" spans="1:16" ht="18" customHeight="1">
      <c r="A26" s="240"/>
      <c r="B26" s="241"/>
      <c r="C26" s="216"/>
      <c r="D26" s="242"/>
      <c r="E26" s="241"/>
      <c r="F26" s="216"/>
      <c r="G26" s="242"/>
      <c r="H26" s="241"/>
      <c r="I26" s="216"/>
      <c r="J26" s="243"/>
      <c r="K26" s="244"/>
      <c r="L26" s="241"/>
      <c r="M26" s="216"/>
      <c r="N26" s="242"/>
      <c r="O26" s="241"/>
      <c r="P26" s="216"/>
    </row>
    <row r="27" spans="1:16" ht="18" customHeight="1" thickBot="1">
      <c r="A27" s="245" t="s">
        <v>30</v>
      </c>
      <c r="B27" s="246">
        <f>SUM(B8:B26)</f>
        <v>5330</v>
      </c>
      <c r="C27" s="276">
        <f>SUM(C8:C26)</f>
        <v>0</v>
      </c>
      <c r="D27" s="245" t="s">
        <v>30</v>
      </c>
      <c r="E27" s="246">
        <f>SUM(E8:E26)</f>
        <v>5000</v>
      </c>
      <c r="F27" s="276">
        <f>SUM(F8:F26)</f>
        <v>0</v>
      </c>
      <c r="G27" s="245" t="s">
        <v>30</v>
      </c>
      <c r="H27" s="246">
        <f>SUM(H8:H26)</f>
        <v>9040</v>
      </c>
      <c r="I27" s="276">
        <f>SUM(I8:I26)</f>
        <v>0</v>
      </c>
      <c r="J27" s="248" t="s">
        <v>30</v>
      </c>
      <c r="K27" s="249"/>
      <c r="L27" s="246">
        <f>SUM(L8:L26)</f>
        <v>18810</v>
      </c>
      <c r="M27" s="276">
        <f>SUM(M8:M26)</f>
        <v>0</v>
      </c>
      <c r="N27" s="245" t="s">
        <v>30</v>
      </c>
      <c r="O27" s="246">
        <f>SUM(O8:O26)</f>
        <v>8340</v>
      </c>
      <c r="P27" s="276">
        <f>SUM(P8:P26)</f>
        <v>0</v>
      </c>
    </row>
    <row r="28" spans="7:14" ht="15" customHeight="1" thickBot="1">
      <c r="G28" s="137"/>
      <c r="H28" s="138"/>
      <c r="I28" s="139"/>
      <c r="N28" s="122"/>
    </row>
    <row r="29" spans="1:16" s="8" customFormat="1" ht="17.25" customHeight="1" thickBot="1">
      <c r="A29" s="203" t="s">
        <v>465</v>
      </c>
      <c r="B29" s="129"/>
      <c r="C29" s="106" t="s">
        <v>177</v>
      </c>
      <c r="D29" s="107" t="s">
        <v>58</v>
      </c>
      <c r="E29" s="124"/>
      <c r="F29" s="109" t="s">
        <v>6</v>
      </c>
      <c r="G29" s="110">
        <f>B52+E52+H52+L52+O52</f>
        <v>48520</v>
      </c>
      <c r="H29" s="125" t="s">
        <v>7</v>
      </c>
      <c r="I29" s="130">
        <f>C52+F52+I52+M52+P52</f>
        <v>0</v>
      </c>
      <c r="J29" s="1"/>
      <c r="K29" s="1"/>
      <c r="L29" s="140"/>
      <c r="M29" s="141"/>
      <c r="N29" s="142"/>
      <c r="O29" s="135"/>
      <c r="P29" s="135"/>
    </row>
    <row r="30" spans="1:16" ht="5.25" customHeight="1" thickBo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1:16" ht="18" customHeight="1">
      <c r="A31" s="88" t="s">
        <v>9</v>
      </c>
      <c r="B31" s="89"/>
      <c r="C31" s="117"/>
      <c r="D31" s="95" t="s">
        <v>10</v>
      </c>
      <c r="E31" s="89"/>
      <c r="F31" s="117"/>
      <c r="G31" s="95" t="s">
        <v>11</v>
      </c>
      <c r="H31" s="89"/>
      <c r="I31" s="117"/>
      <c r="J31" s="95" t="s">
        <v>12</v>
      </c>
      <c r="K31" s="95"/>
      <c r="L31" s="89"/>
      <c r="M31" s="117"/>
      <c r="N31" s="95" t="s">
        <v>13</v>
      </c>
      <c r="O31" s="89"/>
      <c r="P31" s="117"/>
    </row>
    <row r="32" spans="1:16" s="8" customFormat="1" ht="15" customHeight="1">
      <c r="A32" s="118" t="s">
        <v>14</v>
      </c>
      <c r="B32" s="119" t="s">
        <v>16</v>
      </c>
      <c r="C32" s="121" t="s">
        <v>232</v>
      </c>
      <c r="D32" s="118" t="s">
        <v>14</v>
      </c>
      <c r="E32" s="119" t="s">
        <v>16</v>
      </c>
      <c r="F32" s="121" t="s">
        <v>232</v>
      </c>
      <c r="G32" s="118" t="s">
        <v>14</v>
      </c>
      <c r="H32" s="119" t="s">
        <v>16</v>
      </c>
      <c r="I32" s="121" t="s">
        <v>232</v>
      </c>
      <c r="J32" s="196" t="s">
        <v>14</v>
      </c>
      <c r="K32" s="197"/>
      <c r="L32" s="119" t="s">
        <v>16</v>
      </c>
      <c r="M32" s="121" t="s">
        <v>232</v>
      </c>
      <c r="N32" s="118" t="s">
        <v>14</v>
      </c>
      <c r="O32" s="119" t="s">
        <v>16</v>
      </c>
      <c r="P32" s="121" t="s">
        <v>232</v>
      </c>
    </row>
    <row r="33" spans="1:16" ht="18" customHeight="1">
      <c r="A33" s="204" t="s">
        <v>362</v>
      </c>
      <c r="B33" s="205">
        <v>2300</v>
      </c>
      <c r="C33" s="206"/>
      <c r="D33" s="204" t="s">
        <v>59</v>
      </c>
      <c r="E33" s="205">
        <v>5130</v>
      </c>
      <c r="F33" s="206"/>
      <c r="G33" s="204" t="s">
        <v>387</v>
      </c>
      <c r="H33" s="205">
        <v>3100</v>
      </c>
      <c r="I33" s="206"/>
      <c r="J33" s="208" t="s">
        <v>60</v>
      </c>
      <c r="K33" s="209" t="s">
        <v>438</v>
      </c>
      <c r="L33" s="205">
        <v>3240</v>
      </c>
      <c r="M33" s="206"/>
      <c r="N33" s="204" t="s">
        <v>363</v>
      </c>
      <c r="O33" s="229">
        <v>2430</v>
      </c>
      <c r="P33" s="277"/>
    </row>
    <row r="34" spans="1:16" ht="18" customHeight="1">
      <c r="A34" s="204" t="s">
        <v>63</v>
      </c>
      <c r="B34" s="205">
        <v>1030</v>
      </c>
      <c r="C34" s="210"/>
      <c r="D34" s="204" t="s">
        <v>280</v>
      </c>
      <c r="E34" s="205">
        <v>1000</v>
      </c>
      <c r="F34" s="210"/>
      <c r="G34" s="204" t="s">
        <v>301</v>
      </c>
      <c r="H34" s="205">
        <v>2400</v>
      </c>
      <c r="I34" s="210"/>
      <c r="J34" s="480" t="s">
        <v>279</v>
      </c>
      <c r="K34" s="209" t="s">
        <v>438</v>
      </c>
      <c r="L34" s="205">
        <v>3280</v>
      </c>
      <c r="M34" s="210"/>
      <c r="N34" s="279" t="s">
        <v>398</v>
      </c>
      <c r="O34" s="280">
        <v>980</v>
      </c>
      <c r="P34" s="281"/>
    </row>
    <row r="35" spans="1:16" ht="18" customHeight="1">
      <c r="A35" s="473" t="s">
        <v>62</v>
      </c>
      <c r="B35" s="205">
        <v>180</v>
      </c>
      <c r="C35" s="210"/>
      <c r="D35" s="250" t="s">
        <v>318</v>
      </c>
      <c r="E35" s="215">
        <v>2150</v>
      </c>
      <c r="F35" s="282"/>
      <c r="G35" s="204" t="s">
        <v>302</v>
      </c>
      <c r="H35" s="251">
        <v>0</v>
      </c>
      <c r="I35" s="210"/>
      <c r="J35" s="208" t="s">
        <v>363</v>
      </c>
      <c r="K35" s="209" t="s">
        <v>438</v>
      </c>
      <c r="L35" s="205">
        <v>5280</v>
      </c>
      <c r="M35" s="210"/>
      <c r="N35" s="207" t="s">
        <v>399</v>
      </c>
      <c r="O35" s="280">
        <v>10</v>
      </c>
      <c r="P35" s="281"/>
    </row>
    <row r="36" spans="1:16" ht="18" customHeight="1">
      <c r="A36" s="513" t="s">
        <v>468</v>
      </c>
      <c r="B36" s="205">
        <v>760</v>
      </c>
      <c r="C36" s="210"/>
      <c r="D36" s="204" t="s">
        <v>392</v>
      </c>
      <c r="E36" s="215">
        <v>50</v>
      </c>
      <c r="F36" s="282"/>
      <c r="G36" s="211" t="s">
        <v>318</v>
      </c>
      <c r="H36" s="205">
        <v>1520</v>
      </c>
      <c r="I36" s="210"/>
      <c r="J36" s="208" t="s">
        <v>364</v>
      </c>
      <c r="K36" s="209" t="s">
        <v>438</v>
      </c>
      <c r="L36" s="205">
        <v>2550</v>
      </c>
      <c r="M36" s="210"/>
      <c r="N36" s="214"/>
      <c r="O36" s="280"/>
      <c r="P36" s="281"/>
    </row>
    <row r="37" spans="1:16" ht="18" customHeight="1">
      <c r="A37" s="204"/>
      <c r="B37" s="217"/>
      <c r="C37" s="216"/>
      <c r="D37" s="204"/>
      <c r="E37" s="215"/>
      <c r="F37" s="283"/>
      <c r="G37" s="204" t="s">
        <v>368</v>
      </c>
      <c r="H37" s="205">
        <v>1460</v>
      </c>
      <c r="I37" s="210"/>
      <c r="J37" s="208" t="s">
        <v>365</v>
      </c>
      <c r="K37" s="209" t="s">
        <v>438</v>
      </c>
      <c r="L37" s="205">
        <v>1170</v>
      </c>
      <c r="M37" s="210"/>
      <c r="N37" s="284"/>
      <c r="O37" s="280"/>
      <c r="P37" s="281"/>
    </row>
    <row r="38" spans="1:16" ht="18" customHeight="1">
      <c r="A38" s="204"/>
      <c r="B38" s="217"/>
      <c r="C38" s="216"/>
      <c r="D38" s="284"/>
      <c r="E38" s="215"/>
      <c r="F38" s="282"/>
      <c r="G38" s="250"/>
      <c r="H38" s="205"/>
      <c r="I38" s="210"/>
      <c r="J38" s="208" t="s">
        <v>61</v>
      </c>
      <c r="K38" s="209" t="s">
        <v>438</v>
      </c>
      <c r="L38" s="205">
        <v>1240</v>
      </c>
      <c r="M38" s="210"/>
      <c r="N38" s="204"/>
      <c r="O38" s="229"/>
      <c r="P38" s="285"/>
    </row>
    <row r="39" spans="1:16" ht="18" customHeight="1">
      <c r="A39" s="204"/>
      <c r="B39" s="217"/>
      <c r="C39" s="216"/>
      <c r="D39" s="204"/>
      <c r="E39" s="229"/>
      <c r="F39" s="283"/>
      <c r="G39" s="204"/>
      <c r="H39" s="215"/>
      <c r="I39" s="216"/>
      <c r="J39" s="496" t="s">
        <v>317</v>
      </c>
      <c r="K39" s="497"/>
      <c r="L39" s="205">
        <v>2090</v>
      </c>
      <c r="M39" s="210"/>
      <c r="N39" s="204"/>
      <c r="O39" s="229"/>
      <c r="P39" s="285"/>
    </row>
    <row r="40" spans="1:16" ht="18" customHeight="1">
      <c r="A40" s="219"/>
      <c r="B40" s="217"/>
      <c r="C40" s="216"/>
      <c r="D40" s="204"/>
      <c r="E40" s="229"/>
      <c r="F40" s="283"/>
      <c r="G40" s="207"/>
      <c r="H40" s="215"/>
      <c r="I40" s="216"/>
      <c r="J40" s="208" t="s">
        <v>64</v>
      </c>
      <c r="K40" s="209" t="s">
        <v>438</v>
      </c>
      <c r="L40" s="205">
        <v>2080</v>
      </c>
      <c r="M40" s="210"/>
      <c r="N40" s="204"/>
      <c r="O40" s="280"/>
      <c r="P40" s="281"/>
    </row>
    <row r="41" spans="1:16" ht="18" customHeight="1">
      <c r="A41" s="204"/>
      <c r="B41" s="217"/>
      <c r="C41" s="216"/>
      <c r="D41" s="207"/>
      <c r="E41" s="215"/>
      <c r="F41" s="282"/>
      <c r="G41" s="250"/>
      <c r="H41" s="205"/>
      <c r="I41" s="210"/>
      <c r="J41" s="208" t="s">
        <v>63</v>
      </c>
      <c r="K41" s="209" t="s">
        <v>438</v>
      </c>
      <c r="L41" s="205">
        <v>1950</v>
      </c>
      <c r="M41" s="210"/>
      <c r="N41" s="286"/>
      <c r="O41" s="280"/>
      <c r="P41" s="281"/>
    </row>
    <row r="42" spans="1:16" ht="18" customHeight="1">
      <c r="A42" s="219"/>
      <c r="B42" s="217"/>
      <c r="C42" s="216"/>
      <c r="D42" s="286"/>
      <c r="E42" s="215"/>
      <c r="F42" s="282"/>
      <c r="G42" s="287"/>
      <c r="H42" s="205"/>
      <c r="I42" s="210"/>
      <c r="J42" s="212" t="s">
        <v>65</v>
      </c>
      <c r="K42" s="209" t="s">
        <v>438</v>
      </c>
      <c r="L42" s="205">
        <v>1140</v>
      </c>
      <c r="M42" s="210"/>
      <c r="N42" s="286"/>
      <c r="O42" s="280"/>
      <c r="P42" s="281"/>
    </row>
    <row r="43" spans="1:16" ht="18" customHeight="1">
      <c r="A43" s="204"/>
      <c r="B43" s="217"/>
      <c r="C43" s="216"/>
      <c r="D43" s="286"/>
      <c r="E43" s="215"/>
      <c r="F43" s="282"/>
      <c r="G43" s="207"/>
      <c r="H43" s="215"/>
      <c r="I43" s="216"/>
      <c r="J43" s="212"/>
      <c r="K43" s="209"/>
      <c r="L43" s="213"/>
      <c r="M43" s="210"/>
      <c r="N43" s="214"/>
      <c r="O43" s="280"/>
      <c r="P43" s="281"/>
    </row>
    <row r="44" spans="1:16" ht="18" customHeight="1">
      <c r="A44" s="204"/>
      <c r="B44" s="217"/>
      <c r="C44" s="216"/>
      <c r="D44" s="204"/>
      <c r="E44" s="215"/>
      <c r="F44" s="282"/>
      <c r="G44" s="214"/>
      <c r="H44" s="215"/>
      <c r="I44" s="216"/>
      <c r="J44" s="288"/>
      <c r="K44" s="267"/>
      <c r="L44" s="205"/>
      <c r="M44" s="210"/>
      <c r="N44" s="214"/>
      <c r="O44" s="280"/>
      <c r="P44" s="281"/>
    </row>
    <row r="45" spans="1:16" ht="18" customHeight="1">
      <c r="A45" s="204"/>
      <c r="B45" s="217"/>
      <c r="C45" s="216"/>
      <c r="D45" s="214"/>
      <c r="E45" s="215"/>
      <c r="F45" s="216"/>
      <c r="G45" s="214"/>
      <c r="H45" s="215"/>
      <c r="I45" s="216"/>
      <c r="J45" s="288"/>
      <c r="K45" s="267"/>
      <c r="L45" s="205"/>
      <c r="M45" s="210"/>
      <c r="N45" s="214"/>
      <c r="O45" s="280"/>
      <c r="P45" s="281"/>
    </row>
    <row r="46" spans="1:16" ht="18" customHeight="1">
      <c r="A46" s="204"/>
      <c r="B46" s="217"/>
      <c r="C46" s="216"/>
      <c r="D46" s="204"/>
      <c r="E46" s="215"/>
      <c r="F46" s="216"/>
      <c r="G46" s="207"/>
      <c r="H46" s="215"/>
      <c r="I46" s="216"/>
      <c r="J46" s="212"/>
      <c r="K46" s="209"/>
      <c r="L46" s="215"/>
      <c r="M46" s="216"/>
      <c r="N46" s="214"/>
      <c r="O46" s="280"/>
      <c r="P46" s="281"/>
    </row>
    <row r="47" spans="1:16" ht="18" customHeight="1">
      <c r="A47" s="218"/>
      <c r="B47" s="215"/>
      <c r="C47" s="216"/>
      <c r="D47" s="214"/>
      <c r="E47" s="215"/>
      <c r="F47" s="216"/>
      <c r="G47" s="214"/>
      <c r="H47" s="215"/>
      <c r="I47" s="216"/>
      <c r="J47" s="212"/>
      <c r="K47" s="209"/>
      <c r="L47" s="215"/>
      <c r="M47" s="216"/>
      <c r="N47" s="214"/>
      <c r="O47" s="280"/>
      <c r="P47" s="281"/>
    </row>
    <row r="48" spans="1:16" ht="18" customHeight="1">
      <c r="A48" s="218"/>
      <c r="B48" s="215"/>
      <c r="C48" s="216"/>
      <c r="D48" s="214"/>
      <c r="E48" s="215"/>
      <c r="F48" s="216"/>
      <c r="G48" s="214"/>
      <c r="H48" s="215"/>
      <c r="I48" s="216"/>
      <c r="J48" s="289"/>
      <c r="K48" s="209"/>
      <c r="L48" s="215"/>
      <c r="M48" s="237"/>
      <c r="N48" s="214"/>
      <c r="O48" s="280"/>
      <c r="P48" s="281"/>
    </row>
    <row r="49" spans="1:16" ht="18" customHeight="1">
      <c r="A49" s="218"/>
      <c r="B49" s="215"/>
      <c r="C49" s="216"/>
      <c r="D49" s="214"/>
      <c r="E49" s="215"/>
      <c r="F49" s="216"/>
      <c r="G49" s="214"/>
      <c r="H49" s="215"/>
      <c r="I49" s="216"/>
      <c r="J49" s="290"/>
      <c r="K49" s="209"/>
      <c r="L49" s="215"/>
      <c r="M49" s="237"/>
      <c r="N49" s="214"/>
      <c r="O49" s="280"/>
      <c r="P49" s="281"/>
    </row>
    <row r="50" spans="1:16" ht="18" customHeight="1">
      <c r="A50" s="218"/>
      <c r="B50" s="215"/>
      <c r="C50" s="216"/>
      <c r="D50" s="214"/>
      <c r="E50" s="215"/>
      <c r="F50" s="216"/>
      <c r="G50" s="214"/>
      <c r="H50" s="215"/>
      <c r="I50" s="216"/>
      <c r="J50" s="212"/>
      <c r="K50" s="209"/>
      <c r="L50" s="215"/>
      <c r="M50" s="216"/>
      <c r="N50" s="214"/>
      <c r="O50" s="280"/>
      <c r="P50" s="281"/>
    </row>
    <row r="51" spans="1:16" ht="18" customHeight="1">
      <c r="A51" s="240"/>
      <c r="B51" s="241"/>
      <c r="C51" s="216"/>
      <c r="D51" s="242"/>
      <c r="E51" s="241"/>
      <c r="F51" s="216"/>
      <c r="G51" s="242"/>
      <c r="H51" s="241"/>
      <c r="I51" s="216"/>
      <c r="J51" s="243"/>
      <c r="K51" s="256"/>
      <c r="L51" s="241"/>
      <c r="M51" s="216"/>
      <c r="N51" s="242"/>
      <c r="O51" s="291"/>
      <c r="P51" s="292"/>
    </row>
    <row r="52" spans="1:16" ht="18" customHeight="1" thickBot="1">
      <c r="A52" s="245" t="s">
        <v>30</v>
      </c>
      <c r="B52" s="246">
        <f>SUM(B33:B51)</f>
        <v>4270</v>
      </c>
      <c r="C52" s="276">
        <f>SUM(C33:C51)</f>
        <v>0</v>
      </c>
      <c r="D52" s="245" t="s">
        <v>30</v>
      </c>
      <c r="E52" s="246">
        <f>SUM(E33:E51)</f>
        <v>8330</v>
      </c>
      <c r="F52" s="276">
        <f>SUM(F33:F51)</f>
        <v>0</v>
      </c>
      <c r="G52" s="245" t="s">
        <v>30</v>
      </c>
      <c r="H52" s="246">
        <f>SUM(H33:H51)</f>
        <v>8480</v>
      </c>
      <c r="I52" s="276">
        <f>SUM(I33:I51)</f>
        <v>0</v>
      </c>
      <c r="J52" s="248" t="s">
        <v>30</v>
      </c>
      <c r="K52" s="249"/>
      <c r="L52" s="246">
        <f>SUM(L33:L51)</f>
        <v>24020</v>
      </c>
      <c r="M52" s="276">
        <f>SUM(M33:M51)</f>
        <v>0</v>
      </c>
      <c r="N52" s="245" t="s">
        <v>30</v>
      </c>
      <c r="O52" s="246">
        <f>SUM(O33:O51)</f>
        <v>3420</v>
      </c>
      <c r="P52" s="276">
        <f>SUM(P33:P51)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5">
    <mergeCell ref="A2:D2"/>
    <mergeCell ref="E2:G2"/>
    <mergeCell ref="L2:M2"/>
    <mergeCell ref="J10:K10"/>
    <mergeCell ref="J39:K39"/>
  </mergeCells>
  <conditionalFormatting sqref="C8 F39:F40 F34 F37 F11:F15 F17">
    <cfRule type="cellIs" priority="20" dxfId="171" operator="greaterThan" stopIfTrue="1">
      <formula>B8</formula>
    </cfRule>
  </conditionalFormatting>
  <conditionalFormatting sqref="F8">
    <cfRule type="cellIs" priority="19" dxfId="171" operator="greaterThan" stopIfTrue="1">
      <formula>E8</formula>
    </cfRule>
  </conditionalFormatting>
  <conditionalFormatting sqref="I8">
    <cfRule type="cellIs" priority="18" dxfId="171" operator="greaterThan" stopIfTrue="1">
      <formula>H8</formula>
    </cfRule>
  </conditionalFormatting>
  <conditionalFormatting sqref="M8">
    <cfRule type="cellIs" priority="17" dxfId="171" operator="greaterThan" stopIfTrue="1">
      <formula>L8</formula>
    </cfRule>
  </conditionalFormatting>
  <conditionalFormatting sqref="P8">
    <cfRule type="cellIs" priority="16" dxfId="171" operator="greaterThan" stopIfTrue="1">
      <formula>O8</formula>
    </cfRule>
  </conditionalFormatting>
  <conditionalFormatting sqref="C33">
    <cfRule type="cellIs" priority="15" dxfId="171" operator="greaterThan" stopIfTrue="1">
      <formula>B33</formula>
    </cfRule>
  </conditionalFormatting>
  <conditionalFormatting sqref="F33">
    <cfRule type="cellIs" priority="14" dxfId="171" operator="greaterThan" stopIfTrue="1">
      <formula>E33</formula>
    </cfRule>
  </conditionalFormatting>
  <conditionalFormatting sqref="I33">
    <cfRule type="cellIs" priority="13" dxfId="171" operator="greaterThan" stopIfTrue="1">
      <formula>H33</formula>
    </cfRule>
  </conditionalFormatting>
  <conditionalFormatting sqref="M33">
    <cfRule type="cellIs" priority="12" dxfId="171" operator="greaterThan" stopIfTrue="1">
      <formula>L33</formula>
    </cfRule>
  </conditionalFormatting>
  <conditionalFormatting sqref="P33">
    <cfRule type="cellIs" priority="11" dxfId="171" operator="greaterThan" stopIfTrue="1">
      <formula>O33</formula>
    </cfRule>
  </conditionalFormatting>
  <conditionalFormatting sqref="C9:C12">
    <cfRule type="cellIs" priority="10" dxfId="171" operator="greaterThan" stopIfTrue="1">
      <formula>B9</formula>
    </cfRule>
  </conditionalFormatting>
  <conditionalFormatting sqref="I9:I12">
    <cfRule type="cellIs" priority="8" dxfId="171" operator="greaterThan" stopIfTrue="1">
      <formula>H9</formula>
    </cfRule>
  </conditionalFormatting>
  <conditionalFormatting sqref="M9:M19">
    <cfRule type="cellIs" priority="7" dxfId="171" operator="greaterThan" stopIfTrue="1">
      <formula>L9</formula>
    </cfRule>
  </conditionalFormatting>
  <conditionalFormatting sqref="P9:P11">
    <cfRule type="cellIs" priority="6" dxfId="171" operator="greaterThan" stopIfTrue="1">
      <formula>O9</formula>
    </cfRule>
  </conditionalFormatting>
  <conditionalFormatting sqref="C34:C36">
    <cfRule type="cellIs" priority="5" dxfId="171" operator="greaterThan" stopIfTrue="1">
      <formula>B34</formula>
    </cfRule>
  </conditionalFormatting>
  <conditionalFormatting sqref="I34:I37">
    <cfRule type="cellIs" priority="3" dxfId="171" operator="greaterThan" stopIfTrue="1">
      <formula>H34</formula>
    </cfRule>
  </conditionalFormatting>
  <conditionalFormatting sqref="M34:M42">
    <cfRule type="cellIs" priority="2" dxfId="171" operator="greaterThan" stopIfTrue="1">
      <formula>L34</formula>
    </cfRule>
  </conditionalFormatting>
  <conditionalFormatting sqref="P38:P39">
    <cfRule type="cellIs" priority="1" dxfId="171" operator="greaterThan" stopIfTrue="1">
      <formula>O38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58"/>
  <sheetViews>
    <sheetView zoomScale="90" zoomScaleNormal="90" workbookViewId="0" topLeftCell="A1">
      <selection activeCell="R11" sqref="R11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2.125" style="9" customWidth="1"/>
    <col min="12" max="12" width="8.00390625" style="9" customWidth="1"/>
    <col min="13" max="13" width="9.625" style="9" customWidth="1"/>
    <col min="14" max="14" width="11.625" style="9" customWidth="1"/>
    <col min="15" max="15" width="8.00390625" style="9" customWidth="1"/>
    <col min="16" max="16" width="9.625" style="9" customWidth="1"/>
    <col min="17" max="17" width="2.375" style="9" customWidth="1"/>
    <col min="18" max="18" width="8.75390625" style="9" customWidth="1"/>
    <col min="19" max="16384" width="9.00390625" style="9" customWidth="1"/>
  </cols>
  <sheetData>
    <row r="1" spans="1:16" ht="16.5" customHeight="1">
      <c r="A1" s="88" t="s">
        <v>0</v>
      </c>
      <c r="B1" s="89"/>
      <c r="C1" s="89"/>
      <c r="D1" s="90"/>
      <c r="E1" s="91" t="s">
        <v>1</v>
      </c>
      <c r="F1" s="92"/>
      <c r="G1" s="93"/>
      <c r="H1" s="94" t="s">
        <v>2</v>
      </c>
      <c r="I1" s="95" t="s">
        <v>3</v>
      </c>
      <c r="J1" s="90"/>
      <c r="K1" s="89"/>
      <c r="L1" s="96" t="s">
        <v>4</v>
      </c>
      <c r="M1" s="97"/>
      <c r="N1" s="98"/>
      <c r="O1" s="99"/>
      <c r="P1" s="8"/>
    </row>
    <row r="2" spans="1:16" ht="34.5" customHeight="1" thickBot="1">
      <c r="A2" s="484">
        <f>'東区・博多区'!A2</f>
        <v>0</v>
      </c>
      <c r="B2" s="490"/>
      <c r="C2" s="490"/>
      <c r="D2" s="491"/>
      <c r="E2" s="487" t="str">
        <f>'東区・博多区'!E2</f>
        <v>平成　　　年　　　月　　　日</v>
      </c>
      <c r="F2" s="488"/>
      <c r="G2" s="489"/>
      <c r="H2" s="127">
        <f>'東区・博多区'!H2</f>
        <v>0</v>
      </c>
      <c r="I2" s="101">
        <f>'東区・博多区'!I2</f>
        <v>0</v>
      </c>
      <c r="J2" s="195"/>
      <c r="K2" s="468"/>
      <c r="L2" s="492"/>
      <c r="M2" s="493"/>
      <c r="N2" s="102"/>
      <c r="O2" s="103"/>
      <c r="P2" s="8"/>
    </row>
    <row r="3" spans="14:15" ht="15" customHeight="1" thickBot="1">
      <c r="N3" s="104" t="s">
        <v>221</v>
      </c>
      <c r="O3" s="128"/>
    </row>
    <row r="4" spans="1:16" s="8" customFormat="1" ht="17.25" customHeight="1" thickBot="1">
      <c r="A4" s="203" t="s">
        <v>465</v>
      </c>
      <c r="B4" s="129"/>
      <c r="C4" s="106" t="s">
        <v>192</v>
      </c>
      <c r="D4" s="107" t="s">
        <v>66</v>
      </c>
      <c r="E4" s="124"/>
      <c r="F4" s="109" t="s">
        <v>6</v>
      </c>
      <c r="G4" s="110">
        <f>B25+E25+H25+L25+O25</f>
        <v>31060</v>
      </c>
      <c r="H4" s="125" t="s">
        <v>7</v>
      </c>
      <c r="I4" s="130">
        <f>C25+F25+I25+M25+P25</f>
        <v>0</v>
      </c>
      <c r="J4" s="131"/>
      <c r="K4" s="131"/>
      <c r="L4" s="132" t="s">
        <v>8</v>
      </c>
      <c r="M4" s="133">
        <f>I4+I27</f>
        <v>0</v>
      </c>
      <c r="N4" s="116" t="s">
        <v>222</v>
      </c>
      <c r="O4" s="134"/>
      <c r="P4" s="135"/>
    </row>
    <row r="5" spans="1:16" ht="5.2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43"/>
      <c r="M5" s="136"/>
      <c r="N5" s="136"/>
      <c r="O5" s="136"/>
      <c r="P5" s="136"/>
    </row>
    <row r="6" spans="1:16" ht="18" customHeight="1">
      <c r="A6" s="88" t="s">
        <v>9</v>
      </c>
      <c r="B6" s="89"/>
      <c r="C6" s="117"/>
      <c r="D6" s="95" t="s">
        <v>10</v>
      </c>
      <c r="E6" s="89"/>
      <c r="F6" s="117"/>
      <c r="G6" s="95" t="s">
        <v>11</v>
      </c>
      <c r="H6" s="89"/>
      <c r="I6" s="117"/>
      <c r="J6" s="95" t="s">
        <v>12</v>
      </c>
      <c r="K6" s="95"/>
      <c r="L6" s="89"/>
      <c r="M6" s="117"/>
      <c r="N6" s="95" t="s">
        <v>13</v>
      </c>
      <c r="O6" s="89"/>
      <c r="P6" s="117"/>
    </row>
    <row r="7" spans="1:16" s="8" customFormat="1" ht="15" customHeight="1">
      <c r="A7" s="118" t="s">
        <v>14</v>
      </c>
      <c r="B7" s="119" t="s">
        <v>16</v>
      </c>
      <c r="C7" s="121" t="s">
        <v>232</v>
      </c>
      <c r="D7" s="118" t="s">
        <v>14</v>
      </c>
      <c r="E7" s="119" t="s">
        <v>16</v>
      </c>
      <c r="F7" s="121" t="s">
        <v>232</v>
      </c>
      <c r="G7" s="118" t="s">
        <v>14</v>
      </c>
      <c r="H7" s="119" t="s">
        <v>16</v>
      </c>
      <c r="I7" s="121" t="s">
        <v>232</v>
      </c>
      <c r="J7" s="196" t="s">
        <v>14</v>
      </c>
      <c r="K7" s="197"/>
      <c r="L7" s="119" t="s">
        <v>16</v>
      </c>
      <c r="M7" s="121" t="s">
        <v>232</v>
      </c>
      <c r="N7" s="118" t="s">
        <v>14</v>
      </c>
      <c r="O7" s="119" t="s">
        <v>16</v>
      </c>
      <c r="P7" s="121" t="s">
        <v>232</v>
      </c>
    </row>
    <row r="8" spans="1:16" ht="18" customHeight="1">
      <c r="A8" s="204" t="s">
        <v>67</v>
      </c>
      <c r="B8" s="205">
        <v>840</v>
      </c>
      <c r="C8" s="206"/>
      <c r="D8" s="204" t="s">
        <v>432</v>
      </c>
      <c r="E8" s="205">
        <v>900</v>
      </c>
      <c r="F8" s="206"/>
      <c r="G8" s="204" t="s">
        <v>303</v>
      </c>
      <c r="H8" s="205">
        <v>1200</v>
      </c>
      <c r="I8" s="206"/>
      <c r="J8" s="208" t="s">
        <v>67</v>
      </c>
      <c r="K8" s="209" t="s">
        <v>438</v>
      </c>
      <c r="L8" s="205">
        <v>2700</v>
      </c>
      <c r="M8" s="206"/>
      <c r="N8" s="473" t="s">
        <v>68</v>
      </c>
      <c r="O8" s="251">
        <v>0</v>
      </c>
      <c r="P8" s="206"/>
    </row>
    <row r="9" spans="1:16" ht="18" customHeight="1">
      <c r="A9" s="204" t="s">
        <v>320</v>
      </c>
      <c r="B9" s="205">
        <v>500</v>
      </c>
      <c r="C9" s="295"/>
      <c r="D9" s="204" t="s">
        <v>247</v>
      </c>
      <c r="E9" s="205">
        <v>1940</v>
      </c>
      <c r="F9" s="295"/>
      <c r="G9" s="204" t="s">
        <v>304</v>
      </c>
      <c r="H9" s="205">
        <v>2980</v>
      </c>
      <c r="I9" s="295"/>
      <c r="J9" s="212" t="s">
        <v>444</v>
      </c>
      <c r="K9" s="209" t="s">
        <v>438</v>
      </c>
      <c r="L9" s="213">
        <v>4550</v>
      </c>
      <c r="M9" s="295"/>
      <c r="N9" s="481" t="s">
        <v>467</v>
      </c>
      <c r="O9" s="205">
        <v>1920</v>
      </c>
      <c r="P9" s="210"/>
    </row>
    <row r="10" spans="1:16" ht="18" customHeight="1">
      <c r="A10" s="204" t="s">
        <v>276</v>
      </c>
      <c r="B10" s="205">
        <v>840</v>
      </c>
      <c r="C10" s="295"/>
      <c r="D10" s="204" t="s">
        <v>250</v>
      </c>
      <c r="E10" s="205">
        <v>850</v>
      </c>
      <c r="F10" s="295"/>
      <c r="G10" s="204"/>
      <c r="H10" s="205"/>
      <c r="I10" s="295"/>
      <c r="J10" s="212" t="s">
        <v>369</v>
      </c>
      <c r="K10" s="209" t="s">
        <v>438</v>
      </c>
      <c r="L10" s="205">
        <v>3750</v>
      </c>
      <c r="M10" s="295"/>
      <c r="N10" s="204" t="s">
        <v>250</v>
      </c>
      <c r="O10" s="205">
        <v>40</v>
      </c>
      <c r="P10" s="210"/>
    </row>
    <row r="11" spans="1:16" ht="18" customHeight="1">
      <c r="A11" s="204" t="s">
        <v>71</v>
      </c>
      <c r="B11" s="205">
        <v>500</v>
      </c>
      <c r="C11" s="295"/>
      <c r="D11" s="204" t="s">
        <v>433</v>
      </c>
      <c r="E11" s="215">
        <v>420</v>
      </c>
      <c r="F11" s="237"/>
      <c r="G11" s="208"/>
      <c r="H11" s="293"/>
      <c r="I11" s="295"/>
      <c r="J11" s="208" t="s">
        <v>73</v>
      </c>
      <c r="K11" s="209" t="s">
        <v>438</v>
      </c>
      <c r="L11" s="205">
        <v>2550</v>
      </c>
      <c r="M11" s="295"/>
      <c r="N11" s="294"/>
      <c r="O11" s="213"/>
      <c r="P11" s="295"/>
    </row>
    <row r="12" spans="1:16" ht="18" customHeight="1">
      <c r="A12" s="204" t="s">
        <v>431</v>
      </c>
      <c r="B12" s="217">
        <v>1200</v>
      </c>
      <c r="C12" s="237"/>
      <c r="D12" s="204"/>
      <c r="E12" s="215"/>
      <c r="F12" s="237"/>
      <c r="G12" s="208"/>
      <c r="H12" s="293"/>
      <c r="I12" s="295"/>
      <c r="J12" s="208" t="s">
        <v>72</v>
      </c>
      <c r="K12" s="209" t="s">
        <v>438</v>
      </c>
      <c r="L12" s="205">
        <v>1260</v>
      </c>
      <c r="M12" s="295"/>
      <c r="N12" s="296"/>
      <c r="O12" s="215"/>
      <c r="P12" s="237"/>
    </row>
    <row r="13" spans="1:16" ht="18" customHeight="1">
      <c r="A13" s="204"/>
      <c r="B13" s="217"/>
      <c r="C13" s="237"/>
      <c r="D13" s="204"/>
      <c r="E13" s="215"/>
      <c r="F13" s="369"/>
      <c r="G13" s="204"/>
      <c r="H13" s="205"/>
      <c r="I13" s="295"/>
      <c r="J13" s="208" t="s">
        <v>74</v>
      </c>
      <c r="K13" s="209" t="s">
        <v>438</v>
      </c>
      <c r="L13" s="205">
        <v>2120</v>
      </c>
      <c r="M13" s="295"/>
      <c r="N13" s="214"/>
      <c r="O13" s="215"/>
      <c r="P13" s="216"/>
    </row>
    <row r="14" spans="1:16" ht="18" customHeight="1">
      <c r="A14" s="204"/>
      <c r="B14" s="217"/>
      <c r="C14" s="237"/>
      <c r="D14" s="204"/>
      <c r="E14" s="215"/>
      <c r="F14" s="237"/>
      <c r="G14" s="297"/>
      <c r="H14" s="298"/>
      <c r="I14" s="295"/>
      <c r="J14" s="208"/>
      <c r="K14" s="209"/>
      <c r="L14" s="213"/>
      <c r="M14" s="295"/>
      <c r="N14" s="214"/>
      <c r="O14" s="215"/>
      <c r="P14" s="216"/>
    </row>
    <row r="15" spans="1:16" ht="18" customHeight="1">
      <c r="A15" s="204"/>
      <c r="B15" s="217"/>
      <c r="C15" s="237"/>
      <c r="D15" s="204"/>
      <c r="E15" s="215"/>
      <c r="F15" s="237"/>
      <c r="G15" s="208"/>
      <c r="H15" s="299"/>
      <c r="I15" s="295"/>
      <c r="J15" s="208" t="s">
        <v>69</v>
      </c>
      <c r="K15" s="209"/>
      <c r="L15" s="251">
        <v>0</v>
      </c>
      <c r="M15" s="469"/>
      <c r="N15" s="214"/>
      <c r="O15" s="215"/>
      <c r="P15" s="216"/>
    </row>
    <row r="16" spans="1:16" ht="18" customHeight="1">
      <c r="A16" s="204"/>
      <c r="B16" s="217"/>
      <c r="C16" s="237"/>
      <c r="D16" s="204"/>
      <c r="E16" s="215"/>
      <c r="F16" s="237"/>
      <c r="G16" s="208"/>
      <c r="H16" s="299"/>
      <c r="I16" s="295"/>
      <c r="J16" s="208" t="s">
        <v>70</v>
      </c>
      <c r="K16" s="209"/>
      <c r="L16" s="251">
        <v>0</v>
      </c>
      <c r="M16" s="469"/>
      <c r="N16" s="214"/>
      <c r="O16" s="215"/>
      <c r="P16" s="216"/>
    </row>
    <row r="17" spans="1:16" ht="18" customHeight="1">
      <c r="A17" s="204"/>
      <c r="B17" s="217"/>
      <c r="C17" s="237"/>
      <c r="D17" s="204"/>
      <c r="E17" s="215"/>
      <c r="F17" s="237"/>
      <c r="G17" s="204"/>
      <c r="H17" s="213"/>
      <c r="I17" s="295"/>
      <c r="J17" s="212"/>
      <c r="K17" s="209"/>
      <c r="L17" s="215"/>
      <c r="M17" s="295"/>
      <c r="N17" s="214"/>
      <c r="O17" s="215"/>
      <c r="P17" s="216"/>
    </row>
    <row r="18" spans="1:16" ht="18" customHeight="1">
      <c r="A18" s="204"/>
      <c r="B18" s="217"/>
      <c r="C18" s="237"/>
      <c r="D18" s="204"/>
      <c r="E18" s="215"/>
      <c r="F18" s="237"/>
      <c r="G18" s="207"/>
      <c r="H18" s="213"/>
      <c r="I18" s="295"/>
      <c r="J18" s="208"/>
      <c r="K18" s="209"/>
      <c r="L18" s="205"/>
      <c r="M18" s="295"/>
      <c r="N18" s="214"/>
      <c r="O18" s="215"/>
      <c r="P18" s="216"/>
    </row>
    <row r="19" spans="1:16" ht="18" customHeight="1">
      <c r="A19" s="204"/>
      <c r="B19" s="217"/>
      <c r="C19" s="216"/>
      <c r="D19" s="204"/>
      <c r="E19" s="215"/>
      <c r="F19" s="216"/>
      <c r="G19" s="207"/>
      <c r="H19" s="215"/>
      <c r="I19" s="216"/>
      <c r="J19" s="212"/>
      <c r="K19" s="209"/>
      <c r="L19" s="215"/>
      <c r="M19" s="210"/>
      <c r="N19" s="301"/>
      <c r="O19" s="215"/>
      <c r="P19" s="237"/>
    </row>
    <row r="20" spans="1:16" ht="18" customHeight="1">
      <c r="A20" s="204"/>
      <c r="B20" s="217"/>
      <c r="C20" s="216"/>
      <c r="D20" s="204"/>
      <c r="E20" s="215"/>
      <c r="F20" s="216"/>
      <c r="G20" s="204"/>
      <c r="H20" s="215"/>
      <c r="I20" s="216"/>
      <c r="J20" s="212"/>
      <c r="K20" s="209"/>
      <c r="L20" s="215"/>
      <c r="M20" s="216"/>
      <c r="N20" s="302"/>
      <c r="O20" s="215"/>
      <c r="P20" s="237"/>
    </row>
    <row r="21" spans="1:16" ht="18" customHeight="1">
      <c r="A21" s="204"/>
      <c r="B21" s="217"/>
      <c r="C21" s="216"/>
      <c r="D21" s="204"/>
      <c r="E21" s="215"/>
      <c r="F21" s="216"/>
      <c r="G21" s="303"/>
      <c r="H21" s="215"/>
      <c r="I21" s="216"/>
      <c r="J21" s="212"/>
      <c r="K21" s="209"/>
      <c r="L21" s="215"/>
      <c r="M21" s="216"/>
      <c r="N21" s="214"/>
      <c r="O21" s="215"/>
      <c r="P21" s="216"/>
    </row>
    <row r="22" spans="1:16" ht="18" customHeight="1">
      <c r="A22" s="218"/>
      <c r="B22" s="215"/>
      <c r="C22" s="216"/>
      <c r="D22" s="214"/>
      <c r="E22" s="215"/>
      <c r="F22" s="216"/>
      <c r="G22" s="214"/>
      <c r="H22" s="215"/>
      <c r="I22" s="216"/>
      <c r="J22" s="304"/>
      <c r="K22" s="236"/>
      <c r="L22" s="215"/>
      <c r="M22" s="216"/>
      <c r="N22" s="214"/>
      <c r="O22" s="215"/>
      <c r="P22" s="216"/>
    </row>
    <row r="23" spans="1:16" ht="18" customHeight="1">
      <c r="A23" s="218"/>
      <c r="B23" s="215"/>
      <c r="C23" s="216"/>
      <c r="D23" s="214"/>
      <c r="E23" s="215"/>
      <c r="F23" s="216"/>
      <c r="G23" s="214"/>
      <c r="H23" s="215"/>
      <c r="I23" s="216"/>
      <c r="J23" s="305"/>
      <c r="K23" s="236"/>
      <c r="L23" s="215"/>
      <c r="M23" s="216"/>
      <c r="N23" s="214"/>
      <c r="O23" s="215"/>
      <c r="P23" s="216"/>
    </row>
    <row r="24" spans="1:16" ht="18" customHeight="1">
      <c r="A24" s="240"/>
      <c r="B24" s="241"/>
      <c r="C24" s="216"/>
      <c r="D24" s="242"/>
      <c r="E24" s="241"/>
      <c r="F24" s="216"/>
      <c r="G24" s="242"/>
      <c r="H24" s="241"/>
      <c r="I24" s="216"/>
      <c r="J24" s="255"/>
      <c r="K24" s="256"/>
      <c r="L24" s="241"/>
      <c r="M24" s="216"/>
      <c r="N24" s="242"/>
      <c r="O24" s="241"/>
      <c r="P24" s="216"/>
    </row>
    <row r="25" spans="1:16" ht="18" customHeight="1" thickBot="1">
      <c r="A25" s="245" t="s">
        <v>30</v>
      </c>
      <c r="B25" s="246">
        <f>SUM(B8:B24)</f>
        <v>3880</v>
      </c>
      <c r="C25" s="276">
        <f>SUM(C8:C24)</f>
        <v>0</v>
      </c>
      <c r="D25" s="245" t="s">
        <v>30</v>
      </c>
      <c r="E25" s="246">
        <f>SUM(E8:E24)</f>
        <v>4110</v>
      </c>
      <c r="F25" s="276">
        <f>SUM(F8:F24)</f>
        <v>0</v>
      </c>
      <c r="G25" s="245" t="s">
        <v>30</v>
      </c>
      <c r="H25" s="246">
        <f>SUM(H8:H24)</f>
        <v>4180</v>
      </c>
      <c r="I25" s="276">
        <f>SUM(I8:I24)</f>
        <v>0</v>
      </c>
      <c r="J25" s="248" t="s">
        <v>30</v>
      </c>
      <c r="K25" s="249"/>
      <c r="L25" s="246">
        <f>SUM(L8:L24)</f>
        <v>16930</v>
      </c>
      <c r="M25" s="276">
        <f>SUM(M8:M24)</f>
        <v>0</v>
      </c>
      <c r="N25" s="245" t="s">
        <v>30</v>
      </c>
      <c r="O25" s="246">
        <f>SUM(O8:O24)</f>
        <v>1960</v>
      </c>
      <c r="P25" s="276">
        <f>SUM(P8:P24)</f>
        <v>0</v>
      </c>
    </row>
    <row r="26" ht="15" customHeight="1" thickBot="1">
      <c r="N26" s="122"/>
    </row>
    <row r="27" spans="1:16" s="8" customFormat="1" ht="17.25" customHeight="1" thickBot="1">
      <c r="A27" s="203" t="s">
        <v>464</v>
      </c>
      <c r="B27" s="129"/>
      <c r="C27" s="106" t="s">
        <v>178</v>
      </c>
      <c r="D27" s="107" t="s">
        <v>75</v>
      </c>
      <c r="E27" s="124"/>
      <c r="F27" s="109" t="s">
        <v>6</v>
      </c>
      <c r="G27" s="110">
        <f>B57+E57+H57+L57+O57</f>
        <v>53480</v>
      </c>
      <c r="H27" s="125" t="s">
        <v>7</v>
      </c>
      <c r="I27" s="130">
        <f>C57+F57+I57+M57+P57</f>
        <v>0</v>
      </c>
      <c r="J27" s="131"/>
      <c r="K27" s="131"/>
      <c r="L27" s="135"/>
      <c r="M27" s="135"/>
      <c r="N27" s="142"/>
      <c r="O27" s="135"/>
      <c r="P27" s="135"/>
    </row>
    <row r="28" spans="1:16" ht="5.25" customHeight="1" thickBo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 ht="18" customHeight="1">
      <c r="A29" s="88" t="s">
        <v>9</v>
      </c>
      <c r="B29" s="89"/>
      <c r="C29" s="117"/>
      <c r="D29" s="95" t="s">
        <v>10</v>
      </c>
      <c r="E29" s="89"/>
      <c r="F29" s="117"/>
      <c r="G29" s="95" t="s">
        <v>11</v>
      </c>
      <c r="H29" s="89"/>
      <c r="I29" s="117"/>
      <c r="J29" s="95" t="s">
        <v>12</v>
      </c>
      <c r="K29" s="95"/>
      <c r="L29" s="89"/>
      <c r="M29" s="117"/>
      <c r="N29" s="95" t="s">
        <v>13</v>
      </c>
      <c r="O29" s="89"/>
      <c r="P29" s="117"/>
    </row>
    <row r="30" spans="1:16" s="8" customFormat="1" ht="15" customHeight="1">
      <c r="A30" s="118" t="s">
        <v>14</v>
      </c>
      <c r="B30" s="119" t="s">
        <v>16</v>
      </c>
      <c r="C30" s="121" t="s">
        <v>232</v>
      </c>
      <c r="D30" s="118" t="s">
        <v>14</v>
      </c>
      <c r="E30" s="119" t="s">
        <v>16</v>
      </c>
      <c r="F30" s="121" t="s">
        <v>232</v>
      </c>
      <c r="G30" s="118" t="s">
        <v>14</v>
      </c>
      <c r="H30" s="119" t="s">
        <v>16</v>
      </c>
      <c r="I30" s="121" t="s">
        <v>232</v>
      </c>
      <c r="J30" s="196" t="s">
        <v>14</v>
      </c>
      <c r="K30" s="197"/>
      <c r="L30" s="119" t="s">
        <v>16</v>
      </c>
      <c r="M30" s="121" t="s">
        <v>232</v>
      </c>
      <c r="N30" s="118" t="s">
        <v>14</v>
      </c>
      <c r="O30" s="119" t="s">
        <v>16</v>
      </c>
      <c r="P30" s="121" t="s">
        <v>232</v>
      </c>
    </row>
    <row r="31" spans="1:16" ht="18" customHeight="1">
      <c r="A31" s="204" t="s">
        <v>76</v>
      </c>
      <c r="B31" s="205">
        <v>840</v>
      </c>
      <c r="C31" s="277"/>
      <c r="D31" s="204" t="s">
        <v>408</v>
      </c>
      <c r="E31" s="205">
        <v>3100</v>
      </c>
      <c r="F31" s="295"/>
      <c r="G31" s="204" t="s">
        <v>306</v>
      </c>
      <c r="H31" s="205">
        <v>1200</v>
      </c>
      <c r="I31" s="277"/>
      <c r="J31" s="208" t="s">
        <v>446</v>
      </c>
      <c r="K31" s="209" t="s">
        <v>438</v>
      </c>
      <c r="L31" s="205">
        <v>1950</v>
      </c>
      <c r="M31" s="277"/>
      <c r="N31" s="204" t="s">
        <v>78</v>
      </c>
      <c r="O31" s="205">
        <v>3830</v>
      </c>
      <c r="P31" s="277"/>
    </row>
    <row r="32" spans="1:16" ht="18" customHeight="1">
      <c r="A32" s="204" t="s">
        <v>355</v>
      </c>
      <c r="B32" s="205">
        <v>1440</v>
      </c>
      <c r="C32" s="295"/>
      <c r="D32" s="204" t="s">
        <v>409</v>
      </c>
      <c r="E32" s="205">
        <v>1750</v>
      </c>
      <c r="F32" s="295"/>
      <c r="G32" s="204" t="s">
        <v>385</v>
      </c>
      <c r="H32" s="205">
        <v>2000</v>
      </c>
      <c r="I32" s="295"/>
      <c r="J32" s="288" t="s">
        <v>445</v>
      </c>
      <c r="K32" s="267" t="s">
        <v>438</v>
      </c>
      <c r="L32" s="205">
        <v>3610</v>
      </c>
      <c r="M32" s="295"/>
      <c r="N32" s="204" t="s">
        <v>81</v>
      </c>
      <c r="O32" s="205">
        <v>820</v>
      </c>
      <c r="P32" s="295"/>
    </row>
    <row r="33" spans="1:16" ht="18" customHeight="1">
      <c r="A33" s="204" t="s">
        <v>80</v>
      </c>
      <c r="B33" s="205">
        <v>1480</v>
      </c>
      <c r="C33" s="295"/>
      <c r="D33" s="204" t="s">
        <v>434</v>
      </c>
      <c r="E33" s="215">
        <v>1740</v>
      </c>
      <c r="F33" s="237"/>
      <c r="G33" s="207" t="s">
        <v>307</v>
      </c>
      <c r="H33" s="205">
        <v>1870</v>
      </c>
      <c r="I33" s="295"/>
      <c r="J33" s="208" t="s">
        <v>360</v>
      </c>
      <c r="K33" s="267" t="s">
        <v>438</v>
      </c>
      <c r="L33" s="205">
        <v>2920</v>
      </c>
      <c r="M33" s="295"/>
      <c r="N33" s="287" t="s">
        <v>281</v>
      </c>
      <c r="O33" s="205">
        <v>80</v>
      </c>
      <c r="P33" s="295"/>
    </row>
    <row r="34" spans="1:16" ht="18" customHeight="1">
      <c r="A34" s="204" t="s">
        <v>77</v>
      </c>
      <c r="B34" s="205">
        <v>1400</v>
      </c>
      <c r="C34" s="295"/>
      <c r="D34" s="204"/>
      <c r="E34" s="205"/>
      <c r="F34" s="470"/>
      <c r="G34" s="250" t="s">
        <v>308</v>
      </c>
      <c r="H34" s="205">
        <v>2090</v>
      </c>
      <c r="I34" s="295"/>
      <c r="J34" s="208" t="s">
        <v>271</v>
      </c>
      <c r="K34" s="267" t="s">
        <v>438</v>
      </c>
      <c r="L34" s="205">
        <v>1870</v>
      </c>
      <c r="M34" s="295"/>
      <c r="N34" s="207" t="s">
        <v>437</v>
      </c>
      <c r="O34" s="213">
        <v>360</v>
      </c>
      <c r="P34" s="295"/>
    </row>
    <row r="35" spans="1:16" ht="18" customHeight="1">
      <c r="A35" s="204"/>
      <c r="B35" s="306"/>
      <c r="C35" s="295"/>
      <c r="D35" s="204" t="s">
        <v>255</v>
      </c>
      <c r="E35" s="251">
        <v>0</v>
      </c>
      <c r="F35" s="469"/>
      <c r="G35" s="288" t="s">
        <v>305</v>
      </c>
      <c r="H35" s="293">
        <v>1230</v>
      </c>
      <c r="I35" s="295"/>
      <c r="J35" s="208" t="s">
        <v>82</v>
      </c>
      <c r="K35" s="267" t="s">
        <v>438</v>
      </c>
      <c r="L35" s="205">
        <v>1510</v>
      </c>
      <c r="M35" s="295"/>
      <c r="N35" s="207"/>
      <c r="O35" s="215"/>
      <c r="P35" s="237"/>
    </row>
    <row r="36" spans="1:19" ht="18" customHeight="1">
      <c r="A36" s="204"/>
      <c r="B36" s="205"/>
      <c r="C36" s="295"/>
      <c r="D36" s="207" t="s">
        <v>410</v>
      </c>
      <c r="E36" s="251">
        <v>0</v>
      </c>
      <c r="F36" s="469"/>
      <c r="G36" s="204" t="s">
        <v>78</v>
      </c>
      <c r="H36" s="205">
        <v>1280</v>
      </c>
      <c r="I36" s="295"/>
      <c r="J36" s="208" t="s">
        <v>287</v>
      </c>
      <c r="K36" s="267" t="s">
        <v>438</v>
      </c>
      <c r="L36" s="205">
        <v>1650</v>
      </c>
      <c r="M36" s="295"/>
      <c r="N36" s="207" t="s">
        <v>265</v>
      </c>
      <c r="O36" s="251">
        <v>0</v>
      </c>
      <c r="P36" s="469"/>
      <c r="S36" s="144"/>
    </row>
    <row r="37" spans="1:16" ht="18" customHeight="1">
      <c r="A37" s="204"/>
      <c r="B37" s="205"/>
      <c r="C37" s="295"/>
      <c r="D37" s="204" t="s">
        <v>289</v>
      </c>
      <c r="E37" s="213">
        <v>0</v>
      </c>
      <c r="F37" s="469"/>
      <c r="G37" s="212"/>
      <c r="H37" s="293"/>
      <c r="I37" s="295"/>
      <c r="J37" s="212" t="s">
        <v>83</v>
      </c>
      <c r="K37" s="267" t="s">
        <v>438</v>
      </c>
      <c r="L37" s="205">
        <v>1570</v>
      </c>
      <c r="M37" s="295"/>
      <c r="N37" s="207" t="s">
        <v>266</v>
      </c>
      <c r="O37" s="251">
        <v>0</v>
      </c>
      <c r="P37" s="469"/>
    </row>
    <row r="38" spans="1:16" ht="18" customHeight="1">
      <c r="A38" s="204"/>
      <c r="B38" s="306"/>
      <c r="C38" s="295"/>
      <c r="D38" s="204"/>
      <c r="E38" s="205"/>
      <c r="F38" s="295"/>
      <c r="G38" s="204"/>
      <c r="H38" s="205"/>
      <c r="I38" s="295"/>
      <c r="J38" s="212" t="s">
        <v>84</v>
      </c>
      <c r="K38" s="267" t="s">
        <v>438</v>
      </c>
      <c r="L38" s="205">
        <v>2820</v>
      </c>
      <c r="M38" s="295"/>
      <c r="N38" s="231"/>
      <c r="O38" s="307"/>
      <c r="P38" s="471"/>
    </row>
    <row r="39" spans="1:16" ht="18" customHeight="1">
      <c r="A39" s="204"/>
      <c r="B39" s="306"/>
      <c r="C39" s="295"/>
      <c r="D39" s="207"/>
      <c r="E39" s="215"/>
      <c r="F39" s="237"/>
      <c r="G39" s="308"/>
      <c r="H39" s="293"/>
      <c r="I39" s="295"/>
      <c r="J39" s="212" t="s">
        <v>359</v>
      </c>
      <c r="K39" s="267" t="s">
        <v>438</v>
      </c>
      <c r="L39" s="205">
        <v>2880</v>
      </c>
      <c r="M39" s="295"/>
      <c r="N39" s="207"/>
      <c r="O39" s="215"/>
      <c r="P39" s="237"/>
    </row>
    <row r="40" spans="1:16" ht="18" customHeight="1">
      <c r="A40" s="204"/>
      <c r="B40" s="217"/>
      <c r="C40" s="237"/>
      <c r="D40" s="309"/>
      <c r="E40" s="215"/>
      <c r="F40" s="237"/>
      <c r="G40" s="212"/>
      <c r="H40" s="299"/>
      <c r="I40" s="295"/>
      <c r="J40" s="212" t="s">
        <v>85</v>
      </c>
      <c r="K40" s="267" t="s">
        <v>438</v>
      </c>
      <c r="L40" s="205">
        <v>3430</v>
      </c>
      <c r="M40" s="295"/>
      <c r="N40" s="301"/>
      <c r="O40" s="215"/>
      <c r="P40" s="237"/>
    </row>
    <row r="41" spans="1:16" ht="18" customHeight="1">
      <c r="A41" s="204"/>
      <c r="B41" s="217"/>
      <c r="C41" s="216"/>
      <c r="D41" s="204"/>
      <c r="E41" s="215"/>
      <c r="F41" s="216"/>
      <c r="G41" s="212"/>
      <c r="H41" s="293"/>
      <c r="I41" s="210"/>
      <c r="J41" s="257" t="s">
        <v>79</v>
      </c>
      <c r="K41" s="267" t="s">
        <v>438</v>
      </c>
      <c r="L41" s="205">
        <v>2760</v>
      </c>
      <c r="M41" s="210"/>
      <c r="N41" s="207"/>
      <c r="O41" s="215"/>
      <c r="P41" s="216"/>
    </row>
    <row r="42" spans="1:16" ht="18" customHeight="1">
      <c r="A42" s="204"/>
      <c r="B42" s="217"/>
      <c r="C42" s="216"/>
      <c r="D42" s="204"/>
      <c r="E42" s="215"/>
      <c r="F42" s="216"/>
      <c r="G42" s="308"/>
      <c r="H42" s="293"/>
      <c r="I42" s="210"/>
      <c r="J42" s="257"/>
      <c r="K42" s="207"/>
      <c r="L42" s="310"/>
      <c r="M42" s="210"/>
      <c r="N42" s="207"/>
      <c r="O42" s="215"/>
      <c r="P42" s="216"/>
    </row>
    <row r="43" spans="1:16" ht="18" customHeight="1">
      <c r="A43" s="204"/>
      <c r="B43" s="217"/>
      <c r="C43" s="216"/>
      <c r="D43" s="204"/>
      <c r="E43" s="215"/>
      <c r="F43" s="216"/>
      <c r="G43" s="311"/>
      <c r="H43" s="263"/>
      <c r="I43" s="216"/>
      <c r="J43" s="208"/>
      <c r="K43" s="207"/>
      <c r="L43" s="205"/>
      <c r="M43" s="210"/>
      <c r="N43" s="207"/>
      <c r="O43" s="215"/>
      <c r="P43" s="216"/>
    </row>
    <row r="44" spans="1:16" ht="18" customHeight="1">
      <c r="A44" s="204"/>
      <c r="B44" s="217"/>
      <c r="C44" s="216"/>
      <c r="D44" s="204"/>
      <c r="E44" s="215"/>
      <c r="F44" s="216"/>
      <c r="G44" s="289"/>
      <c r="H44" s="259"/>
      <c r="I44" s="216"/>
      <c r="J44" s="208"/>
      <c r="K44" s="207"/>
      <c r="L44" s="205"/>
      <c r="M44" s="210"/>
      <c r="N44" s="207"/>
      <c r="O44" s="215"/>
      <c r="P44" s="216"/>
    </row>
    <row r="45" spans="1:16" ht="18" customHeight="1">
      <c r="A45" s="218"/>
      <c r="B45" s="215"/>
      <c r="C45" s="216"/>
      <c r="D45" s="312"/>
      <c r="E45" s="215"/>
      <c r="F45" s="216"/>
      <c r="G45" s="204"/>
      <c r="H45" s="205"/>
      <c r="I45" s="210"/>
      <c r="J45" s="257"/>
      <c r="K45" s="207"/>
      <c r="L45" s="310"/>
      <c r="M45" s="210"/>
      <c r="N45" s="207"/>
      <c r="O45" s="215"/>
      <c r="P45" s="216"/>
    </row>
    <row r="46" spans="1:16" ht="18" customHeight="1">
      <c r="A46" s="218"/>
      <c r="B46" s="215"/>
      <c r="C46" s="216"/>
      <c r="D46" s="313"/>
      <c r="E46" s="215"/>
      <c r="F46" s="216"/>
      <c r="G46" s="314"/>
      <c r="H46" s="259"/>
      <c r="I46" s="216"/>
      <c r="J46" s="257"/>
      <c r="K46" s="258"/>
      <c r="L46" s="315"/>
      <c r="M46" s="210"/>
      <c r="N46" s="316"/>
      <c r="O46" s="317"/>
      <c r="P46" s="216"/>
    </row>
    <row r="47" spans="1:16" ht="18" customHeight="1">
      <c r="A47" s="218"/>
      <c r="B47" s="215"/>
      <c r="C47" s="216"/>
      <c r="D47" s="214"/>
      <c r="E47" s="215"/>
      <c r="F47" s="216"/>
      <c r="G47" s="314"/>
      <c r="H47" s="259"/>
      <c r="I47" s="216"/>
      <c r="J47" s="257"/>
      <c r="K47" s="258"/>
      <c r="L47" s="275"/>
      <c r="M47" s="216"/>
      <c r="N47" s="316"/>
      <c r="O47" s="317"/>
      <c r="P47" s="216"/>
    </row>
    <row r="48" spans="1:16" ht="18" customHeight="1">
      <c r="A48" s="270"/>
      <c r="B48" s="317"/>
      <c r="C48" s="216"/>
      <c r="D48" s="270"/>
      <c r="E48" s="317"/>
      <c r="F48" s="216"/>
      <c r="G48" s="270"/>
      <c r="H48" s="318"/>
      <c r="I48" s="216"/>
      <c r="J48" s="257"/>
      <c r="K48" s="258"/>
      <c r="L48" s="275"/>
      <c r="M48" s="216"/>
      <c r="N48" s="316"/>
      <c r="O48" s="317"/>
      <c r="P48" s="216"/>
    </row>
    <row r="49" spans="1:16" ht="18" customHeight="1">
      <c r="A49" s="270"/>
      <c r="B49" s="317"/>
      <c r="C49" s="216"/>
      <c r="D49" s="270"/>
      <c r="E49" s="317"/>
      <c r="F49" s="216"/>
      <c r="G49" s="270"/>
      <c r="H49" s="318"/>
      <c r="I49" s="216"/>
      <c r="J49" s="319"/>
      <c r="K49" s="320"/>
      <c r="L49" s="275"/>
      <c r="M49" s="216"/>
      <c r="N49" s="321"/>
      <c r="O49" s="317"/>
      <c r="P49" s="216"/>
    </row>
    <row r="50" spans="1:16" ht="18" customHeight="1">
      <c r="A50" s="270"/>
      <c r="B50" s="317"/>
      <c r="C50" s="216"/>
      <c r="D50" s="270"/>
      <c r="E50" s="317"/>
      <c r="F50" s="216"/>
      <c r="G50" s="270"/>
      <c r="H50" s="318"/>
      <c r="I50" s="216"/>
      <c r="J50" s="322"/>
      <c r="K50" s="323"/>
      <c r="L50" s="324"/>
      <c r="M50" s="221"/>
      <c r="N50" s="316"/>
      <c r="O50" s="317"/>
      <c r="P50" s="216"/>
    </row>
    <row r="51" spans="1:16" ht="18" customHeight="1">
      <c r="A51" s="270"/>
      <c r="B51" s="317"/>
      <c r="C51" s="216"/>
      <c r="D51" s="270"/>
      <c r="E51" s="317"/>
      <c r="F51" s="216"/>
      <c r="G51" s="270"/>
      <c r="H51" s="318"/>
      <c r="I51" s="216"/>
      <c r="J51" s="257"/>
      <c r="K51" s="258"/>
      <c r="L51" s="275"/>
      <c r="M51" s="216"/>
      <c r="N51" s="316"/>
      <c r="O51" s="317"/>
      <c r="P51" s="216"/>
    </row>
    <row r="52" spans="1:16" ht="18" customHeight="1">
      <c r="A52" s="270"/>
      <c r="B52" s="317"/>
      <c r="C52" s="216"/>
      <c r="D52" s="270"/>
      <c r="E52" s="317"/>
      <c r="F52" s="216"/>
      <c r="G52" s="325"/>
      <c r="H52" s="326"/>
      <c r="I52" s="221"/>
      <c r="J52" s="327"/>
      <c r="K52" s="328"/>
      <c r="L52" s="275"/>
      <c r="M52" s="237"/>
      <c r="N52" s="329"/>
      <c r="O52" s="317"/>
      <c r="P52" s="237"/>
    </row>
    <row r="53" spans="1:16" ht="18" customHeight="1">
      <c r="A53" s="270"/>
      <c r="B53" s="317"/>
      <c r="C53" s="216"/>
      <c r="D53" s="270"/>
      <c r="E53" s="317"/>
      <c r="F53" s="216"/>
      <c r="G53" s="330"/>
      <c r="H53" s="326"/>
      <c r="I53" s="221"/>
      <c r="J53" s="331"/>
      <c r="K53" s="332"/>
      <c r="L53" s="275"/>
      <c r="M53" s="237"/>
      <c r="N53" s="333"/>
      <c r="O53" s="317"/>
      <c r="P53" s="237"/>
    </row>
    <row r="54" spans="1:16" ht="18" customHeight="1">
      <c r="A54" s="334"/>
      <c r="B54" s="318"/>
      <c r="C54" s="216"/>
      <c r="D54" s="335"/>
      <c r="E54" s="317"/>
      <c r="F54" s="216"/>
      <c r="G54" s="270"/>
      <c r="H54" s="318"/>
      <c r="I54" s="216"/>
      <c r="J54" s="331"/>
      <c r="K54" s="332"/>
      <c r="L54" s="275"/>
      <c r="M54" s="237"/>
      <c r="N54" s="329"/>
      <c r="O54" s="317"/>
      <c r="P54" s="237"/>
    </row>
    <row r="55" spans="1:16" ht="18" customHeight="1">
      <c r="A55" s="270"/>
      <c r="B55" s="275"/>
      <c r="C55" s="216"/>
      <c r="D55" s="270"/>
      <c r="E55" s="317"/>
      <c r="F55" s="216"/>
      <c r="G55" s="270"/>
      <c r="H55" s="318"/>
      <c r="I55" s="216"/>
      <c r="J55" s="257"/>
      <c r="K55" s="258"/>
      <c r="L55" s="275"/>
      <c r="M55" s="216"/>
      <c r="N55" s="333"/>
      <c r="O55" s="317"/>
      <c r="P55" s="237"/>
    </row>
    <row r="56" spans="1:16" ht="18" customHeight="1">
      <c r="A56" s="336"/>
      <c r="B56" s="337"/>
      <c r="C56" s="216"/>
      <c r="D56" s="336"/>
      <c r="E56" s="338"/>
      <c r="F56" s="216"/>
      <c r="G56" s="336"/>
      <c r="H56" s="339"/>
      <c r="I56" s="216"/>
      <c r="J56" s="340"/>
      <c r="K56" s="341"/>
      <c r="L56" s="337"/>
      <c r="M56" s="216"/>
      <c r="N56" s="342"/>
      <c r="O56" s="338"/>
      <c r="P56" s="216"/>
    </row>
    <row r="57" spans="1:16" ht="18" customHeight="1" thickBot="1">
      <c r="A57" s="245" t="s">
        <v>30</v>
      </c>
      <c r="B57" s="246">
        <f>SUM(B31:B56)</f>
        <v>5160</v>
      </c>
      <c r="C57" s="276">
        <f>SUM(C31:C56)</f>
        <v>0</v>
      </c>
      <c r="D57" s="245" t="s">
        <v>30</v>
      </c>
      <c r="E57" s="246">
        <f>SUM(E31:E56)</f>
        <v>6590</v>
      </c>
      <c r="F57" s="276">
        <f>SUM(F31:F56)</f>
        <v>0</v>
      </c>
      <c r="G57" s="245" t="s">
        <v>30</v>
      </c>
      <c r="H57" s="246">
        <f>SUM(H31:H56)</f>
        <v>9670</v>
      </c>
      <c r="I57" s="276">
        <f>SUM(I31:I56)</f>
        <v>0</v>
      </c>
      <c r="J57" s="248" t="s">
        <v>30</v>
      </c>
      <c r="K57" s="249"/>
      <c r="L57" s="246">
        <f>SUM(L31:L56)</f>
        <v>26970</v>
      </c>
      <c r="M57" s="276">
        <f>SUM(M31:M56)</f>
        <v>0</v>
      </c>
      <c r="N57" s="245" t="s">
        <v>30</v>
      </c>
      <c r="O57" s="246">
        <f>SUM(O31:O56)</f>
        <v>5090</v>
      </c>
      <c r="P57" s="276">
        <f>SUM(P31:P56)</f>
        <v>0</v>
      </c>
    </row>
    <row r="58" ht="13.5">
      <c r="E58" s="145"/>
    </row>
  </sheetData>
  <sheetProtection/>
  <mergeCells count="3">
    <mergeCell ref="A2:D2"/>
    <mergeCell ref="E2:G2"/>
    <mergeCell ref="L2:M2"/>
  </mergeCells>
  <conditionalFormatting sqref="C8 F31:F32 F36:F37 P32:P33 P36:P37 M10:M13 M15:M16">
    <cfRule type="cellIs" priority="20" dxfId="171" operator="greaterThan" stopIfTrue="1">
      <formula>B8</formula>
    </cfRule>
  </conditionalFormatting>
  <conditionalFormatting sqref="F8">
    <cfRule type="cellIs" priority="19" dxfId="171" operator="greaterThan" stopIfTrue="1">
      <formula>E8</formula>
    </cfRule>
  </conditionalFormatting>
  <conditionalFormatting sqref="I8">
    <cfRule type="cellIs" priority="18" dxfId="171" operator="greaterThan" stopIfTrue="1">
      <formula>H8</formula>
    </cfRule>
  </conditionalFormatting>
  <conditionalFormatting sqref="M8">
    <cfRule type="cellIs" priority="17" dxfId="171" operator="greaterThan" stopIfTrue="1">
      <formula>L8</formula>
    </cfRule>
  </conditionalFormatting>
  <conditionalFormatting sqref="P8">
    <cfRule type="cellIs" priority="16" dxfId="171" operator="greaterThan" stopIfTrue="1">
      <formula>O8</formula>
    </cfRule>
  </conditionalFormatting>
  <conditionalFormatting sqref="C31">
    <cfRule type="cellIs" priority="15" dxfId="171" operator="greaterThan" stopIfTrue="1">
      <formula>B31</formula>
    </cfRule>
  </conditionalFormatting>
  <conditionalFormatting sqref="F35">
    <cfRule type="cellIs" priority="14" dxfId="171" operator="greaterThan" stopIfTrue="1">
      <formula>E35</formula>
    </cfRule>
  </conditionalFormatting>
  <conditionalFormatting sqref="I31">
    <cfRule type="cellIs" priority="13" dxfId="171" operator="greaterThan" stopIfTrue="1">
      <formula>H31</formula>
    </cfRule>
  </conditionalFormatting>
  <conditionalFormatting sqref="M31">
    <cfRule type="cellIs" priority="12" dxfId="171" operator="greaterThan" stopIfTrue="1">
      <formula>L31</formula>
    </cfRule>
  </conditionalFormatting>
  <conditionalFormatting sqref="P31">
    <cfRule type="cellIs" priority="11" dxfId="171" operator="greaterThan" stopIfTrue="1">
      <formula>O31</formula>
    </cfRule>
  </conditionalFormatting>
  <conditionalFormatting sqref="C9:C11">
    <cfRule type="cellIs" priority="10" dxfId="171" operator="greaterThan" stopIfTrue="1">
      <formula>B9</formula>
    </cfRule>
  </conditionalFormatting>
  <conditionalFormatting sqref="F9:F10">
    <cfRule type="cellIs" priority="9" dxfId="171" operator="greaterThan" stopIfTrue="1">
      <formula>E9</formula>
    </cfRule>
  </conditionalFormatting>
  <conditionalFormatting sqref="I9">
    <cfRule type="cellIs" priority="8" dxfId="171" operator="greaterThan" stopIfTrue="1">
      <formula>H9</formula>
    </cfRule>
  </conditionalFormatting>
  <conditionalFormatting sqref="P9:P10">
    <cfRule type="cellIs" priority="6" dxfId="171" operator="greaterThan" stopIfTrue="1">
      <formula>O9</formula>
    </cfRule>
  </conditionalFormatting>
  <conditionalFormatting sqref="C32:C34">
    <cfRule type="cellIs" priority="5" dxfId="171" operator="greaterThan" stopIfTrue="1">
      <formula>B32</formula>
    </cfRule>
  </conditionalFormatting>
  <conditionalFormatting sqref="I32:I36">
    <cfRule type="cellIs" priority="3" dxfId="171" operator="greaterThan" stopIfTrue="1">
      <formula>H32</formula>
    </cfRule>
  </conditionalFormatting>
  <conditionalFormatting sqref="M32:M41">
    <cfRule type="cellIs" priority="2" dxfId="171" operator="greaterThan" stopIfTrue="1">
      <formula>L32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72"/>
  <sheetViews>
    <sheetView zoomScale="90" zoomScaleNormal="90" workbookViewId="0" topLeftCell="A1">
      <selection activeCell="S14" sqref="S14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2.125" style="9" customWidth="1"/>
    <col min="12" max="12" width="8.00390625" style="9" customWidth="1"/>
    <col min="13" max="13" width="9.625" style="9" customWidth="1"/>
    <col min="14" max="14" width="11.625" style="9" customWidth="1"/>
    <col min="15" max="15" width="8.00390625" style="9" customWidth="1"/>
    <col min="16" max="16" width="9.625" style="9" customWidth="1"/>
    <col min="17" max="17" width="2.375" style="9" customWidth="1"/>
    <col min="18" max="18" width="8.75390625" style="9" customWidth="1"/>
    <col min="19" max="16384" width="9.00390625" style="9" customWidth="1"/>
  </cols>
  <sheetData>
    <row r="1" spans="1:16" ht="16.5" customHeight="1">
      <c r="A1" s="88" t="s">
        <v>0</v>
      </c>
      <c r="B1" s="89"/>
      <c r="C1" s="89"/>
      <c r="D1" s="90"/>
      <c r="E1" s="91" t="s">
        <v>1</v>
      </c>
      <c r="F1" s="92"/>
      <c r="G1" s="93"/>
      <c r="H1" s="94" t="s">
        <v>2</v>
      </c>
      <c r="I1" s="95" t="s">
        <v>3</v>
      </c>
      <c r="J1" s="90"/>
      <c r="K1" s="89"/>
      <c r="L1" s="96" t="s">
        <v>4</v>
      </c>
      <c r="M1" s="97"/>
      <c r="N1" s="98"/>
      <c r="O1" s="99"/>
      <c r="P1" s="8"/>
    </row>
    <row r="2" spans="1:16" ht="34.5" customHeight="1" thickBot="1">
      <c r="A2" s="484">
        <f>'東区・博多区'!A2</f>
        <v>0</v>
      </c>
      <c r="B2" s="490"/>
      <c r="C2" s="490"/>
      <c r="D2" s="491"/>
      <c r="E2" s="487" t="str">
        <f>'東区・博多区'!E2</f>
        <v>平成　　　年　　　月　　　日</v>
      </c>
      <c r="F2" s="488"/>
      <c r="G2" s="489"/>
      <c r="H2" s="127">
        <f>'東区・博多区'!H2</f>
        <v>0</v>
      </c>
      <c r="I2" s="101">
        <f>'東区・博多区'!I2</f>
        <v>0</v>
      </c>
      <c r="J2" s="195"/>
      <c r="K2" s="468"/>
      <c r="L2" s="492"/>
      <c r="M2" s="493"/>
      <c r="N2" s="102"/>
      <c r="O2" s="103"/>
      <c r="P2" s="8"/>
    </row>
    <row r="3" spans="14:15" ht="15" customHeight="1" thickBot="1">
      <c r="N3" s="104" t="s">
        <v>221</v>
      </c>
      <c r="O3" s="128"/>
    </row>
    <row r="4" spans="1:17" s="8" customFormat="1" ht="17.25" customHeight="1" thickBot="1">
      <c r="A4" s="203" t="s">
        <v>465</v>
      </c>
      <c r="B4" s="129"/>
      <c r="C4" s="106" t="s">
        <v>179</v>
      </c>
      <c r="D4" s="107" t="s">
        <v>86</v>
      </c>
      <c r="E4" s="124"/>
      <c r="F4" s="109" t="s">
        <v>6</v>
      </c>
      <c r="G4" s="110">
        <f>B35+E35+H35+L35+O35</f>
        <v>59430</v>
      </c>
      <c r="H4" s="125" t="s">
        <v>7</v>
      </c>
      <c r="I4" s="130">
        <f>C35+F35+I35+M35+P35</f>
        <v>0</v>
      </c>
      <c r="J4" s="131"/>
      <c r="K4" s="131"/>
      <c r="L4" s="132" t="s">
        <v>8</v>
      </c>
      <c r="M4" s="133">
        <f>I4+I37+I55</f>
        <v>0</v>
      </c>
      <c r="N4" s="116" t="s">
        <v>222</v>
      </c>
      <c r="O4" s="146"/>
      <c r="P4" s="147"/>
      <c r="Q4" s="135"/>
    </row>
    <row r="5" spans="1:17" ht="5.2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ht="18" customHeight="1">
      <c r="A6" s="88" t="s">
        <v>9</v>
      </c>
      <c r="B6" s="89"/>
      <c r="C6" s="117"/>
      <c r="D6" s="95" t="s">
        <v>10</v>
      </c>
      <c r="E6" s="89"/>
      <c r="F6" s="117"/>
      <c r="G6" s="95" t="s">
        <v>11</v>
      </c>
      <c r="H6" s="89"/>
      <c r="I6" s="117"/>
      <c r="J6" s="95" t="s">
        <v>12</v>
      </c>
      <c r="K6" s="95"/>
      <c r="L6" s="89"/>
      <c r="M6" s="117"/>
      <c r="N6" s="95" t="s">
        <v>13</v>
      </c>
      <c r="O6" s="89"/>
      <c r="P6" s="117"/>
      <c r="Q6" s="136"/>
    </row>
    <row r="7" spans="1:17" s="8" customFormat="1" ht="15" customHeight="1">
      <c r="A7" s="118" t="s">
        <v>14</v>
      </c>
      <c r="B7" s="119" t="s">
        <v>16</v>
      </c>
      <c r="C7" s="121" t="s">
        <v>232</v>
      </c>
      <c r="D7" s="118" t="s">
        <v>14</v>
      </c>
      <c r="E7" s="119" t="s">
        <v>16</v>
      </c>
      <c r="F7" s="121" t="s">
        <v>232</v>
      </c>
      <c r="G7" s="118" t="s">
        <v>14</v>
      </c>
      <c r="H7" s="119" t="s">
        <v>16</v>
      </c>
      <c r="I7" s="121" t="s">
        <v>232</v>
      </c>
      <c r="J7" s="196" t="s">
        <v>14</v>
      </c>
      <c r="K7" s="197"/>
      <c r="L7" s="119" t="s">
        <v>16</v>
      </c>
      <c r="M7" s="121" t="s">
        <v>232</v>
      </c>
      <c r="N7" s="118" t="s">
        <v>14</v>
      </c>
      <c r="O7" s="119" t="s">
        <v>16</v>
      </c>
      <c r="P7" s="121" t="s">
        <v>232</v>
      </c>
      <c r="Q7" s="135"/>
    </row>
    <row r="8" spans="1:16" ht="18" customHeight="1">
      <c r="A8" s="204" t="s">
        <v>430</v>
      </c>
      <c r="B8" s="205">
        <v>300</v>
      </c>
      <c r="C8" s="210"/>
      <c r="D8" s="204" t="s">
        <v>356</v>
      </c>
      <c r="E8" s="205">
        <v>1570</v>
      </c>
      <c r="F8" s="206"/>
      <c r="G8" s="204" t="s">
        <v>309</v>
      </c>
      <c r="H8" s="205">
        <v>1360</v>
      </c>
      <c r="I8" s="206"/>
      <c r="J8" s="208" t="s">
        <v>88</v>
      </c>
      <c r="K8" s="209" t="s">
        <v>438</v>
      </c>
      <c r="L8" s="205">
        <v>2160</v>
      </c>
      <c r="M8" s="206"/>
      <c r="N8" s="204" t="s">
        <v>89</v>
      </c>
      <c r="O8" s="205">
        <v>1940</v>
      </c>
      <c r="P8" s="206"/>
    </row>
    <row r="9" spans="1:16" ht="18" customHeight="1">
      <c r="A9" s="204" t="s">
        <v>90</v>
      </c>
      <c r="B9" s="205">
        <v>590</v>
      </c>
      <c r="C9" s="210"/>
      <c r="D9" s="207" t="s">
        <v>92</v>
      </c>
      <c r="E9" s="205">
        <v>1350</v>
      </c>
      <c r="F9" s="210"/>
      <c r="G9" s="204" t="s">
        <v>89</v>
      </c>
      <c r="H9" s="205">
        <v>1000</v>
      </c>
      <c r="I9" s="210"/>
      <c r="J9" s="208" t="s">
        <v>87</v>
      </c>
      <c r="K9" s="209" t="s">
        <v>438</v>
      </c>
      <c r="L9" s="205">
        <v>1290</v>
      </c>
      <c r="M9" s="210"/>
      <c r="N9" s="204" t="s">
        <v>88</v>
      </c>
      <c r="O9" s="205">
        <v>1900</v>
      </c>
      <c r="P9" s="210"/>
    </row>
    <row r="10" spans="1:16" ht="18" customHeight="1">
      <c r="A10" s="204" t="s">
        <v>89</v>
      </c>
      <c r="B10" s="205">
        <v>1150</v>
      </c>
      <c r="C10" s="210"/>
      <c r="D10" s="204" t="s">
        <v>357</v>
      </c>
      <c r="E10" s="205">
        <v>2780</v>
      </c>
      <c r="F10" s="210"/>
      <c r="G10" s="204" t="s">
        <v>257</v>
      </c>
      <c r="H10" s="205">
        <v>2850</v>
      </c>
      <c r="I10" s="210"/>
      <c r="J10" s="208" t="s">
        <v>93</v>
      </c>
      <c r="K10" s="209" t="s">
        <v>438</v>
      </c>
      <c r="L10" s="205">
        <v>1740</v>
      </c>
      <c r="M10" s="210"/>
      <c r="N10" s="204" t="s">
        <v>92</v>
      </c>
      <c r="O10" s="205">
        <v>810</v>
      </c>
      <c r="P10" s="210"/>
    </row>
    <row r="11" spans="1:16" ht="18" customHeight="1">
      <c r="A11" s="204" t="s">
        <v>91</v>
      </c>
      <c r="B11" s="205">
        <v>700</v>
      </c>
      <c r="C11" s="210"/>
      <c r="D11" s="204" t="s">
        <v>358</v>
      </c>
      <c r="E11" s="205">
        <v>2250</v>
      </c>
      <c r="F11" s="210"/>
      <c r="G11" s="211" t="s">
        <v>294</v>
      </c>
      <c r="H11" s="205">
        <v>600</v>
      </c>
      <c r="I11" s="210"/>
      <c r="J11" s="212" t="s">
        <v>95</v>
      </c>
      <c r="K11" s="209" t="s">
        <v>438</v>
      </c>
      <c r="L11" s="205">
        <v>2190</v>
      </c>
      <c r="M11" s="210"/>
      <c r="N11" s="204" t="s">
        <v>254</v>
      </c>
      <c r="O11" s="205">
        <v>30</v>
      </c>
      <c r="P11" s="210"/>
    </row>
    <row r="12" spans="1:16" ht="18" customHeight="1">
      <c r="A12" s="473" t="s">
        <v>94</v>
      </c>
      <c r="B12" s="205">
        <v>500</v>
      </c>
      <c r="C12" s="210"/>
      <c r="D12" s="250" t="s">
        <v>248</v>
      </c>
      <c r="E12" s="205">
        <v>400</v>
      </c>
      <c r="F12" s="210"/>
      <c r="G12" s="204" t="s">
        <v>231</v>
      </c>
      <c r="H12" s="205">
        <v>700</v>
      </c>
      <c r="I12" s="210"/>
      <c r="J12" s="212" t="s">
        <v>319</v>
      </c>
      <c r="K12" s="209" t="s">
        <v>439</v>
      </c>
      <c r="L12" s="205">
        <v>5790</v>
      </c>
      <c r="M12" s="210"/>
      <c r="N12" s="250" t="s">
        <v>427</v>
      </c>
      <c r="O12" s="215">
        <v>140</v>
      </c>
      <c r="P12" s="210"/>
    </row>
    <row r="13" spans="1:16" ht="18" customHeight="1">
      <c r="A13" s="204" t="s">
        <v>96</v>
      </c>
      <c r="B13" s="205">
        <v>1250</v>
      </c>
      <c r="C13" s="210"/>
      <c r="D13" s="204" t="s">
        <v>249</v>
      </c>
      <c r="E13" s="205">
        <v>650</v>
      </c>
      <c r="F13" s="210"/>
      <c r="G13" s="204" t="s">
        <v>310</v>
      </c>
      <c r="H13" s="205">
        <v>1900</v>
      </c>
      <c r="I13" s="210"/>
      <c r="J13" s="288" t="s">
        <v>253</v>
      </c>
      <c r="K13" s="267" t="s">
        <v>438</v>
      </c>
      <c r="L13" s="205">
        <v>3950</v>
      </c>
      <c r="M13" s="210"/>
      <c r="N13" s="214"/>
      <c r="O13" s="215"/>
      <c r="P13" s="237"/>
    </row>
    <row r="14" spans="1:16" ht="18" customHeight="1">
      <c r="A14" s="204" t="s">
        <v>92</v>
      </c>
      <c r="B14" s="205">
        <v>980</v>
      </c>
      <c r="C14" s="210"/>
      <c r="D14" s="204"/>
      <c r="E14" s="215"/>
      <c r="F14" s="237"/>
      <c r="G14" s="204"/>
      <c r="H14" s="205"/>
      <c r="I14" s="295"/>
      <c r="J14" s="208" t="s">
        <v>97</v>
      </c>
      <c r="K14" s="209" t="s">
        <v>439</v>
      </c>
      <c r="L14" s="205">
        <v>4270</v>
      </c>
      <c r="M14" s="210"/>
      <c r="N14" s="214"/>
      <c r="O14" s="215"/>
      <c r="P14" s="237"/>
    </row>
    <row r="15" spans="1:16" ht="18" customHeight="1">
      <c r="A15" s="204" t="s">
        <v>379</v>
      </c>
      <c r="B15" s="205">
        <v>900</v>
      </c>
      <c r="C15" s="210"/>
      <c r="D15" s="204"/>
      <c r="E15" s="205"/>
      <c r="F15" s="295"/>
      <c r="G15" s="207"/>
      <c r="H15" s="205"/>
      <c r="I15" s="295"/>
      <c r="J15" s="212" t="s">
        <v>323</v>
      </c>
      <c r="K15" s="209" t="s">
        <v>438</v>
      </c>
      <c r="L15" s="205">
        <v>2720</v>
      </c>
      <c r="M15" s="210"/>
      <c r="N15" s="214"/>
      <c r="O15" s="215"/>
      <c r="P15" s="237"/>
    </row>
    <row r="16" spans="1:16" ht="18" customHeight="1">
      <c r="A16" s="204"/>
      <c r="B16" s="217"/>
      <c r="C16" s="343"/>
      <c r="D16" s="204"/>
      <c r="E16" s="205"/>
      <c r="F16" s="295"/>
      <c r="G16" s="204"/>
      <c r="H16" s="215"/>
      <c r="I16" s="237"/>
      <c r="J16" s="266" t="s">
        <v>272</v>
      </c>
      <c r="K16" s="267" t="s">
        <v>438</v>
      </c>
      <c r="L16" s="205">
        <v>2770</v>
      </c>
      <c r="M16" s="210"/>
      <c r="N16" s="214"/>
      <c r="O16" s="215"/>
      <c r="P16" s="237"/>
    </row>
    <row r="17" spans="1:16" ht="18" customHeight="1">
      <c r="A17" s="204" t="s">
        <v>270</v>
      </c>
      <c r="B17" s="251">
        <v>0</v>
      </c>
      <c r="C17" s="300"/>
      <c r="D17" s="204"/>
      <c r="E17" s="215"/>
      <c r="F17" s="237"/>
      <c r="G17" s="204"/>
      <c r="H17" s="215"/>
      <c r="I17" s="237"/>
      <c r="J17" s="288" t="s">
        <v>290</v>
      </c>
      <c r="K17" s="267" t="s">
        <v>438</v>
      </c>
      <c r="L17" s="205">
        <v>3950</v>
      </c>
      <c r="M17" s="210"/>
      <c r="N17" s="214"/>
      <c r="O17" s="215"/>
      <c r="P17" s="237"/>
    </row>
    <row r="18" spans="1:16" ht="18" customHeight="1">
      <c r="A18" s="204"/>
      <c r="B18" s="205"/>
      <c r="C18" s="295"/>
      <c r="D18" s="208"/>
      <c r="E18" s="318"/>
      <c r="F18" s="237"/>
      <c r="G18" s="207"/>
      <c r="H18" s="215"/>
      <c r="I18" s="237"/>
      <c r="J18" s="208"/>
      <c r="K18" s="209"/>
      <c r="L18" s="205"/>
      <c r="M18" s="295"/>
      <c r="N18" s="214"/>
      <c r="O18" s="215"/>
      <c r="P18" s="237"/>
    </row>
    <row r="19" spans="1:16" ht="18" customHeight="1">
      <c r="A19" s="204"/>
      <c r="B19" s="217"/>
      <c r="C19" s="237"/>
      <c r="D19" s="208"/>
      <c r="E19" s="259"/>
      <c r="F19" s="237"/>
      <c r="G19" s="204"/>
      <c r="H19" s="215"/>
      <c r="I19" s="237"/>
      <c r="J19" s="208"/>
      <c r="K19" s="209"/>
      <c r="L19" s="205"/>
      <c r="M19" s="295"/>
      <c r="N19" s="214"/>
      <c r="O19" s="215"/>
      <c r="P19" s="237"/>
    </row>
    <row r="20" spans="1:16" ht="18" customHeight="1">
      <c r="A20" s="204"/>
      <c r="B20" s="217"/>
      <c r="C20" s="237"/>
      <c r="D20" s="231"/>
      <c r="E20" s="227"/>
      <c r="F20" s="344"/>
      <c r="G20" s="345"/>
      <c r="H20" s="227"/>
      <c r="I20" s="228"/>
      <c r="J20" s="208"/>
      <c r="K20" s="209"/>
      <c r="L20" s="205"/>
      <c r="M20" s="295"/>
      <c r="N20" s="204"/>
      <c r="O20" s="205"/>
      <c r="P20" s="295"/>
    </row>
    <row r="21" spans="1:16" ht="18" customHeight="1">
      <c r="A21" s="204"/>
      <c r="B21" s="205"/>
      <c r="C21" s="295"/>
      <c r="D21" s="346"/>
      <c r="E21" s="259"/>
      <c r="F21" s="347"/>
      <c r="G21" s="348"/>
      <c r="H21" s="261"/>
      <c r="I21" s="221"/>
      <c r="J21" s="208"/>
      <c r="K21" s="209"/>
      <c r="L21" s="205"/>
      <c r="M21" s="295"/>
      <c r="N21" s="214"/>
      <c r="O21" s="215"/>
      <c r="P21" s="237"/>
    </row>
    <row r="22" spans="1:16" ht="18" customHeight="1">
      <c r="A22" s="218"/>
      <c r="B22" s="215"/>
      <c r="C22" s="237"/>
      <c r="D22" s="349"/>
      <c r="E22" s="259"/>
      <c r="F22" s="347"/>
      <c r="G22" s="350"/>
      <c r="H22" s="261"/>
      <c r="I22" s="221"/>
      <c r="J22" s="208"/>
      <c r="K22" s="209"/>
      <c r="L22" s="215"/>
      <c r="M22" s="295"/>
      <c r="N22" s="214"/>
      <c r="O22" s="215"/>
      <c r="P22" s="237"/>
    </row>
    <row r="23" spans="1:16" ht="18" customHeight="1">
      <c r="A23" s="218"/>
      <c r="B23" s="215"/>
      <c r="C23" s="237"/>
      <c r="D23" s="226"/>
      <c r="E23" s="227"/>
      <c r="F23" s="344"/>
      <c r="G23" s="345"/>
      <c r="H23" s="227"/>
      <c r="I23" s="228"/>
      <c r="J23" s="208"/>
      <c r="K23" s="209"/>
      <c r="L23" s="215"/>
      <c r="M23" s="237"/>
      <c r="N23" s="214"/>
      <c r="O23" s="215"/>
      <c r="P23" s="237"/>
    </row>
    <row r="24" spans="1:16" ht="18" customHeight="1">
      <c r="A24" s="218"/>
      <c r="B24" s="215"/>
      <c r="C24" s="237"/>
      <c r="D24" s="265"/>
      <c r="E24" s="263"/>
      <c r="F24" s="351"/>
      <c r="G24" s="352"/>
      <c r="H24" s="263"/>
      <c r="I24" s="264"/>
      <c r="J24" s="208"/>
      <c r="K24" s="209"/>
      <c r="L24" s="215"/>
      <c r="M24" s="237"/>
      <c r="N24" s="214"/>
      <c r="O24" s="215"/>
      <c r="P24" s="237"/>
    </row>
    <row r="25" spans="1:16" ht="18" customHeight="1">
      <c r="A25" s="218"/>
      <c r="B25" s="215"/>
      <c r="C25" s="237"/>
      <c r="D25" s="265"/>
      <c r="E25" s="263"/>
      <c r="F25" s="351"/>
      <c r="G25" s="352"/>
      <c r="H25" s="353"/>
      <c r="I25" s="354"/>
      <c r="J25" s="208"/>
      <c r="K25" s="209"/>
      <c r="L25" s="215"/>
      <c r="M25" s="237"/>
      <c r="N25" s="214"/>
      <c r="O25" s="215"/>
      <c r="P25" s="237"/>
    </row>
    <row r="26" spans="1:16" ht="18" customHeight="1">
      <c r="A26" s="218"/>
      <c r="B26" s="215"/>
      <c r="C26" s="237"/>
      <c r="D26" s="265"/>
      <c r="E26" s="263"/>
      <c r="F26" s="351"/>
      <c r="G26" s="355"/>
      <c r="H26" s="351"/>
      <c r="I26" s="356"/>
      <c r="J26" s="257"/>
      <c r="K26" s="357"/>
      <c r="L26" s="275"/>
      <c r="M26" s="237"/>
      <c r="N26" s="214"/>
      <c r="O26" s="215"/>
      <c r="P26" s="237"/>
    </row>
    <row r="27" spans="1:16" ht="18" customHeight="1">
      <c r="A27" s="218"/>
      <c r="B27" s="215"/>
      <c r="C27" s="237"/>
      <c r="D27" s="214"/>
      <c r="E27" s="215"/>
      <c r="F27" s="237"/>
      <c r="G27" s="358"/>
      <c r="H27" s="359"/>
      <c r="I27" s="360"/>
      <c r="J27" s="346"/>
      <c r="K27" s="361"/>
      <c r="L27" s="275"/>
      <c r="M27" s="237"/>
      <c r="N27" s="214"/>
      <c r="O27" s="215"/>
      <c r="P27" s="237"/>
    </row>
    <row r="28" spans="1:16" ht="18" customHeight="1">
      <c r="A28" s="218"/>
      <c r="B28" s="215"/>
      <c r="C28" s="237"/>
      <c r="D28" s="214"/>
      <c r="E28" s="215"/>
      <c r="F28" s="237"/>
      <c r="G28" s="214"/>
      <c r="H28" s="213"/>
      <c r="I28" s="362"/>
      <c r="J28" s="265"/>
      <c r="K28" s="363"/>
      <c r="L28" s="275"/>
      <c r="M28" s="237"/>
      <c r="N28" s="214"/>
      <c r="O28" s="215"/>
      <c r="P28" s="237"/>
    </row>
    <row r="29" spans="1:16" ht="18" customHeight="1">
      <c r="A29" s="218"/>
      <c r="B29" s="215"/>
      <c r="C29" s="237"/>
      <c r="D29" s="214"/>
      <c r="E29" s="215"/>
      <c r="F29" s="237"/>
      <c r="G29" s="214"/>
      <c r="H29" s="215"/>
      <c r="I29" s="237"/>
      <c r="J29" s="265"/>
      <c r="K29" s="363"/>
      <c r="L29" s="275"/>
      <c r="M29" s="237"/>
      <c r="N29" s="238"/>
      <c r="O29" s="215"/>
      <c r="P29" s="237"/>
    </row>
    <row r="30" spans="1:16" ht="18" customHeight="1">
      <c r="A30" s="218"/>
      <c r="B30" s="215"/>
      <c r="C30" s="237"/>
      <c r="D30" s="214"/>
      <c r="E30" s="215"/>
      <c r="F30" s="237"/>
      <c r="G30" s="214"/>
      <c r="H30" s="215"/>
      <c r="I30" s="237"/>
      <c r="J30" s="364"/>
      <c r="K30" s="365"/>
      <c r="L30" s="275"/>
      <c r="M30" s="237"/>
      <c r="N30" s="214"/>
      <c r="O30" s="215"/>
      <c r="P30" s="237"/>
    </row>
    <row r="31" spans="1:16" ht="18" customHeight="1">
      <c r="A31" s="218"/>
      <c r="B31" s="215"/>
      <c r="C31" s="366"/>
      <c r="D31" s="214"/>
      <c r="E31" s="215"/>
      <c r="F31" s="237"/>
      <c r="G31" s="358"/>
      <c r="H31" s="215"/>
      <c r="I31" s="237"/>
      <c r="J31" s="319"/>
      <c r="K31" s="367"/>
      <c r="L31" s="275"/>
      <c r="M31" s="237"/>
      <c r="N31" s="238"/>
      <c r="O31" s="215"/>
      <c r="P31" s="237"/>
    </row>
    <row r="32" spans="1:16" ht="18" customHeight="1">
      <c r="A32" s="218"/>
      <c r="B32" s="215"/>
      <c r="C32" s="237"/>
      <c r="D32" s="214"/>
      <c r="E32" s="215"/>
      <c r="F32" s="237"/>
      <c r="G32" s="214"/>
      <c r="H32" s="215"/>
      <c r="I32" s="237"/>
      <c r="J32" s="327"/>
      <c r="K32" s="368"/>
      <c r="L32" s="275"/>
      <c r="M32" s="369"/>
      <c r="N32" s="370"/>
      <c r="O32" s="215"/>
      <c r="P32" s="237"/>
    </row>
    <row r="33" spans="1:16" ht="18" customHeight="1">
      <c r="A33" s="218"/>
      <c r="B33" s="215"/>
      <c r="C33" s="237"/>
      <c r="D33" s="214"/>
      <c r="E33" s="215"/>
      <c r="F33" s="237"/>
      <c r="G33" s="214"/>
      <c r="H33" s="215"/>
      <c r="I33" s="237"/>
      <c r="J33" s="371"/>
      <c r="K33" s="372"/>
      <c r="L33" s="241"/>
      <c r="M33" s="237"/>
      <c r="N33" s="238"/>
      <c r="O33" s="215"/>
      <c r="P33" s="237"/>
    </row>
    <row r="34" spans="1:16" ht="18" customHeight="1">
      <c r="A34" s="240"/>
      <c r="B34" s="241"/>
      <c r="C34" s="237"/>
      <c r="D34" s="242"/>
      <c r="E34" s="241"/>
      <c r="F34" s="237"/>
      <c r="G34" s="242"/>
      <c r="H34" s="241"/>
      <c r="I34" s="237"/>
      <c r="J34" s="340"/>
      <c r="K34" s="373"/>
      <c r="L34" s="337"/>
      <c r="M34" s="374"/>
      <c r="N34" s="242"/>
      <c r="O34" s="241"/>
      <c r="P34" s="237"/>
    </row>
    <row r="35" spans="1:16" ht="18" customHeight="1" thickBot="1">
      <c r="A35" s="245" t="s">
        <v>30</v>
      </c>
      <c r="B35" s="246">
        <f>SUM(B8:B34)</f>
        <v>6370</v>
      </c>
      <c r="C35" s="276">
        <f>SUM(C8:C34)</f>
        <v>0</v>
      </c>
      <c r="D35" s="245" t="s">
        <v>30</v>
      </c>
      <c r="E35" s="246">
        <f>SUM(E8:E34)</f>
        <v>9000</v>
      </c>
      <c r="F35" s="276">
        <f>SUM(F8:F34)</f>
        <v>0</v>
      </c>
      <c r="G35" s="245" t="s">
        <v>30</v>
      </c>
      <c r="H35" s="246">
        <f>SUM(H8:H34)</f>
        <v>8410</v>
      </c>
      <c r="I35" s="276">
        <f>SUM(I8:I34)</f>
        <v>0</v>
      </c>
      <c r="J35" s="248" t="s">
        <v>30</v>
      </c>
      <c r="K35" s="249"/>
      <c r="L35" s="246">
        <f>SUM(L8:L34)</f>
        <v>30830</v>
      </c>
      <c r="M35" s="276">
        <f>SUM(M8:M34)</f>
        <v>0</v>
      </c>
      <c r="N35" s="245" t="s">
        <v>30</v>
      </c>
      <c r="O35" s="246">
        <f>SUM(O8:O34)</f>
        <v>4820</v>
      </c>
      <c r="P35" s="276">
        <f>SUM(P8:P34)</f>
        <v>0</v>
      </c>
    </row>
    <row r="36" spans="1:16" ht="15" customHeight="1" thickBot="1">
      <c r="A36" s="148"/>
      <c r="B36" s="149"/>
      <c r="C36" s="150"/>
      <c r="D36" s="148"/>
      <c r="E36" s="149"/>
      <c r="F36" s="150"/>
      <c r="G36" s="148"/>
      <c r="H36" s="151"/>
      <c r="I36" s="152"/>
      <c r="J36" s="148"/>
      <c r="K36" s="148"/>
      <c r="L36" s="149"/>
      <c r="M36" s="150"/>
      <c r="N36" s="148"/>
      <c r="O36" s="149"/>
      <c r="P36" s="150"/>
    </row>
    <row r="37" spans="1:16" ht="17.25" customHeight="1" thickBot="1">
      <c r="A37" s="203" t="s">
        <v>465</v>
      </c>
      <c r="B37" s="129"/>
      <c r="C37" s="106" t="s">
        <v>180</v>
      </c>
      <c r="D37" s="107" t="s">
        <v>98</v>
      </c>
      <c r="E37" s="124"/>
      <c r="F37" s="109" t="s">
        <v>6</v>
      </c>
      <c r="G37" s="110">
        <f>B53+E53+H53+L53+O53</f>
        <v>26950</v>
      </c>
      <c r="H37" s="125" t="s">
        <v>7</v>
      </c>
      <c r="I37" s="130">
        <f>C53+F53+I53+M53+P53</f>
        <v>0</v>
      </c>
      <c r="J37" s="131"/>
      <c r="K37" s="131"/>
      <c r="L37" s="135"/>
      <c r="M37" s="135"/>
      <c r="N37" s="142"/>
      <c r="O37" s="135"/>
      <c r="P37" s="135"/>
    </row>
    <row r="38" spans="1:16" ht="5.25" customHeight="1" thickBo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16" ht="18" customHeight="1">
      <c r="A39" s="88" t="s">
        <v>9</v>
      </c>
      <c r="B39" s="89"/>
      <c r="C39" s="117"/>
      <c r="D39" s="95" t="s">
        <v>10</v>
      </c>
      <c r="E39" s="89"/>
      <c r="F39" s="117"/>
      <c r="G39" s="95" t="s">
        <v>11</v>
      </c>
      <c r="H39" s="89"/>
      <c r="I39" s="117"/>
      <c r="J39" s="95" t="s">
        <v>12</v>
      </c>
      <c r="K39" s="95"/>
      <c r="L39" s="89"/>
      <c r="M39" s="117"/>
      <c r="N39" s="95" t="s">
        <v>13</v>
      </c>
      <c r="O39" s="89"/>
      <c r="P39" s="117"/>
    </row>
    <row r="40" spans="1:16" s="8" customFormat="1" ht="15" customHeight="1">
      <c r="A40" s="118" t="s">
        <v>14</v>
      </c>
      <c r="B40" s="119" t="s">
        <v>16</v>
      </c>
      <c r="C40" s="121" t="s">
        <v>232</v>
      </c>
      <c r="D40" s="118" t="s">
        <v>14</v>
      </c>
      <c r="E40" s="119" t="s">
        <v>16</v>
      </c>
      <c r="F40" s="121" t="s">
        <v>232</v>
      </c>
      <c r="G40" s="118" t="s">
        <v>14</v>
      </c>
      <c r="H40" s="119" t="s">
        <v>16</v>
      </c>
      <c r="I40" s="121" t="s">
        <v>232</v>
      </c>
      <c r="J40" s="196" t="s">
        <v>14</v>
      </c>
      <c r="K40" s="197"/>
      <c r="L40" s="119" t="s">
        <v>16</v>
      </c>
      <c r="M40" s="121" t="s">
        <v>232</v>
      </c>
      <c r="N40" s="118" t="s">
        <v>14</v>
      </c>
      <c r="O40" s="119" t="s">
        <v>16</v>
      </c>
      <c r="P40" s="121" t="s">
        <v>232</v>
      </c>
    </row>
    <row r="41" spans="1:16" ht="18" customHeight="1">
      <c r="A41" s="204" t="s">
        <v>99</v>
      </c>
      <c r="B41" s="205">
        <v>500</v>
      </c>
      <c r="C41" s="206"/>
      <c r="D41" s="204" t="s">
        <v>102</v>
      </c>
      <c r="E41" s="205">
        <v>2200</v>
      </c>
      <c r="F41" s="206"/>
      <c r="G41" s="204" t="s">
        <v>102</v>
      </c>
      <c r="H41" s="205">
        <v>2150</v>
      </c>
      <c r="I41" s="206"/>
      <c r="J41" s="208" t="s">
        <v>99</v>
      </c>
      <c r="K41" s="209" t="s">
        <v>438</v>
      </c>
      <c r="L41" s="205">
        <v>1910</v>
      </c>
      <c r="M41" s="206"/>
      <c r="N41" s="204" t="s">
        <v>101</v>
      </c>
      <c r="O41" s="205">
        <v>660</v>
      </c>
      <c r="P41" s="206"/>
    </row>
    <row r="42" spans="1:16" ht="18" customHeight="1">
      <c r="A42" s="204" t="s">
        <v>102</v>
      </c>
      <c r="B42" s="205">
        <v>700</v>
      </c>
      <c r="C42" s="210"/>
      <c r="D42" s="204" t="s">
        <v>436</v>
      </c>
      <c r="E42" s="205">
        <v>1760</v>
      </c>
      <c r="F42" s="210"/>
      <c r="G42" s="250" t="s">
        <v>366</v>
      </c>
      <c r="H42" s="205">
        <v>2700</v>
      </c>
      <c r="I42" s="210"/>
      <c r="J42" s="288" t="s">
        <v>361</v>
      </c>
      <c r="K42" s="267" t="s">
        <v>438</v>
      </c>
      <c r="L42" s="205">
        <v>5170</v>
      </c>
      <c r="M42" s="210"/>
      <c r="N42" s="204"/>
      <c r="O42" s="213"/>
      <c r="P42" s="295"/>
    </row>
    <row r="43" spans="1:16" ht="18" customHeight="1">
      <c r="A43" s="473" t="s">
        <v>100</v>
      </c>
      <c r="B43" s="205">
        <v>670</v>
      </c>
      <c r="C43" s="210"/>
      <c r="D43" s="204"/>
      <c r="E43" s="215"/>
      <c r="F43" s="237"/>
      <c r="G43" s="204"/>
      <c r="H43" s="205"/>
      <c r="I43" s="295"/>
      <c r="J43" s="288" t="s">
        <v>197</v>
      </c>
      <c r="K43" s="267" t="s">
        <v>438</v>
      </c>
      <c r="L43" s="205">
        <v>2000</v>
      </c>
      <c r="M43" s="210"/>
      <c r="N43" s="204" t="s">
        <v>103</v>
      </c>
      <c r="O43" s="251">
        <v>0</v>
      </c>
      <c r="P43" s="210"/>
    </row>
    <row r="44" spans="1:16" ht="18" customHeight="1">
      <c r="A44" s="204"/>
      <c r="B44" s="306"/>
      <c r="C44" s="210"/>
      <c r="D44" s="204"/>
      <c r="E44" s="215"/>
      <c r="F44" s="237"/>
      <c r="G44" s="204"/>
      <c r="H44" s="205"/>
      <c r="I44" s="295"/>
      <c r="J44" s="208" t="s">
        <v>104</v>
      </c>
      <c r="K44" s="209" t="s">
        <v>439</v>
      </c>
      <c r="L44" s="205">
        <v>2280</v>
      </c>
      <c r="M44" s="210"/>
      <c r="N44" s="204"/>
      <c r="O44" s="215"/>
      <c r="P44" s="237"/>
    </row>
    <row r="45" spans="1:16" ht="18" customHeight="1">
      <c r="A45" s="250"/>
      <c r="B45" s="306"/>
      <c r="C45" s="210"/>
      <c r="D45" s="207"/>
      <c r="E45" s="215"/>
      <c r="F45" s="237"/>
      <c r="G45" s="207"/>
      <c r="H45" s="205"/>
      <c r="I45" s="295"/>
      <c r="J45" s="212" t="s">
        <v>105</v>
      </c>
      <c r="K45" s="209" t="s">
        <v>438</v>
      </c>
      <c r="L45" s="205">
        <v>4250</v>
      </c>
      <c r="M45" s="210"/>
      <c r="N45" s="204"/>
      <c r="O45" s="215"/>
      <c r="P45" s="237"/>
    </row>
    <row r="46" spans="1:16" ht="18" customHeight="1">
      <c r="A46" s="204"/>
      <c r="B46" s="217"/>
      <c r="C46" s="237"/>
      <c r="D46" s="207"/>
      <c r="E46" s="215"/>
      <c r="F46" s="237"/>
      <c r="G46" s="204"/>
      <c r="H46" s="205"/>
      <c r="I46" s="295"/>
      <c r="J46" s="208"/>
      <c r="K46" s="209"/>
      <c r="L46" s="213"/>
      <c r="M46" s="295"/>
      <c r="N46" s="214"/>
      <c r="O46" s="215"/>
      <c r="P46" s="237"/>
    </row>
    <row r="47" spans="1:16" ht="18" customHeight="1">
      <c r="A47" s="204"/>
      <c r="B47" s="217"/>
      <c r="C47" s="237"/>
      <c r="D47" s="204"/>
      <c r="E47" s="215"/>
      <c r="F47" s="237"/>
      <c r="G47" s="204"/>
      <c r="H47" s="215"/>
      <c r="I47" s="237"/>
      <c r="J47" s="208" t="s">
        <v>103</v>
      </c>
      <c r="K47" s="209"/>
      <c r="L47" s="251">
        <v>0</v>
      </c>
      <c r="M47" s="210"/>
      <c r="N47" s="214"/>
      <c r="O47" s="215"/>
      <c r="P47" s="237"/>
    </row>
    <row r="48" spans="1:16" ht="18" customHeight="1">
      <c r="A48" s="204"/>
      <c r="B48" s="217"/>
      <c r="C48" s="237"/>
      <c r="D48" s="204"/>
      <c r="E48" s="215"/>
      <c r="F48" s="237"/>
      <c r="G48" s="375"/>
      <c r="H48" s="215"/>
      <c r="I48" s="237"/>
      <c r="J48" s="208"/>
      <c r="K48" s="209"/>
      <c r="L48" s="215"/>
      <c r="M48" s="237"/>
      <c r="N48" s="214"/>
      <c r="O48" s="215"/>
      <c r="P48" s="237"/>
    </row>
    <row r="49" spans="1:16" ht="18" customHeight="1">
      <c r="A49" s="204"/>
      <c r="B49" s="217"/>
      <c r="C49" s="237"/>
      <c r="D49" s="207"/>
      <c r="E49" s="215"/>
      <c r="F49" s="237"/>
      <c r="G49" s="294"/>
      <c r="H49" s="215"/>
      <c r="I49" s="237"/>
      <c r="J49" s="208"/>
      <c r="K49" s="209"/>
      <c r="L49" s="215"/>
      <c r="M49" s="237"/>
      <c r="N49" s="214"/>
      <c r="O49" s="215"/>
      <c r="P49" s="237"/>
    </row>
    <row r="50" spans="1:16" ht="18" customHeight="1">
      <c r="A50" s="204"/>
      <c r="B50" s="217"/>
      <c r="C50" s="237"/>
      <c r="D50" s="204"/>
      <c r="E50" s="215"/>
      <c r="F50" s="237"/>
      <c r="G50" s="260"/>
      <c r="H50" s="224"/>
      <c r="I50" s="221"/>
      <c r="J50" s="212"/>
      <c r="K50" s="209"/>
      <c r="L50" s="215"/>
      <c r="M50" s="237"/>
      <c r="N50" s="214"/>
      <c r="O50" s="215"/>
      <c r="P50" s="237"/>
    </row>
    <row r="51" spans="1:16" ht="18" customHeight="1">
      <c r="A51" s="204"/>
      <c r="B51" s="217"/>
      <c r="C51" s="237"/>
      <c r="D51" s="204"/>
      <c r="E51" s="215"/>
      <c r="F51" s="237"/>
      <c r="G51" s="272"/>
      <c r="H51" s="224"/>
      <c r="I51" s="221"/>
      <c r="J51" s="212"/>
      <c r="K51" s="209"/>
      <c r="L51" s="215"/>
      <c r="M51" s="237"/>
      <c r="N51" s="214"/>
      <c r="O51" s="215"/>
      <c r="P51" s="237"/>
    </row>
    <row r="52" spans="1:16" ht="18" customHeight="1">
      <c r="A52" s="336"/>
      <c r="B52" s="337"/>
      <c r="C52" s="237"/>
      <c r="D52" s="336"/>
      <c r="E52" s="338"/>
      <c r="F52" s="237"/>
      <c r="G52" s="336"/>
      <c r="H52" s="339"/>
      <c r="I52" s="237"/>
      <c r="J52" s="340"/>
      <c r="K52" s="373"/>
      <c r="L52" s="337"/>
      <c r="M52" s="237"/>
      <c r="N52" s="336"/>
      <c r="O52" s="338"/>
      <c r="P52" s="237"/>
    </row>
    <row r="53" spans="1:16" ht="18" customHeight="1" thickBot="1">
      <c r="A53" s="245" t="s">
        <v>30</v>
      </c>
      <c r="B53" s="246">
        <f>SUM(B41:B52)</f>
        <v>1870</v>
      </c>
      <c r="C53" s="276">
        <f>SUM(C41:C52)</f>
        <v>0</v>
      </c>
      <c r="D53" s="245" t="s">
        <v>30</v>
      </c>
      <c r="E53" s="246">
        <f>SUM(E41:E52)</f>
        <v>3960</v>
      </c>
      <c r="F53" s="276">
        <f>SUM(F41:F52)</f>
        <v>0</v>
      </c>
      <c r="G53" s="245" t="s">
        <v>30</v>
      </c>
      <c r="H53" s="246">
        <f>SUM(H41:H52)</f>
        <v>4850</v>
      </c>
      <c r="I53" s="276">
        <f>SUM(I41:I52)</f>
        <v>0</v>
      </c>
      <c r="J53" s="248" t="s">
        <v>30</v>
      </c>
      <c r="K53" s="249"/>
      <c r="L53" s="246">
        <f>SUM(L41:L52)</f>
        <v>15610</v>
      </c>
      <c r="M53" s="276">
        <f>SUM(M41:M52)</f>
        <v>0</v>
      </c>
      <c r="N53" s="245" t="s">
        <v>30</v>
      </c>
      <c r="O53" s="246">
        <f>SUM(O41:O52)</f>
        <v>660</v>
      </c>
      <c r="P53" s="276">
        <f>SUM(P41:P52)</f>
        <v>0</v>
      </c>
    </row>
    <row r="54" spans="1:16" ht="15" customHeight="1" thickBot="1">
      <c r="A54" s="148"/>
      <c r="B54" s="149"/>
      <c r="C54" s="150"/>
      <c r="D54" s="148"/>
      <c r="E54" s="149"/>
      <c r="F54" s="150"/>
      <c r="G54" s="148"/>
      <c r="H54" s="149"/>
      <c r="I54" s="150"/>
      <c r="J54" s="148"/>
      <c r="K54" s="148"/>
      <c r="L54" s="149"/>
      <c r="M54" s="150"/>
      <c r="N54" s="148"/>
      <c r="O54" s="149"/>
      <c r="P54" s="150"/>
    </row>
    <row r="55" spans="1:16" s="8" customFormat="1" ht="17.25" customHeight="1" thickBot="1">
      <c r="A55" s="203" t="s">
        <v>461</v>
      </c>
      <c r="B55" s="129"/>
      <c r="C55" s="106" t="s">
        <v>181</v>
      </c>
      <c r="D55" s="107" t="s">
        <v>106</v>
      </c>
      <c r="E55" s="124"/>
      <c r="F55" s="109" t="s">
        <v>6</v>
      </c>
      <c r="G55" s="110">
        <f>B71+E71+H71+L71+O71</f>
        <v>26360</v>
      </c>
      <c r="H55" s="125" t="s">
        <v>7</v>
      </c>
      <c r="I55" s="130">
        <f>C71+F71+I71+M71+P71</f>
        <v>0</v>
      </c>
      <c r="J55" s="131"/>
      <c r="K55" s="131"/>
      <c r="L55" s="135"/>
      <c r="M55" s="135"/>
      <c r="N55" s="142"/>
      <c r="O55" s="135"/>
      <c r="P55" s="135"/>
    </row>
    <row r="56" spans="1:16" ht="5.25" customHeight="1" thickBot="1">
      <c r="A56" s="136"/>
      <c r="B56" s="136"/>
      <c r="C56" s="153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pans="1:16" ht="18" customHeight="1">
      <c r="A57" s="88" t="s">
        <v>9</v>
      </c>
      <c r="B57" s="92"/>
      <c r="C57" s="97"/>
      <c r="D57" s="95" t="s">
        <v>10</v>
      </c>
      <c r="E57" s="92"/>
      <c r="F57" s="97"/>
      <c r="G57" s="95" t="s">
        <v>11</v>
      </c>
      <c r="H57" s="92"/>
      <c r="I57" s="97"/>
      <c r="J57" s="95" t="s">
        <v>12</v>
      </c>
      <c r="K57" s="95"/>
      <c r="L57" s="92"/>
      <c r="M57" s="97"/>
      <c r="N57" s="95" t="s">
        <v>13</v>
      </c>
      <c r="O57" s="92"/>
      <c r="P57" s="97"/>
    </row>
    <row r="58" spans="1:16" s="8" customFormat="1" ht="15" customHeight="1">
      <c r="A58" s="154" t="s">
        <v>14</v>
      </c>
      <c r="B58" s="155" t="s">
        <v>16</v>
      </c>
      <c r="C58" s="121" t="s">
        <v>232</v>
      </c>
      <c r="D58" s="154" t="s">
        <v>14</v>
      </c>
      <c r="E58" s="155" t="s">
        <v>16</v>
      </c>
      <c r="F58" s="121" t="s">
        <v>232</v>
      </c>
      <c r="G58" s="154" t="s">
        <v>14</v>
      </c>
      <c r="H58" s="155" t="s">
        <v>16</v>
      </c>
      <c r="I58" s="121" t="s">
        <v>232</v>
      </c>
      <c r="J58" s="201" t="s">
        <v>14</v>
      </c>
      <c r="K58" s="202"/>
      <c r="L58" s="155" t="s">
        <v>16</v>
      </c>
      <c r="M58" s="121" t="s">
        <v>232</v>
      </c>
      <c r="N58" s="154" t="s">
        <v>14</v>
      </c>
      <c r="O58" s="155" t="s">
        <v>16</v>
      </c>
      <c r="P58" s="121" t="s">
        <v>232</v>
      </c>
    </row>
    <row r="59" spans="1:16" ht="18" customHeight="1">
      <c r="A59" s="204" t="s">
        <v>107</v>
      </c>
      <c r="B59" s="205">
        <v>970</v>
      </c>
      <c r="C59" s="206"/>
      <c r="D59" s="204" t="s">
        <v>108</v>
      </c>
      <c r="E59" s="251">
        <v>0</v>
      </c>
      <c r="F59" s="206"/>
      <c r="G59" s="204" t="s">
        <v>218</v>
      </c>
      <c r="H59" s="205">
        <v>3990</v>
      </c>
      <c r="I59" s="206"/>
      <c r="J59" s="208" t="s">
        <v>109</v>
      </c>
      <c r="K59" s="209" t="s">
        <v>440</v>
      </c>
      <c r="L59" s="205">
        <v>1790</v>
      </c>
      <c r="M59" s="206"/>
      <c r="N59" s="204" t="s">
        <v>110</v>
      </c>
      <c r="O59" s="205">
        <v>410</v>
      </c>
      <c r="P59" s="206"/>
    </row>
    <row r="60" spans="1:16" ht="18" customHeight="1">
      <c r="A60" s="204" t="s">
        <v>111</v>
      </c>
      <c r="B60" s="205">
        <v>580</v>
      </c>
      <c r="C60" s="210"/>
      <c r="D60" s="250" t="s">
        <v>422</v>
      </c>
      <c r="E60" s="213">
        <v>3100</v>
      </c>
      <c r="F60" s="210"/>
      <c r="G60" s="204" t="s">
        <v>108</v>
      </c>
      <c r="H60" s="205">
        <v>3540</v>
      </c>
      <c r="I60" s="210"/>
      <c r="J60" s="208" t="s">
        <v>110</v>
      </c>
      <c r="K60" s="209" t="s">
        <v>438</v>
      </c>
      <c r="L60" s="205">
        <v>2520</v>
      </c>
      <c r="M60" s="210"/>
      <c r="N60" s="204" t="s">
        <v>112</v>
      </c>
      <c r="O60" s="205">
        <v>210</v>
      </c>
      <c r="P60" s="210"/>
    </row>
    <row r="61" spans="1:16" ht="18" customHeight="1">
      <c r="A61" s="204" t="s">
        <v>108</v>
      </c>
      <c r="B61" s="205">
        <v>1530</v>
      </c>
      <c r="C61" s="210"/>
      <c r="D61" s="376"/>
      <c r="E61" s="213"/>
      <c r="F61" s="210"/>
      <c r="G61" s="204" t="s">
        <v>204</v>
      </c>
      <c r="H61" s="205">
        <v>1630</v>
      </c>
      <c r="I61" s="210"/>
      <c r="J61" s="208" t="s">
        <v>112</v>
      </c>
      <c r="K61" s="209" t="s">
        <v>438</v>
      </c>
      <c r="L61" s="205">
        <v>2060</v>
      </c>
      <c r="M61" s="210"/>
      <c r="N61" s="204" t="s">
        <v>113</v>
      </c>
      <c r="O61" s="205">
        <v>230</v>
      </c>
      <c r="P61" s="210"/>
    </row>
    <row r="62" spans="1:16" ht="18" customHeight="1">
      <c r="A62" s="204"/>
      <c r="B62" s="306"/>
      <c r="C62" s="210"/>
      <c r="D62" s="376"/>
      <c r="E62" s="205"/>
      <c r="F62" s="210"/>
      <c r="G62" s="207"/>
      <c r="H62" s="213"/>
      <c r="I62" s="210"/>
      <c r="J62" s="208" t="s">
        <v>204</v>
      </c>
      <c r="K62" s="209" t="s">
        <v>438</v>
      </c>
      <c r="L62" s="205">
        <v>1640</v>
      </c>
      <c r="M62" s="210"/>
      <c r="N62" s="211" t="s">
        <v>426</v>
      </c>
      <c r="O62" s="213">
        <v>50</v>
      </c>
      <c r="P62" s="210"/>
    </row>
    <row r="63" spans="1:16" ht="18" customHeight="1">
      <c r="A63" s="376"/>
      <c r="B63" s="217"/>
      <c r="C63" s="216"/>
      <c r="D63" s="376"/>
      <c r="E63" s="205"/>
      <c r="F63" s="210"/>
      <c r="G63" s="204"/>
      <c r="H63" s="213"/>
      <c r="I63" s="210"/>
      <c r="J63" s="212" t="s">
        <v>113</v>
      </c>
      <c r="K63" s="209" t="s">
        <v>439</v>
      </c>
      <c r="L63" s="205">
        <v>2110</v>
      </c>
      <c r="M63" s="210"/>
      <c r="N63" s="214"/>
      <c r="O63" s="213"/>
      <c r="P63" s="210"/>
    </row>
    <row r="64" spans="1:16" ht="18" customHeight="1">
      <c r="A64" s="376"/>
      <c r="B64" s="217"/>
      <c r="C64" s="216"/>
      <c r="D64" s="376"/>
      <c r="E64" s="215"/>
      <c r="F64" s="216"/>
      <c r="G64" s="376"/>
      <c r="H64" s="215"/>
      <c r="I64" s="216"/>
      <c r="J64" s="208"/>
      <c r="K64" s="209"/>
      <c r="L64" s="215"/>
      <c r="M64" s="216"/>
      <c r="N64" s="204"/>
      <c r="O64" s="205"/>
      <c r="P64" s="210"/>
    </row>
    <row r="65" spans="1:16" ht="18" customHeight="1">
      <c r="A65" s="376"/>
      <c r="B65" s="217"/>
      <c r="C65" s="216"/>
      <c r="D65" s="376"/>
      <c r="E65" s="215"/>
      <c r="F65" s="216"/>
      <c r="G65" s="222"/>
      <c r="H65" s="224"/>
      <c r="I65" s="216"/>
      <c r="J65" s="314"/>
      <c r="K65" s="209"/>
      <c r="L65" s="213"/>
      <c r="M65" s="210"/>
      <c r="N65" s="214"/>
      <c r="O65" s="213"/>
      <c r="P65" s="210"/>
    </row>
    <row r="66" spans="1:16" ht="18" customHeight="1">
      <c r="A66" s="376"/>
      <c r="B66" s="217"/>
      <c r="C66" s="216"/>
      <c r="D66" s="376"/>
      <c r="E66" s="215"/>
      <c r="F66" s="216"/>
      <c r="G66" s="377"/>
      <c r="H66" s="215"/>
      <c r="I66" s="216"/>
      <c r="J66" s="208"/>
      <c r="K66" s="209"/>
      <c r="L66" s="205"/>
      <c r="M66" s="210"/>
      <c r="N66" s="214"/>
      <c r="O66" s="215"/>
      <c r="P66" s="216"/>
    </row>
    <row r="67" spans="1:16" ht="18" customHeight="1">
      <c r="A67" s="376"/>
      <c r="B67" s="217"/>
      <c r="C67" s="216"/>
      <c r="D67" s="377"/>
      <c r="E67" s="215"/>
      <c r="F67" s="216"/>
      <c r="G67" s="376"/>
      <c r="H67" s="215"/>
      <c r="I67" s="216"/>
      <c r="J67" s="378"/>
      <c r="K67" s="379"/>
      <c r="L67" s="215"/>
      <c r="M67" s="216"/>
      <c r="N67" s="380"/>
      <c r="O67" s="215"/>
      <c r="P67" s="216"/>
    </row>
    <row r="68" spans="1:16" ht="18" customHeight="1">
      <c r="A68" s="376"/>
      <c r="B68" s="217"/>
      <c r="C68" s="216"/>
      <c r="D68" s="376"/>
      <c r="E68" s="215"/>
      <c r="F68" s="216"/>
      <c r="G68" s="376"/>
      <c r="H68" s="215"/>
      <c r="I68" s="216"/>
      <c r="J68" s="235"/>
      <c r="K68" s="381"/>
      <c r="L68" s="215"/>
      <c r="M68" s="216"/>
      <c r="N68" s="358"/>
      <c r="O68" s="215"/>
      <c r="P68" s="216"/>
    </row>
    <row r="69" spans="1:16" ht="18" customHeight="1">
      <c r="A69" s="376"/>
      <c r="B69" s="217"/>
      <c r="C69" s="216"/>
      <c r="D69" s="376"/>
      <c r="E69" s="215"/>
      <c r="F69" s="216"/>
      <c r="G69" s="377"/>
      <c r="H69" s="215"/>
      <c r="I69" s="216"/>
      <c r="J69" s="382"/>
      <c r="K69" s="383"/>
      <c r="L69" s="215"/>
      <c r="M69" s="216"/>
      <c r="N69" s="380"/>
      <c r="O69" s="215"/>
      <c r="P69" s="216"/>
    </row>
    <row r="70" spans="1:16" ht="18" customHeight="1">
      <c r="A70" s="384"/>
      <c r="B70" s="385"/>
      <c r="C70" s="216"/>
      <c r="D70" s="384"/>
      <c r="E70" s="241"/>
      <c r="F70" s="216"/>
      <c r="G70" s="386"/>
      <c r="H70" s="241"/>
      <c r="I70" s="216"/>
      <c r="J70" s="387"/>
      <c r="K70" s="388"/>
      <c r="L70" s="241"/>
      <c r="M70" s="216"/>
      <c r="N70" s="389"/>
      <c r="O70" s="241"/>
      <c r="P70" s="216"/>
    </row>
    <row r="71" spans="1:16" ht="18" customHeight="1" thickBot="1">
      <c r="A71" s="390" t="s">
        <v>30</v>
      </c>
      <c r="B71" s="246">
        <f>SUM(B59:B70)</f>
        <v>3080</v>
      </c>
      <c r="C71" s="276">
        <f>SUM(C59:C70)</f>
        <v>0</v>
      </c>
      <c r="D71" s="390" t="s">
        <v>30</v>
      </c>
      <c r="E71" s="246">
        <f>SUM(E59:E70)</f>
        <v>3100</v>
      </c>
      <c r="F71" s="276">
        <f>SUM(F59:F70)</f>
        <v>0</v>
      </c>
      <c r="G71" s="390" t="s">
        <v>30</v>
      </c>
      <c r="H71" s="246">
        <f>SUM(H59:H70)</f>
        <v>9160</v>
      </c>
      <c r="I71" s="276">
        <f>SUM(I59:I70)</f>
        <v>0</v>
      </c>
      <c r="J71" s="391" t="s">
        <v>30</v>
      </c>
      <c r="K71" s="392"/>
      <c r="L71" s="246">
        <f>SUM(L59:L70)</f>
        <v>10120</v>
      </c>
      <c r="M71" s="276">
        <f>SUM(M59:M70)</f>
        <v>0</v>
      </c>
      <c r="N71" s="390" t="s">
        <v>30</v>
      </c>
      <c r="O71" s="246">
        <f>SUM(O59:O70)</f>
        <v>900</v>
      </c>
      <c r="P71" s="276">
        <f>SUM(P59:P70)</f>
        <v>0</v>
      </c>
    </row>
    <row r="72" spans="1:16" ht="13.5" customHeight="1">
      <c r="A72" s="148"/>
      <c r="B72" s="149"/>
      <c r="C72" s="150"/>
      <c r="D72" s="148"/>
      <c r="E72" s="149"/>
      <c r="F72" s="150"/>
      <c r="G72" s="148"/>
      <c r="H72" s="149"/>
      <c r="I72" s="150"/>
      <c r="J72" s="148"/>
      <c r="K72" s="148"/>
      <c r="L72" s="149"/>
      <c r="M72" s="150"/>
      <c r="N72" s="148"/>
      <c r="O72" s="149"/>
      <c r="P72" s="150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C17 P60:P61 P63 M60:M63 M65">
    <cfRule type="cellIs" priority="33" dxfId="171" operator="greaterThan" stopIfTrue="1">
      <formula>B17</formula>
    </cfRule>
  </conditionalFormatting>
  <conditionalFormatting sqref="F8">
    <cfRule type="cellIs" priority="32" dxfId="171" operator="greaterThan" stopIfTrue="1">
      <formula>E8</formula>
    </cfRule>
  </conditionalFormatting>
  <conditionalFormatting sqref="I8">
    <cfRule type="cellIs" priority="31" dxfId="171" operator="greaterThan" stopIfTrue="1">
      <formula>H8</formula>
    </cfRule>
  </conditionalFormatting>
  <conditionalFormatting sqref="M8">
    <cfRule type="cellIs" priority="30" dxfId="171" operator="greaterThan" stopIfTrue="1">
      <formula>L8</formula>
    </cfRule>
  </conditionalFormatting>
  <conditionalFormatting sqref="P8">
    <cfRule type="cellIs" priority="29" dxfId="171" operator="greaterThan" stopIfTrue="1">
      <formula>O8</formula>
    </cfRule>
  </conditionalFormatting>
  <conditionalFormatting sqref="C41">
    <cfRule type="cellIs" priority="28" dxfId="171" operator="greaterThan" stopIfTrue="1">
      <formula>B41</formula>
    </cfRule>
  </conditionalFormatting>
  <conditionalFormatting sqref="F41">
    <cfRule type="cellIs" priority="27" dxfId="171" operator="greaterThan" stopIfTrue="1">
      <formula>E41</formula>
    </cfRule>
  </conditionalFormatting>
  <conditionalFormatting sqref="I41">
    <cfRule type="cellIs" priority="26" dxfId="171" operator="greaterThan" stopIfTrue="1">
      <formula>H41</formula>
    </cfRule>
  </conditionalFormatting>
  <conditionalFormatting sqref="M41">
    <cfRule type="cellIs" priority="25" dxfId="171" operator="greaterThan" stopIfTrue="1">
      <formula>L41</formula>
    </cfRule>
  </conditionalFormatting>
  <conditionalFormatting sqref="P41">
    <cfRule type="cellIs" priority="24" dxfId="171" operator="greaterThan" stopIfTrue="1">
      <formula>O41</formula>
    </cfRule>
  </conditionalFormatting>
  <conditionalFormatting sqref="C59">
    <cfRule type="cellIs" priority="23" dxfId="171" operator="greaterThan" stopIfTrue="1">
      <formula>B59</formula>
    </cfRule>
  </conditionalFormatting>
  <conditionalFormatting sqref="F59">
    <cfRule type="cellIs" priority="22" dxfId="171" operator="greaterThan" stopIfTrue="1">
      <formula>E59</formula>
    </cfRule>
  </conditionalFormatting>
  <conditionalFormatting sqref="I59">
    <cfRule type="cellIs" priority="21" dxfId="171" operator="greaterThan" stopIfTrue="1">
      <formula>H59</formula>
    </cfRule>
  </conditionalFormatting>
  <conditionalFormatting sqref="M59">
    <cfRule type="cellIs" priority="20" dxfId="171" operator="greaterThan" stopIfTrue="1">
      <formula>L59</formula>
    </cfRule>
  </conditionalFormatting>
  <conditionalFormatting sqref="P59">
    <cfRule type="cellIs" priority="19" dxfId="171" operator="greaterThan" stopIfTrue="1">
      <formula>O59</formula>
    </cfRule>
  </conditionalFormatting>
  <conditionalFormatting sqref="C8:C15">
    <cfRule type="cellIs" priority="18" dxfId="171" operator="greaterThan" stopIfTrue="1">
      <formula>B8</formula>
    </cfRule>
  </conditionalFormatting>
  <conditionalFormatting sqref="F9:F13">
    <cfRule type="cellIs" priority="17" dxfId="171" operator="greaterThan" stopIfTrue="1">
      <formula>E9</formula>
    </cfRule>
  </conditionalFormatting>
  <conditionalFormatting sqref="I9:I13">
    <cfRule type="cellIs" priority="16" dxfId="171" operator="greaterThan" stopIfTrue="1">
      <formula>H9</formula>
    </cfRule>
  </conditionalFormatting>
  <conditionalFormatting sqref="M9:M11 M13:M17">
    <cfRule type="cellIs" priority="15" dxfId="171" operator="greaterThan" stopIfTrue="1">
      <formula>L9</formula>
    </cfRule>
  </conditionalFormatting>
  <conditionalFormatting sqref="P9:P11">
    <cfRule type="cellIs" priority="14" dxfId="171" operator="greaterThan" stopIfTrue="1">
      <formula>O9</formula>
    </cfRule>
  </conditionalFormatting>
  <conditionalFormatting sqref="M12">
    <cfRule type="cellIs" priority="12" dxfId="171" operator="greaterThan" stopIfTrue="1">
      <formula>L12</formula>
    </cfRule>
  </conditionalFormatting>
  <conditionalFormatting sqref="C42:C43">
    <cfRule type="cellIs" priority="11" dxfId="171" operator="greaterThan" stopIfTrue="1">
      <formula>B42</formula>
    </cfRule>
  </conditionalFormatting>
  <conditionalFormatting sqref="F42">
    <cfRule type="cellIs" priority="10" dxfId="171" operator="greaterThan" stopIfTrue="1">
      <formula>E42</formula>
    </cfRule>
  </conditionalFormatting>
  <conditionalFormatting sqref="I42">
    <cfRule type="cellIs" priority="9" dxfId="171" operator="greaterThan" stopIfTrue="1">
      <formula>H42</formula>
    </cfRule>
  </conditionalFormatting>
  <conditionalFormatting sqref="M42:M45">
    <cfRule type="cellIs" priority="8" dxfId="171" operator="greaterThan" stopIfTrue="1">
      <formula>L42</formula>
    </cfRule>
  </conditionalFormatting>
  <conditionalFormatting sqref="M47">
    <cfRule type="cellIs" priority="7" dxfId="171" operator="greaterThan" stopIfTrue="1">
      <formula>L47</formula>
    </cfRule>
  </conditionalFormatting>
  <conditionalFormatting sqref="P43">
    <cfRule type="cellIs" priority="6" dxfId="171" operator="greaterThan" stopIfTrue="1">
      <formula>O43</formula>
    </cfRule>
  </conditionalFormatting>
  <conditionalFormatting sqref="C60:C62">
    <cfRule type="cellIs" priority="5" dxfId="171" operator="greaterThan" stopIfTrue="1">
      <formula>B60</formula>
    </cfRule>
  </conditionalFormatting>
  <conditionalFormatting sqref="F62:F63">
    <cfRule type="cellIs" priority="4" dxfId="171" operator="greaterThan" stopIfTrue="1">
      <formula>E62</formula>
    </cfRule>
  </conditionalFormatting>
  <conditionalFormatting sqref="I60:I61">
    <cfRule type="cellIs" priority="3" dxfId="171" operator="greaterThan" stopIfTrue="1">
      <formula>H60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="90" zoomScaleNormal="90" workbookViewId="0" topLeftCell="A1">
      <selection activeCell="R10" sqref="R10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2.125" style="9" customWidth="1"/>
    <col min="12" max="12" width="8.00390625" style="9" customWidth="1"/>
    <col min="13" max="13" width="9.625" style="9" customWidth="1"/>
    <col min="14" max="14" width="11.625" style="9" customWidth="1"/>
    <col min="15" max="15" width="8.00390625" style="9" customWidth="1"/>
    <col min="16" max="16" width="9.625" style="9" customWidth="1"/>
    <col min="17" max="17" width="2.375" style="9" customWidth="1"/>
    <col min="18" max="16384" width="9.00390625" style="9" customWidth="1"/>
  </cols>
  <sheetData>
    <row r="1" spans="1:16" ht="16.5" customHeight="1">
      <c r="A1" s="88" t="s">
        <v>0</v>
      </c>
      <c r="B1" s="89"/>
      <c r="C1" s="89"/>
      <c r="D1" s="90"/>
      <c r="E1" s="91" t="s">
        <v>1</v>
      </c>
      <c r="F1" s="92"/>
      <c r="G1" s="93"/>
      <c r="H1" s="94" t="s">
        <v>2</v>
      </c>
      <c r="I1" s="95" t="s">
        <v>3</v>
      </c>
      <c r="J1" s="90"/>
      <c r="K1" s="89"/>
      <c r="L1" s="96" t="s">
        <v>4</v>
      </c>
      <c r="M1" s="97"/>
      <c r="N1" s="98"/>
      <c r="O1" s="99"/>
      <c r="P1" s="8"/>
    </row>
    <row r="2" spans="1:16" ht="34.5" customHeight="1" thickBot="1">
      <c r="A2" s="484">
        <f>'東区・博多区'!A2</f>
        <v>0</v>
      </c>
      <c r="B2" s="498"/>
      <c r="C2" s="498"/>
      <c r="D2" s="499"/>
      <c r="E2" s="487" t="str">
        <f>'東区・博多区'!E2</f>
        <v>平成　　　年　　　月　　　日</v>
      </c>
      <c r="F2" s="488"/>
      <c r="G2" s="489"/>
      <c r="H2" s="127">
        <f>'東区・博多区'!H2</f>
        <v>0</v>
      </c>
      <c r="I2" s="101">
        <f>'東区・博多区'!I2</f>
        <v>0</v>
      </c>
      <c r="J2" s="195"/>
      <c r="K2" s="468"/>
      <c r="L2" s="482"/>
      <c r="M2" s="483"/>
      <c r="N2" s="102"/>
      <c r="O2" s="103"/>
      <c r="P2" s="8"/>
    </row>
    <row r="3" spans="14:15" ht="15" customHeight="1" thickBot="1">
      <c r="N3" s="104" t="s">
        <v>221</v>
      </c>
      <c r="O3" s="128"/>
    </row>
    <row r="4" spans="1:16" ht="17.25" customHeight="1" thickBot="1">
      <c r="A4" s="203" t="s">
        <v>428</v>
      </c>
      <c r="B4" s="129"/>
      <c r="C4" s="106" t="s">
        <v>182</v>
      </c>
      <c r="D4" s="107" t="s">
        <v>114</v>
      </c>
      <c r="E4" s="124"/>
      <c r="F4" s="109" t="s">
        <v>6</v>
      </c>
      <c r="G4" s="110">
        <f>B19+E19+H19+L19+O19</f>
        <v>32580</v>
      </c>
      <c r="H4" s="125" t="s">
        <v>7</v>
      </c>
      <c r="I4" s="130">
        <f>C19+F19+I19+M19+P19</f>
        <v>0</v>
      </c>
      <c r="J4" s="131"/>
      <c r="K4" s="131"/>
      <c r="L4" s="132" t="s">
        <v>8</v>
      </c>
      <c r="M4" s="133">
        <f>SUM(I4,I21,I35,I46)</f>
        <v>0</v>
      </c>
      <c r="N4" s="116" t="s">
        <v>222</v>
      </c>
      <c r="O4" s="134"/>
      <c r="P4" s="135"/>
    </row>
    <row r="5" spans="1:16" ht="5.2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8" customHeight="1">
      <c r="A6" s="88" t="s">
        <v>9</v>
      </c>
      <c r="B6" s="89"/>
      <c r="C6" s="117"/>
      <c r="D6" s="95" t="s">
        <v>10</v>
      </c>
      <c r="E6" s="89"/>
      <c r="F6" s="117"/>
      <c r="G6" s="95" t="s">
        <v>11</v>
      </c>
      <c r="H6" s="89"/>
      <c r="I6" s="117"/>
      <c r="J6" s="95" t="s">
        <v>12</v>
      </c>
      <c r="K6" s="95"/>
      <c r="L6" s="89"/>
      <c r="M6" s="117"/>
      <c r="N6" s="95" t="s">
        <v>13</v>
      </c>
      <c r="O6" s="89"/>
      <c r="P6" s="117"/>
    </row>
    <row r="7" spans="1:16" ht="15" customHeight="1">
      <c r="A7" s="118" t="s">
        <v>14</v>
      </c>
      <c r="B7" s="119" t="s">
        <v>16</v>
      </c>
      <c r="C7" s="121" t="s">
        <v>232</v>
      </c>
      <c r="D7" s="118" t="s">
        <v>14</v>
      </c>
      <c r="E7" s="119" t="s">
        <v>16</v>
      </c>
      <c r="F7" s="121" t="s">
        <v>232</v>
      </c>
      <c r="G7" s="118" t="s">
        <v>14</v>
      </c>
      <c r="H7" s="119" t="s">
        <v>16</v>
      </c>
      <c r="I7" s="121" t="s">
        <v>232</v>
      </c>
      <c r="J7" s="196" t="s">
        <v>14</v>
      </c>
      <c r="K7" s="197"/>
      <c r="L7" s="119" t="s">
        <v>16</v>
      </c>
      <c r="M7" s="121" t="s">
        <v>232</v>
      </c>
      <c r="N7" s="118" t="s">
        <v>14</v>
      </c>
      <c r="O7" s="119" t="s">
        <v>16</v>
      </c>
      <c r="P7" s="121" t="s">
        <v>232</v>
      </c>
    </row>
    <row r="8" spans="1:16" ht="18" customHeight="1">
      <c r="A8" s="204" t="s">
        <v>240</v>
      </c>
      <c r="B8" s="205">
        <v>2000</v>
      </c>
      <c r="C8" s="206"/>
      <c r="D8" s="204" t="s">
        <v>115</v>
      </c>
      <c r="E8" s="205">
        <v>2520</v>
      </c>
      <c r="F8" s="206"/>
      <c r="G8" s="204" t="s">
        <v>116</v>
      </c>
      <c r="H8" s="205">
        <v>1800</v>
      </c>
      <c r="I8" s="206"/>
      <c r="J8" s="208" t="s">
        <v>116</v>
      </c>
      <c r="K8" s="209" t="s">
        <v>438</v>
      </c>
      <c r="L8" s="205">
        <v>4080</v>
      </c>
      <c r="M8" s="206"/>
      <c r="N8" s="204" t="s">
        <v>116</v>
      </c>
      <c r="O8" s="205">
        <v>440</v>
      </c>
      <c r="P8" s="206"/>
    </row>
    <row r="9" spans="1:16" ht="18" customHeight="1">
      <c r="A9" s="204" t="s">
        <v>117</v>
      </c>
      <c r="B9" s="205">
        <v>290</v>
      </c>
      <c r="C9" s="210"/>
      <c r="D9" s="204" t="s">
        <v>119</v>
      </c>
      <c r="E9" s="205">
        <v>2030</v>
      </c>
      <c r="F9" s="210"/>
      <c r="G9" s="204" t="s">
        <v>118</v>
      </c>
      <c r="H9" s="205">
        <v>1270</v>
      </c>
      <c r="I9" s="210"/>
      <c r="J9" s="208" t="s">
        <v>118</v>
      </c>
      <c r="K9" s="209" t="s">
        <v>438</v>
      </c>
      <c r="L9" s="205">
        <v>3330</v>
      </c>
      <c r="M9" s="210"/>
      <c r="N9" s="250" t="s">
        <v>391</v>
      </c>
      <c r="O9" s="205">
        <v>440</v>
      </c>
      <c r="P9" s="210"/>
    </row>
    <row r="10" spans="1:16" ht="18" customHeight="1">
      <c r="A10" s="204" t="s">
        <v>121</v>
      </c>
      <c r="B10" s="205">
        <v>1800</v>
      </c>
      <c r="C10" s="210"/>
      <c r="D10" s="204" t="s">
        <v>435</v>
      </c>
      <c r="E10" s="205">
        <v>530</v>
      </c>
      <c r="F10" s="210"/>
      <c r="G10" s="204" t="s">
        <v>120</v>
      </c>
      <c r="H10" s="205">
        <v>1680</v>
      </c>
      <c r="I10" s="210"/>
      <c r="J10" s="288" t="s">
        <v>390</v>
      </c>
      <c r="K10" s="267" t="s">
        <v>438</v>
      </c>
      <c r="L10" s="205">
        <v>4170</v>
      </c>
      <c r="M10" s="210"/>
      <c r="N10" s="204" t="s">
        <v>118</v>
      </c>
      <c r="O10" s="205">
        <v>300</v>
      </c>
      <c r="P10" s="210"/>
    </row>
    <row r="11" spans="1:16" ht="18" customHeight="1">
      <c r="A11" s="204"/>
      <c r="B11" s="306"/>
      <c r="C11" s="295"/>
      <c r="D11" s="204"/>
      <c r="E11" s="215"/>
      <c r="F11" s="237"/>
      <c r="G11" s="207"/>
      <c r="H11" s="213"/>
      <c r="I11" s="295"/>
      <c r="J11" s="208" t="s">
        <v>121</v>
      </c>
      <c r="K11" s="209" t="s">
        <v>438</v>
      </c>
      <c r="L11" s="205">
        <v>1930</v>
      </c>
      <c r="M11" s="210"/>
      <c r="N11" s="207" t="s">
        <v>121</v>
      </c>
      <c r="O11" s="205">
        <v>240</v>
      </c>
      <c r="P11" s="210"/>
    </row>
    <row r="12" spans="1:16" ht="18" customHeight="1">
      <c r="A12" s="204"/>
      <c r="B12" s="217"/>
      <c r="C12" s="237"/>
      <c r="D12" s="204"/>
      <c r="E12" s="215"/>
      <c r="F12" s="237"/>
      <c r="G12" s="204"/>
      <c r="H12" s="205"/>
      <c r="I12" s="295"/>
      <c r="J12" s="208" t="s">
        <v>122</v>
      </c>
      <c r="K12" s="209" t="s">
        <v>438</v>
      </c>
      <c r="L12" s="205">
        <v>2390</v>
      </c>
      <c r="M12" s="210"/>
      <c r="N12" s="204" t="s">
        <v>206</v>
      </c>
      <c r="O12" s="205">
        <v>340</v>
      </c>
      <c r="P12" s="210"/>
    </row>
    <row r="13" spans="1:16" ht="18" customHeight="1">
      <c r="A13" s="204"/>
      <c r="B13" s="217"/>
      <c r="C13" s="237"/>
      <c r="D13" s="204"/>
      <c r="E13" s="215"/>
      <c r="F13" s="237"/>
      <c r="G13" s="204"/>
      <c r="H13" s="215"/>
      <c r="I13" s="237"/>
      <c r="J13" s="393" t="s">
        <v>350</v>
      </c>
      <c r="K13" s="394" t="s">
        <v>438</v>
      </c>
      <c r="L13" s="395">
        <v>1000</v>
      </c>
      <c r="M13" s="210"/>
      <c r="N13" s="207"/>
      <c r="O13" s="215"/>
      <c r="P13" s="237"/>
    </row>
    <row r="14" spans="1:16" ht="18" customHeight="1">
      <c r="A14" s="204"/>
      <c r="B14" s="217"/>
      <c r="C14" s="237"/>
      <c r="D14" s="207"/>
      <c r="E14" s="215"/>
      <c r="F14" s="237"/>
      <c r="G14" s="204"/>
      <c r="H14" s="215"/>
      <c r="I14" s="237"/>
      <c r="J14" s="396"/>
      <c r="K14" s="397"/>
      <c r="L14" s="398"/>
      <c r="M14" s="295"/>
      <c r="N14" s="204"/>
      <c r="O14" s="205"/>
      <c r="P14" s="295"/>
    </row>
    <row r="15" spans="1:16" ht="18" customHeight="1">
      <c r="A15" s="204"/>
      <c r="B15" s="217"/>
      <c r="C15" s="237"/>
      <c r="D15" s="207"/>
      <c r="E15" s="215"/>
      <c r="F15" s="237"/>
      <c r="G15" s="207"/>
      <c r="H15" s="215"/>
      <c r="I15" s="237"/>
      <c r="J15" s="208"/>
      <c r="K15" s="209"/>
      <c r="L15" s="205"/>
      <c r="M15" s="295"/>
      <c r="N15" s="207"/>
      <c r="O15" s="215"/>
      <c r="P15" s="237"/>
    </row>
    <row r="16" spans="1:16" ht="18" customHeight="1">
      <c r="A16" s="204"/>
      <c r="B16" s="217"/>
      <c r="C16" s="237"/>
      <c r="D16" s="207"/>
      <c r="E16" s="215"/>
      <c r="F16" s="237"/>
      <c r="G16" s="204"/>
      <c r="H16" s="215"/>
      <c r="I16" s="237"/>
      <c r="J16" s="212"/>
      <c r="K16" s="209"/>
      <c r="L16" s="205"/>
      <c r="M16" s="295"/>
      <c r="N16" s="207"/>
      <c r="O16" s="215"/>
      <c r="P16" s="237"/>
    </row>
    <row r="17" spans="1:16" ht="18" customHeight="1">
      <c r="A17" s="204"/>
      <c r="B17" s="217"/>
      <c r="C17" s="237"/>
      <c r="D17" s="207"/>
      <c r="E17" s="215"/>
      <c r="F17" s="237"/>
      <c r="G17" s="260"/>
      <c r="H17" s="215"/>
      <c r="I17" s="237"/>
      <c r="J17" s="396"/>
      <c r="K17" s="397"/>
      <c r="L17" s="399"/>
      <c r="M17" s="237"/>
      <c r="N17" s="207"/>
      <c r="O17" s="215"/>
      <c r="P17" s="237"/>
    </row>
    <row r="18" spans="1:16" ht="18" customHeight="1">
      <c r="A18" s="400"/>
      <c r="B18" s="385"/>
      <c r="C18" s="237"/>
      <c r="D18" s="400"/>
      <c r="E18" s="241"/>
      <c r="F18" s="237"/>
      <c r="G18" s="400"/>
      <c r="H18" s="241"/>
      <c r="I18" s="237"/>
      <c r="J18" s="243"/>
      <c r="K18" s="256"/>
      <c r="L18" s="241"/>
      <c r="M18" s="237"/>
      <c r="N18" s="244"/>
      <c r="O18" s="241"/>
      <c r="P18" s="237"/>
    </row>
    <row r="19" spans="1:16" ht="18" customHeight="1" thickBot="1">
      <c r="A19" s="245" t="s">
        <v>30</v>
      </c>
      <c r="B19" s="246">
        <f>SUM(B8:B18)</f>
        <v>4090</v>
      </c>
      <c r="C19" s="276">
        <f>SUM(C8:C18)</f>
        <v>0</v>
      </c>
      <c r="D19" s="245" t="s">
        <v>30</v>
      </c>
      <c r="E19" s="246">
        <f>SUM(E8:E18)</f>
        <v>5080</v>
      </c>
      <c r="F19" s="276">
        <f>SUM(F8:F18)</f>
        <v>0</v>
      </c>
      <c r="G19" s="245" t="s">
        <v>30</v>
      </c>
      <c r="H19" s="246">
        <f>SUM(H8:H18)</f>
        <v>4750</v>
      </c>
      <c r="I19" s="276">
        <f>SUM(I8:I18)</f>
        <v>0</v>
      </c>
      <c r="J19" s="248" t="s">
        <v>30</v>
      </c>
      <c r="K19" s="249"/>
      <c r="L19" s="246">
        <f>SUM(L8:L18)</f>
        <v>16900</v>
      </c>
      <c r="M19" s="276">
        <f>SUM(M8:M18)</f>
        <v>0</v>
      </c>
      <c r="N19" s="245" t="s">
        <v>30</v>
      </c>
      <c r="O19" s="246">
        <f>SUM(O8:O18)</f>
        <v>1760</v>
      </c>
      <c r="P19" s="276">
        <f>SUM(P8:P18)</f>
        <v>0</v>
      </c>
    </row>
    <row r="20" ht="15" customHeight="1" thickBot="1">
      <c r="N20" s="122"/>
    </row>
    <row r="21" spans="1:16" s="8" customFormat="1" ht="17.25" customHeight="1" thickBot="1">
      <c r="A21" s="203" t="s">
        <v>428</v>
      </c>
      <c r="B21" s="129"/>
      <c r="C21" s="156" t="s">
        <v>183</v>
      </c>
      <c r="D21" s="107" t="s">
        <v>194</v>
      </c>
      <c r="E21" s="124"/>
      <c r="F21" s="109" t="s">
        <v>6</v>
      </c>
      <c r="G21" s="110">
        <f>SUM(B33,E33,H33,L33,O33)</f>
        <v>17930</v>
      </c>
      <c r="H21" s="125" t="s">
        <v>7</v>
      </c>
      <c r="I21" s="130">
        <f>SUM(C33,F33,I33,M33,P33)</f>
        <v>0</v>
      </c>
      <c r="J21" s="157"/>
      <c r="K21" s="198"/>
      <c r="L21" s="158"/>
      <c r="M21" s="158"/>
      <c r="N21" s="158"/>
      <c r="O21" s="158"/>
      <c r="P21" s="158"/>
    </row>
    <row r="22" spans="1:16" ht="5.2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ht="18" customHeight="1">
      <c r="A23" s="88" t="s">
        <v>9</v>
      </c>
      <c r="B23" s="89"/>
      <c r="C23" s="117"/>
      <c r="D23" s="95" t="s">
        <v>10</v>
      </c>
      <c r="E23" s="89"/>
      <c r="F23" s="117"/>
      <c r="G23" s="95" t="s">
        <v>11</v>
      </c>
      <c r="H23" s="89"/>
      <c r="I23" s="117"/>
      <c r="J23" s="95" t="s">
        <v>12</v>
      </c>
      <c r="K23" s="95"/>
      <c r="L23" s="89"/>
      <c r="M23" s="117"/>
      <c r="N23" s="95" t="s">
        <v>13</v>
      </c>
      <c r="O23" s="89"/>
      <c r="P23" s="117"/>
    </row>
    <row r="24" spans="1:16" s="8" customFormat="1" ht="15" customHeight="1">
      <c r="A24" s="118" t="s">
        <v>14</v>
      </c>
      <c r="B24" s="119" t="s">
        <v>16</v>
      </c>
      <c r="C24" s="121" t="s">
        <v>232</v>
      </c>
      <c r="D24" s="118" t="s">
        <v>14</v>
      </c>
      <c r="E24" s="119" t="s">
        <v>16</v>
      </c>
      <c r="F24" s="121" t="s">
        <v>232</v>
      </c>
      <c r="G24" s="118" t="s">
        <v>14</v>
      </c>
      <c r="H24" s="119" t="s">
        <v>252</v>
      </c>
      <c r="I24" s="121" t="s">
        <v>232</v>
      </c>
      <c r="J24" s="196" t="s">
        <v>14</v>
      </c>
      <c r="K24" s="197"/>
      <c r="L24" s="119" t="s">
        <v>16</v>
      </c>
      <c r="M24" s="121" t="s">
        <v>232</v>
      </c>
      <c r="N24" s="118" t="s">
        <v>14</v>
      </c>
      <c r="O24" s="119" t="s">
        <v>16</v>
      </c>
      <c r="P24" s="121" t="s">
        <v>232</v>
      </c>
    </row>
    <row r="25" spans="1:16" ht="18" customHeight="1">
      <c r="A25" s="204" t="s">
        <v>123</v>
      </c>
      <c r="B25" s="205">
        <v>1420</v>
      </c>
      <c r="C25" s="206"/>
      <c r="D25" s="204" t="s">
        <v>241</v>
      </c>
      <c r="E25" s="205">
        <v>700</v>
      </c>
      <c r="F25" s="206"/>
      <c r="G25" s="204" t="s">
        <v>246</v>
      </c>
      <c r="H25" s="205">
        <v>490</v>
      </c>
      <c r="I25" s="206"/>
      <c r="J25" s="208" t="s">
        <v>126</v>
      </c>
      <c r="K25" s="209" t="s">
        <v>438</v>
      </c>
      <c r="L25" s="205">
        <v>2040</v>
      </c>
      <c r="M25" s="210"/>
      <c r="N25" s="207" t="s">
        <v>126</v>
      </c>
      <c r="O25" s="205">
        <v>230</v>
      </c>
      <c r="P25" s="210"/>
    </row>
    <row r="26" spans="1:16" ht="18" customHeight="1">
      <c r="A26" s="250" t="s">
        <v>384</v>
      </c>
      <c r="B26" s="205">
        <v>350</v>
      </c>
      <c r="C26" s="210"/>
      <c r="D26" s="207" t="s">
        <v>242</v>
      </c>
      <c r="E26" s="205">
        <v>2220</v>
      </c>
      <c r="F26" s="210"/>
      <c r="G26" s="204" t="s">
        <v>242</v>
      </c>
      <c r="H26" s="205">
        <v>1790</v>
      </c>
      <c r="I26" s="210"/>
      <c r="J26" s="401" t="s">
        <v>421</v>
      </c>
      <c r="K26" s="402" t="s">
        <v>438</v>
      </c>
      <c r="L26" s="275">
        <v>7830</v>
      </c>
      <c r="M26" s="237"/>
      <c r="N26" s="403" t="s">
        <v>421</v>
      </c>
      <c r="O26" s="293">
        <v>860</v>
      </c>
      <c r="P26" s="237"/>
    </row>
    <row r="27" spans="1:16" ht="18" customHeight="1">
      <c r="A27" s="204"/>
      <c r="B27" s="217"/>
      <c r="C27" s="237"/>
      <c r="D27" s="204"/>
      <c r="E27" s="213"/>
      <c r="F27" s="295"/>
      <c r="G27" s="207"/>
      <c r="H27" s="213"/>
      <c r="I27" s="295"/>
      <c r="J27" s="208"/>
      <c r="K27" s="209"/>
      <c r="L27" s="205"/>
      <c r="M27" s="295"/>
      <c r="N27" s="207"/>
      <c r="O27" s="205"/>
      <c r="P27" s="295"/>
    </row>
    <row r="28" spans="1:16" ht="18" customHeight="1">
      <c r="A28" s="204"/>
      <c r="B28" s="217"/>
      <c r="C28" s="237"/>
      <c r="D28" s="204"/>
      <c r="E28" s="215"/>
      <c r="F28" s="237"/>
      <c r="G28" s="204"/>
      <c r="H28" s="215"/>
      <c r="I28" s="237"/>
      <c r="J28" s="208"/>
      <c r="K28" s="209"/>
      <c r="L28" s="404"/>
      <c r="M28" s="210"/>
      <c r="N28" s="204"/>
      <c r="O28" s="404"/>
      <c r="P28" s="210"/>
    </row>
    <row r="29" spans="1:16" ht="18" customHeight="1">
      <c r="A29" s="204"/>
      <c r="B29" s="217"/>
      <c r="C29" s="237"/>
      <c r="D29" s="204"/>
      <c r="E29" s="215"/>
      <c r="F29" s="237"/>
      <c r="G29" s="204"/>
      <c r="H29" s="215"/>
      <c r="I29" s="237"/>
      <c r="J29" s="208"/>
      <c r="K29" s="209"/>
      <c r="L29" s="404"/>
      <c r="M29" s="210"/>
      <c r="N29" s="204"/>
      <c r="O29" s="404"/>
      <c r="P29" s="210"/>
    </row>
    <row r="30" spans="1:16" ht="18" customHeight="1">
      <c r="A30" s="204"/>
      <c r="B30" s="217"/>
      <c r="C30" s="237"/>
      <c r="D30" s="204"/>
      <c r="E30" s="215"/>
      <c r="F30" s="237"/>
      <c r="G30" s="287"/>
      <c r="H30" s="215"/>
      <c r="I30" s="237"/>
      <c r="J30" s="208"/>
      <c r="K30" s="209"/>
      <c r="L30" s="404"/>
      <c r="M30" s="295"/>
      <c r="N30" s="204"/>
      <c r="O30" s="293"/>
      <c r="P30" s="237"/>
    </row>
    <row r="31" spans="1:16" ht="18" customHeight="1">
      <c r="A31" s="204"/>
      <c r="B31" s="217"/>
      <c r="C31" s="237"/>
      <c r="D31" s="207"/>
      <c r="E31" s="215"/>
      <c r="F31" s="237"/>
      <c r="G31" s="405"/>
      <c r="H31" s="318"/>
      <c r="I31" s="237"/>
      <c r="J31" s="257"/>
      <c r="K31" s="357"/>
      <c r="L31" s="275"/>
      <c r="M31" s="237"/>
      <c r="N31" s="258"/>
      <c r="O31" s="406"/>
      <c r="P31" s="237"/>
    </row>
    <row r="32" spans="1:16" ht="18" customHeight="1">
      <c r="A32" s="400"/>
      <c r="B32" s="385"/>
      <c r="C32" s="237"/>
      <c r="D32" s="400"/>
      <c r="E32" s="241"/>
      <c r="F32" s="237"/>
      <c r="G32" s="400"/>
      <c r="H32" s="241"/>
      <c r="I32" s="237"/>
      <c r="J32" s="243"/>
      <c r="K32" s="256"/>
      <c r="L32" s="241"/>
      <c r="M32" s="237"/>
      <c r="N32" s="341"/>
      <c r="O32" s="337"/>
      <c r="P32" s="237"/>
    </row>
    <row r="33" spans="1:16" ht="18" customHeight="1" thickBot="1">
      <c r="A33" s="245" t="s">
        <v>30</v>
      </c>
      <c r="B33" s="246">
        <f>SUM(B25:B32)</f>
        <v>1770</v>
      </c>
      <c r="C33" s="276">
        <f>SUM(C25:C32)</f>
        <v>0</v>
      </c>
      <c r="D33" s="245" t="s">
        <v>30</v>
      </c>
      <c r="E33" s="246">
        <f>SUM(E25:E32)</f>
        <v>2920</v>
      </c>
      <c r="F33" s="276">
        <f>SUM(F25:F32)</f>
        <v>0</v>
      </c>
      <c r="G33" s="245" t="s">
        <v>30</v>
      </c>
      <c r="H33" s="246">
        <f>SUM(H25:H32)</f>
        <v>2280</v>
      </c>
      <c r="I33" s="276">
        <f>SUM(I25:I32)</f>
        <v>0</v>
      </c>
      <c r="J33" s="248" t="s">
        <v>30</v>
      </c>
      <c r="K33" s="249"/>
      <c r="L33" s="246">
        <f>SUM(L25:L32)</f>
        <v>9870</v>
      </c>
      <c r="M33" s="276">
        <f>SUM(M25:M32)</f>
        <v>0</v>
      </c>
      <c r="N33" s="245" t="s">
        <v>30</v>
      </c>
      <c r="O33" s="246">
        <f>SUM(O25:O32)</f>
        <v>1090</v>
      </c>
      <c r="P33" s="276">
        <f>SUM(P25:P32)</f>
        <v>0</v>
      </c>
    </row>
    <row r="34" ht="15" customHeight="1" thickBot="1">
      <c r="N34" s="122"/>
    </row>
    <row r="35" spans="1:16" s="8" customFormat="1" ht="17.25" customHeight="1" thickBot="1">
      <c r="A35" s="203" t="s">
        <v>428</v>
      </c>
      <c r="B35" s="129"/>
      <c r="C35" s="156" t="s">
        <v>184</v>
      </c>
      <c r="D35" s="107" t="s">
        <v>195</v>
      </c>
      <c r="E35" s="124"/>
      <c r="F35" s="109" t="s">
        <v>6</v>
      </c>
      <c r="G35" s="110">
        <f>SUM(B44,E44,H44,L44,O44)</f>
        <v>8230</v>
      </c>
      <c r="H35" s="125" t="s">
        <v>7</v>
      </c>
      <c r="I35" s="130">
        <f>SUM(C44,F44,I44,M44,P44)</f>
        <v>0</v>
      </c>
      <c r="J35" s="131"/>
      <c r="K35" s="131"/>
      <c r="L35" s="159"/>
      <c r="M35" s="160"/>
      <c r="N35" s="161"/>
      <c r="O35" s="147"/>
      <c r="P35" s="147"/>
    </row>
    <row r="36" spans="1:16" ht="5.25" customHeight="1" thickBo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16" ht="18" customHeight="1">
      <c r="A37" s="88" t="s">
        <v>9</v>
      </c>
      <c r="B37" s="89"/>
      <c r="C37" s="117"/>
      <c r="D37" s="95" t="s">
        <v>10</v>
      </c>
      <c r="E37" s="89"/>
      <c r="F37" s="117"/>
      <c r="G37" s="95" t="s">
        <v>11</v>
      </c>
      <c r="H37" s="89"/>
      <c r="I37" s="117"/>
      <c r="J37" s="95" t="s">
        <v>12</v>
      </c>
      <c r="K37" s="95"/>
      <c r="L37" s="89"/>
      <c r="M37" s="117"/>
      <c r="N37" s="95" t="s">
        <v>13</v>
      </c>
      <c r="O37" s="89"/>
      <c r="P37" s="117"/>
    </row>
    <row r="38" spans="1:16" s="8" customFormat="1" ht="15" customHeight="1">
      <c r="A38" s="118" t="s">
        <v>14</v>
      </c>
      <c r="B38" s="119" t="s">
        <v>16</v>
      </c>
      <c r="C38" s="121" t="s">
        <v>232</v>
      </c>
      <c r="D38" s="118" t="s">
        <v>14</v>
      </c>
      <c r="E38" s="119" t="s">
        <v>16</v>
      </c>
      <c r="F38" s="121" t="s">
        <v>232</v>
      </c>
      <c r="G38" s="118" t="s">
        <v>14</v>
      </c>
      <c r="H38" s="119" t="s">
        <v>16</v>
      </c>
      <c r="I38" s="121" t="s">
        <v>232</v>
      </c>
      <c r="J38" s="196" t="s">
        <v>14</v>
      </c>
      <c r="K38" s="197"/>
      <c r="L38" s="119" t="s">
        <v>16</v>
      </c>
      <c r="M38" s="121" t="s">
        <v>232</v>
      </c>
      <c r="N38" s="118" t="s">
        <v>14</v>
      </c>
      <c r="O38" s="119" t="s">
        <v>16</v>
      </c>
      <c r="P38" s="121" t="s">
        <v>232</v>
      </c>
    </row>
    <row r="39" spans="1:16" ht="18" customHeight="1">
      <c r="A39" s="204" t="s">
        <v>124</v>
      </c>
      <c r="B39" s="205">
        <v>820</v>
      </c>
      <c r="C39" s="206"/>
      <c r="D39" s="204" t="s">
        <v>124</v>
      </c>
      <c r="E39" s="205">
        <v>940</v>
      </c>
      <c r="F39" s="206"/>
      <c r="G39" s="204"/>
      <c r="H39" s="205"/>
      <c r="I39" s="206"/>
      <c r="J39" s="208" t="s">
        <v>124</v>
      </c>
      <c r="K39" s="209" t="s">
        <v>438</v>
      </c>
      <c r="L39" s="205">
        <v>3130</v>
      </c>
      <c r="M39" s="206"/>
      <c r="N39" s="204" t="s">
        <v>124</v>
      </c>
      <c r="O39" s="205">
        <v>370</v>
      </c>
      <c r="P39" s="206"/>
    </row>
    <row r="40" spans="1:16" ht="18" customHeight="1">
      <c r="A40" s="204"/>
      <c r="B40" s="205"/>
      <c r="C40" s="210"/>
      <c r="D40" s="204"/>
      <c r="E40" s="215"/>
      <c r="F40" s="210"/>
      <c r="G40" s="204"/>
      <c r="H40" s="215"/>
      <c r="I40" s="237"/>
      <c r="J40" s="208" t="s">
        <v>125</v>
      </c>
      <c r="K40" s="209" t="s">
        <v>438</v>
      </c>
      <c r="L40" s="205">
        <v>2970</v>
      </c>
      <c r="M40" s="210"/>
      <c r="N40" s="204"/>
      <c r="O40" s="215"/>
      <c r="P40" s="237"/>
    </row>
    <row r="41" spans="1:16" ht="18" customHeight="1">
      <c r="A41" s="204"/>
      <c r="B41" s="306"/>
      <c r="C41" s="295"/>
      <c r="D41" s="207"/>
      <c r="E41" s="215"/>
      <c r="F41" s="237"/>
      <c r="G41" s="500" t="s">
        <v>367</v>
      </c>
      <c r="H41" s="501"/>
      <c r="I41" s="502"/>
      <c r="J41" s="257"/>
      <c r="K41" s="209"/>
      <c r="L41" s="205"/>
      <c r="M41" s="295"/>
      <c r="N41" s="207"/>
      <c r="O41" s="215"/>
      <c r="P41" s="237"/>
    </row>
    <row r="42" spans="1:16" ht="18" customHeight="1">
      <c r="A42" s="204"/>
      <c r="B42" s="217"/>
      <c r="C42" s="237"/>
      <c r="D42" s="207"/>
      <c r="E42" s="215"/>
      <c r="F42" s="237"/>
      <c r="G42" s="204"/>
      <c r="H42" s="318"/>
      <c r="I42" s="237"/>
      <c r="J42" s="257"/>
      <c r="K42" s="209"/>
      <c r="L42" s="205"/>
      <c r="M42" s="295"/>
      <c r="N42" s="258"/>
      <c r="O42" s="406"/>
      <c r="P42" s="237"/>
    </row>
    <row r="43" spans="1:16" ht="18" customHeight="1">
      <c r="A43" s="400"/>
      <c r="B43" s="385"/>
      <c r="C43" s="237"/>
      <c r="D43" s="400"/>
      <c r="E43" s="241"/>
      <c r="F43" s="237"/>
      <c r="G43" s="407"/>
      <c r="H43" s="241"/>
      <c r="I43" s="237"/>
      <c r="J43" s="257"/>
      <c r="K43" s="209"/>
      <c r="L43" s="347"/>
      <c r="M43" s="295"/>
      <c r="N43" s="244"/>
      <c r="O43" s="241"/>
      <c r="P43" s="237"/>
    </row>
    <row r="44" spans="1:16" ht="18" customHeight="1" thickBot="1">
      <c r="A44" s="245" t="s">
        <v>30</v>
      </c>
      <c r="B44" s="246">
        <f>SUM(B39:B43)</f>
        <v>820</v>
      </c>
      <c r="C44" s="276">
        <f>SUM(C39:C43)</f>
        <v>0</v>
      </c>
      <c r="D44" s="245" t="s">
        <v>30</v>
      </c>
      <c r="E44" s="246">
        <f>SUM(E39:E43)</f>
        <v>940</v>
      </c>
      <c r="F44" s="276">
        <f>SUM(F39:F43)</f>
        <v>0</v>
      </c>
      <c r="G44" s="245" t="s">
        <v>30</v>
      </c>
      <c r="H44" s="246">
        <f>SUM(H39:H43)</f>
        <v>0</v>
      </c>
      <c r="I44" s="276">
        <f>SUM(I39:I43)</f>
        <v>0</v>
      </c>
      <c r="J44" s="248" t="s">
        <v>30</v>
      </c>
      <c r="K44" s="249"/>
      <c r="L44" s="246">
        <f>SUM(L39:L43)</f>
        <v>6100</v>
      </c>
      <c r="M44" s="276">
        <f>SUM(M39:M43)</f>
        <v>0</v>
      </c>
      <c r="N44" s="245" t="s">
        <v>30</v>
      </c>
      <c r="O44" s="246">
        <f>SUM(O39:O43)</f>
        <v>370</v>
      </c>
      <c r="P44" s="276">
        <f>SUM(P39:P43)</f>
        <v>0</v>
      </c>
    </row>
    <row r="45" ht="15" customHeight="1" thickBot="1"/>
    <row r="46" spans="1:16" s="8" customFormat="1" ht="17.25" customHeight="1" thickBot="1">
      <c r="A46" s="203" t="s">
        <v>428</v>
      </c>
      <c r="B46" s="162"/>
      <c r="C46" s="106" t="s">
        <v>185</v>
      </c>
      <c r="D46" s="107" t="s">
        <v>209</v>
      </c>
      <c r="E46" s="124"/>
      <c r="F46" s="109" t="s">
        <v>6</v>
      </c>
      <c r="G46" s="110">
        <f>SUM(B71+E71+H71+L71+O71)</f>
        <v>49540</v>
      </c>
      <c r="H46" s="125" t="s">
        <v>7</v>
      </c>
      <c r="I46" s="130">
        <f>SUM(C71+F71+I71+M71+P71)</f>
        <v>0</v>
      </c>
      <c r="J46" s="131"/>
      <c r="K46" s="131"/>
      <c r="L46" s="135"/>
      <c r="M46" s="135"/>
      <c r="N46" s="142"/>
      <c r="O46" s="135"/>
      <c r="P46" s="135"/>
    </row>
    <row r="47" spans="1:16" ht="5.25" customHeight="1" thickBot="1">
      <c r="A47" s="145"/>
      <c r="B47" s="145"/>
      <c r="C47" s="14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</row>
    <row r="48" spans="1:16" ht="18" customHeight="1">
      <c r="A48" s="88" t="s">
        <v>9</v>
      </c>
      <c r="B48" s="89"/>
      <c r="C48" s="117"/>
      <c r="D48" s="95" t="s">
        <v>10</v>
      </c>
      <c r="E48" s="89"/>
      <c r="F48" s="117"/>
      <c r="G48" s="95" t="s">
        <v>11</v>
      </c>
      <c r="H48" s="89"/>
      <c r="I48" s="117"/>
      <c r="J48" s="95" t="s">
        <v>12</v>
      </c>
      <c r="K48" s="95"/>
      <c r="L48" s="89"/>
      <c r="M48" s="117"/>
      <c r="N48" s="95" t="s">
        <v>13</v>
      </c>
      <c r="O48" s="89"/>
      <c r="P48" s="117"/>
    </row>
    <row r="49" spans="1:16" s="8" customFormat="1" ht="15" customHeight="1">
      <c r="A49" s="118" t="s">
        <v>14</v>
      </c>
      <c r="B49" s="119" t="s">
        <v>16</v>
      </c>
      <c r="C49" s="121" t="s">
        <v>232</v>
      </c>
      <c r="D49" s="118" t="s">
        <v>14</v>
      </c>
      <c r="E49" s="119" t="s">
        <v>16</v>
      </c>
      <c r="F49" s="121" t="s">
        <v>232</v>
      </c>
      <c r="G49" s="118" t="s">
        <v>14</v>
      </c>
      <c r="H49" s="119" t="s">
        <v>16</v>
      </c>
      <c r="I49" s="121" t="s">
        <v>232</v>
      </c>
      <c r="J49" s="196" t="s">
        <v>14</v>
      </c>
      <c r="K49" s="197"/>
      <c r="L49" s="119" t="s">
        <v>16</v>
      </c>
      <c r="M49" s="121" t="s">
        <v>232</v>
      </c>
      <c r="N49" s="118" t="s">
        <v>14</v>
      </c>
      <c r="O49" s="119" t="s">
        <v>16</v>
      </c>
      <c r="P49" s="121" t="s">
        <v>232</v>
      </c>
    </row>
    <row r="50" spans="1:16" ht="18" customHeight="1">
      <c r="A50" s="204" t="s">
        <v>370</v>
      </c>
      <c r="B50" s="205">
        <v>960</v>
      </c>
      <c r="C50" s="277"/>
      <c r="D50" s="204" t="s">
        <v>128</v>
      </c>
      <c r="E50" s="205">
        <v>640</v>
      </c>
      <c r="F50" s="206"/>
      <c r="G50" s="204" t="s">
        <v>273</v>
      </c>
      <c r="H50" s="205">
        <v>1520</v>
      </c>
      <c r="I50" s="206"/>
      <c r="J50" s="208" t="s">
        <v>127</v>
      </c>
      <c r="K50" s="209" t="s">
        <v>438</v>
      </c>
      <c r="L50" s="205">
        <v>2540</v>
      </c>
      <c r="M50" s="206"/>
      <c r="N50" s="204" t="s">
        <v>129</v>
      </c>
      <c r="O50" s="205">
        <v>210</v>
      </c>
      <c r="P50" s="206"/>
    </row>
    <row r="51" spans="1:16" ht="18" customHeight="1">
      <c r="A51" s="316" t="s">
        <v>130</v>
      </c>
      <c r="B51" s="205">
        <v>870</v>
      </c>
      <c r="C51" s="295"/>
      <c r="D51" s="250" t="s">
        <v>274</v>
      </c>
      <c r="E51" s="205">
        <v>1830</v>
      </c>
      <c r="F51" s="210"/>
      <c r="G51" s="204" t="s">
        <v>133</v>
      </c>
      <c r="H51" s="205">
        <v>2060</v>
      </c>
      <c r="I51" s="210"/>
      <c r="J51" s="208" t="s">
        <v>132</v>
      </c>
      <c r="K51" s="209" t="s">
        <v>439</v>
      </c>
      <c r="L51" s="205">
        <v>1500</v>
      </c>
      <c r="M51" s="210"/>
      <c r="N51" s="204" t="s">
        <v>127</v>
      </c>
      <c r="O51" s="205">
        <v>310</v>
      </c>
      <c r="P51" s="210"/>
    </row>
    <row r="52" spans="1:16" ht="18" customHeight="1">
      <c r="A52" s="204" t="s">
        <v>288</v>
      </c>
      <c r="B52" s="205">
        <v>1890</v>
      </c>
      <c r="C52" s="295"/>
      <c r="D52" s="207" t="s">
        <v>377</v>
      </c>
      <c r="E52" s="205">
        <v>410</v>
      </c>
      <c r="F52" s="210"/>
      <c r="G52" s="204" t="s">
        <v>136</v>
      </c>
      <c r="H52" s="205">
        <v>1620</v>
      </c>
      <c r="I52" s="210"/>
      <c r="J52" s="208" t="s">
        <v>135</v>
      </c>
      <c r="K52" s="209" t="s">
        <v>439</v>
      </c>
      <c r="L52" s="205">
        <v>2120</v>
      </c>
      <c r="M52" s="210"/>
      <c r="N52" s="204" t="s">
        <v>128</v>
      </c>
      <c r="O52" s="205">
        <v>410</v>
      </c>
      <c r="P52" s="210"/>
    </row>
    <row r="53" spans="1:16" ht="18" customHeight="1">
      <c r="A53" s="204" t="s">
        <v>136</v>
      </c>
      <c r="B53" s="205">
        <v>1810</v>
      </c>
      <c r="C53" s="295"/>
      <c r="D53" s="204" t="s">
        <v>138</v>
      </c>
      <c r="E53" s="205">
        <v>1060</v>
      </c>
      <c r="F53" s="210"/>
      <c r="G53" s="204" t="s">
        <v>138</v>
      </c>
      <c r="H53" s="205">
        <v>2060</v>
      </c>
      <c r="I53" s="210"/>
      <c r="J53" s="208" t="s">
        <v>321</v>
      </c>
      <c r="K53" s="209" t="s">
        <v>438</v>
      </c>
      <c r="L53" s="205">
        <v>2730</v>
      </c>
      <c r="M53" s="210"/>
      <c r="N53" s="204" t="s">
        <v>133</v>
      </c>
      <c r="O53" s="205">
        <v>300</v>
      </c>
      <c r="P53" s="210"/>
    </row>
    <row r="54" spans="1:16" ht="18" customHeight="1">
      <c r="A54" s="204" t="s">
        <v>128</v>
      </c>
      <c r="B54" s="205">
        <v>600</v>
      </c>
      <c r="C54" s="295"/>
      <c r="D54" s="204" t="s">
        <v>459</v>
      </c>
      <c r="E54" s="215">
        <v>250</v>
      </c>
      <c r="F54" s="237"/>
      <c r="G54" s="204" t="s">
        <v>127</v>
      </c>
      <c r="H54" s="205">
        <v>1200</v>
      </c>
      <c r="I54" s="210"/>
      <c r="J54" s="212" t="s">
        <v>129</v>
      </c>
      <c r="K54" s="209" t="s">
        <v>439</v>
      </c>
      <c r="L54" s="205">
        <v>2390</v>
      </c>
      <c r="M54" s="210"/>
      <c r="N54" s="204" t="s">
        <v>322</v>
      </c>
      <c r="O54" s="205">
        <v>190</v>
      </c>
      <c r="P54" s="210"/>
    </row>
    <row r="55" spans="1:16" ht="18" customHeight="1">
      <c r="A55" s="218"/>
      <c r="B55" s="404"/>
      <c r="C55" s="295"/>
      <c r="D55" s="204" t="s">
        <v>460</v>
      </c>
      <c r="E55" s="215">
        <v>160</v>
      </c>
      <c r="F55" s="237"/>
      <c r="G55" s="207" t="s">
        <v>128</v>
      </c>
      <c r="H55" s="205">
        <v>1200</v>
      </c>
      <c r="I55" s="210"/>
      <c r="J55" s="208" t="s">
        <v>133</v>
      </c>
      <c r="K55" s="209" t="s">
        <v>439</v>
      </c>
      <c r="L55" s="205">
        <v>3700</v>
      </c>
      <c r="M55" s="210"/>
      <c r="N55" s="204" t="s">
        <v>130</v>
      </c>
      <c r="O55" s="205">
        <v>150</v>
      </c>
      <c r="P55" s="210"/>
    </row>
    <row r="56" spans="1:16" ht="18" customHeight="1">
      <c r="A56" s="204" t="s">
        <v>237</v>
      </c>
      <c r="B56" s="251">
        <v>0</v>
      </c>
      <c r="C56" s="469"/>
      <c r="D56" s="204" t="s">
        <v>293</v>
      </c>
      <c r="E56" s="205">
        <v>120</v>
      </c>
      <c r="F56" s="210"/>
      <c r="G56" s="204"/>
      <c r="H56" s="205"/>
      <c r="I56" s="295"/>
      <c r="J56" s="208" t="s">
        <v>215</v>
      </c>
      <c r="K56" s="209" t="s">
        <v>439</v>
      </c>
      <c r="L56" s="205">
        <v>2450</v>
      </c>
      <c r="M56" s="210"/>
      <c r="N56" s="250" t="s">
        <v>205</v>
      </c>
      <c r="O56" s="205">
        <v>60</v>
      </c>
      <c r="P56" s="210"/>
    </row>
    <row r="57" spans="1:16" ht="18" customHeight="1">
      <c r="A57" s="218"/>
      <c r="B57" s="404"/>
      <c r="C57" s="295"/>
      <c r="D57" s="207" t="s">
        <v>378</v>
      </c>
      <c r="E57" s="205">
        <v>300</v>
      </c>
      <c r="F57" s="210"/>
      <c r="G57" s="204"/>
      <c r="H57" s="205"/>
      <c r="I57" s="295"/>
      <c r="J57" s="208" t="s">
        <v>130</v>
      </c>
      <c r="K57" s="209" t="s">
        <v>439</v>
      </c>
      <c r="L57" s="205">
        <v>2800</v>
      </c>
      <c r="M57" s="210"/>
      <c r="N57" s="204" t="s">
        <v>135</v>
      </c>
      <c r="O57" s="205">
        <v>180</v>
      </c>
      <c r="P57" s="210"/>
    </row>
    <row r="58" spans="1:16" ht="18" customHeight="1">
      <c r="A58" s="316"/>
      <c r="B58" s="408"/>
      <c r="C58" s="237"/>
      <c r="D58" s="211" t="s">
        <v>382</v>
      </c>
      <c r="E58" s="213">
        <v>140</v>
      </c>
      <c r="F58" s="210"/>
      <c r="G58" s="207"/>
      <c r="H58" s="205"/>
      <c r="I58" s="295"/>
      <c r="J58" s="288" t="s">
        <v>205</v>
      </c>
      <c r="K58" s="267" t="s">
        <v>439</v>
      </c>
      <c r="L58" s="205">
        <v>1510</v>
      </c>
      <c r="M58" s="210"/>
      <c r="N58" s="204" t="s">
        <v>140</v>
      </c>
      <c r="O58" s="205">
        <v>110</v>
      </c>
      <c r="P58" s="210"/>
    </row>
    <row r="59" spans="1:16" ht="18" customHeight="1">
      <c r="A59" s="316"/>
      <c r="B59" s="408"/>
      <c r="C59" s="237"/>
      <c r="D59" s="250" t="s">
        <v>383</v>
      </c>
      <c r="E59" s="213">
        <v>70</v>
      </c>
      <c r="F59" s="210"/>
      <c r="G59" s="204"/>
      <c r="H59" s="205"/>
      <c r="I59" s="295"/>
      <c r="J59" s="208" t="s">
        <v>237</v>
      </c>
      <c r="K59" s="209" t="s">
        <v>438</v>
      </c>
      <c r="L59" s="205">
        <v>1170</v>
      </c>
      <c r="M59" s="210"/>
      <c r="N59" s="204" t="s">
        <v>268</v>
      </c>
      <c r="O59" s="205">
        <v>180</v>
      </c>
      <c r="P59" s="210"/>
    </row>
    <row r="60" spans="1:16" ht="18" customHeight="1">
      <c r="A60" s="316"/>
      <c r="B60" s="408"/>
      <c r="C60" s="237"/>
      <c r="D60" s="204"/>
      <c r="E60" s="215"/>
      <c r="F60" s="237"/>
      <c r="G60" s="316"/>
      <c r="H60" s="404"/>
      <c r="I60" s="295"/>
      <c r="J60" s="208" t="s">
        <v>216</v>
      </c>
      <c r="K60" s="209" t="s">
        <v>439</v>
      </c>
      <c r="L60" s="205">
        <v>3760</v>
      </c>
      <c r="M60" s="210"/>
      <c r="N60" s="204"/>
      <c r="O60" s="215"/>
      <c r="P60" s="237"/>
    </row>
    <row r="61" spans="1:16" ht="18" customHeight="1">
      <c r="A61" s="472"/>
      <c r="B61" s="409"/>
      <c r="C61" s="237"/>
      <c r="D61" s="204" t="s">
        <v>372</v>
      </c>
      <c r="E61" s="251">
        <v>0</v>
      </c>
      <c r="F61" s="300"/>
      <c r="G61" s="316"/>
      <c r="H61" s="213"/>
      <c r="I61" s="295"/>
      <c r="J61" s="208"/>
      <c r="K61" s="209"/>
      <c r="L61" s="213"/>
      <c r="M61" s="295"/>
      <c r="N61" s="204" t="s">
        <v>139</v>
      </c>
      <c r="O61" s="251">
        <v>0</v>
      </c>
      <c r="P61" s="210"/>
    </row>
    <row r="62" spans="1:16" ht="18" customHeight="1">
      <c r="A62" s="204"/>
      <c r="B62" s="409"/>
      <c r="C62" s="237"/>
      <c r="D62" s="204"/>
      <c r="E62" s="215"/>
      <c r="F62" s="237"/>
      <c r="G62" s="204"/>
      <c r="H62" s="213"/>
      <c r="I62" s="295"/>
      <c r="J62" s="212" t="s">
        <v>139</v>
      </c>
      <c r="K62" s="209"/>
      <c r="L62" s="251">
        <v>0</v>
      </c>
      <c r="M62" s="210"/>
      <c r="N62" s="204" t="s">
        <v>134</v>
      </c>
      <c r="O62" s="251">
        <v>0</v>
      </c>
      <c r="P62" s="210"/>
    </row>
    <row r="63" spans="1:16" ht="18" customHeight="1">
      <c r="A63" s="316"/>
      <c r="B63" s="217"/>
      <c r="C63" s="237"/>
      <c r="D63" s="204"/>
      <c r="E63" s="215"/>
      <c r="F63" s="237"/>
      <c r="G63" s="204"/>
      <c r="H63" s="215"/>
      <c r="I63" s="237"/>
      <c r="J63" s="208" t="s">
        <v>134</v>
      </c>
      <c r="K63" s="209"/>
      <c r="L63" s="251">
        <v>0</v>
      </c>
      <c r="M63" s="210"/>
      <c r="N63" s="204"/>
      <c r="O63" s="404"/>
      <c r="P63" s="295"/>
    </row>
    <row r="64" spans="1:16" ht="18" customHeight="1">
      <c r="A64" s="204"/>
      <c r="B64" s="217"/>
      <c r="C64" s="237"/>
      <c r="D64" s="204"/>
      <c r="E64" s="215"/>
      <c r="F64" s="237"/>
      <c r="G64" s="207"/>
      <c r="H64" s="215"/>
      <c r="I64" s="237"/>
      <c r="J64" s="208" t="s">
        <v>142</v>
      </c>
      <c r="K64" s="209"/>
      <c r="L64" s="251">
        <v>0</v>
      </c>
      <c r="M64" s="210"/>
      <c r="N64" s="204"/>
      <c r="O64" s="215"/>
      <c r="P64" s="295"/>
    </row>
    <row r="65" spans="1:16" ht="18" customHeight="1">
      <c r="A65" s="204"/>
      <c r="B65" s="217"/>
      <c r="C65" s="237"/>
      <c r="D65" s="204"/>
      <c r="E65" s="215"/>
      <c r="F65" s="237"/>
      <c r="G65" s="316"/>
      <c r="H65" s="215"/>
      <c r="I65" s="237"/>
      <c r="J65" s="208"/>
      <c r="K65" s="209"/>
      <c r="L65" s="215"/>
      <c r="M65" s="237"/>
      <c r="N65" s="204"/>
      <c r="O65" s="215"/>
      <c r="P65" s="237"/>
    </row>
    <row r="66" spans="1:16" ht="18" customHeight="1">
      <c r="A66" s="204"/>
      <c r="B66" s="217"/>
      <c r="C66" s="237"/>
      <c r="D66" s="204"/>
      <c r="E66" s="215"/>
      <c r="F66" s="237"/>
      <c r="G66" s="316"/>
      <c r="H66" s="215"/>
      <c r="I66" s="237"/>
      <c r="J66" s="208"/>
      <c r="K66" s="209"/>
      <c r="L66" s="215"/>
      <c r="M66" s="295"/>
      <c r="N66" s="204"/>
      <c r="O66" s="215"/>
      <c r="P66" s="237"/>
    </row>
    <row r="67" spans="1:16" ht="18" customHeight="1">
      <c r="A67" s="204"/>
      <c r="B67" s="217"/>
      <c r="C67" s="237"/>
      <c r="D67" s="204"/>
      <c r="E67" s="215"/>
      <c r="F67" s="237"/>
      <c r="G67" s="316"/>
      <c r="H67" s="215"/>
      <c r="I67" s="237"/>
      <c r="J67" s="208"/>
      <c r="K67" s="209"/>
      <c r="L67" s="215"/>
      <c r="M67" s="237"/>
      <c r="N67" s="204"/>
      <c r="O67" s="215"/>
      <c r="P67" s="237"/>
    </row>
    <row r="68" spans="1:16" ht="18" customHeight="1">
      <c r="A68" s="204"/>
      <c r="B68" s="217"/>
      <c r="C68" s="237"/>
      <c r="D68" s="204"/>
      <c r="E68" s="215"/>
      <c r="F68" s="237"/>
      <c r="G68" s="316"/>
      <c r="H68" s="215"/>
      <c r="I68" s="237"/>
      <c r="J68" s="278"/>
      <c r="K68" s="209"/>
      <c r="L68" s="215"/>
      <c r="M68" s="237"/>
      <c r="N68" s="204"/>
      <c r="O68" s="215"/>
      <c r="P68" s="237"/>
    </row>
    <row r="69" spans="1:16" ht="18" customHeight="1">
      <c r="A69" s="204"/>
      <c r="B69" s="217"/>
      <c r="C69" s="237"/>
      <c r="D69" s="204"/>
      <c r="E69" s="215"/>
      <c r="F69" s="237"/>
      <c r="G69" s="316"/>
      <c r="H69" s="215"/>
      <c r="I69" s="237"/>
      <c r="J69" s="410"/>
      <c r="K69" s="236"/>
      <c r="L69" s="215"/>
      <c r="M69" s="237"/>
      <c r="N69" s="411"/>
      <c r="O69" s="215"/>
      <c r="P69" s="237"/>
    </row>
    <row r="70" spans="1:16" ht="18" customHeight="1">
      <c r="A70" s="400"/>
      <c r="B70" s="385"/>
      <c r="C70" s="237"/>
      <c r="D70" s="400"/>
      <c r="E70" s="241"/>
      <c r="F70" s="237"/>
      <c r="G70" s="342"/>
      <c r="H70" s="241"/>
      <c r="I70" s="237"/>
      <c r="J70" s="243"/>
      <c r="K70" s="256"/>
      <c r="L70" s="241"/>
      <c r="M70" s="237"/>
      <c r="N70" s="342"/>
      <c r="O70" s="241"/>
      <c r="P70" s="237"/>
    </row>
    <row r="71" spans="1:16" ht="18" customHeight="1" thickBot="1">
      <c r="A71" s="245" t="s">
        <v>30</v>
      </c>
      <c r="B71" s="246">
        <f>SUM(B50:B70)</f>
        <v>6130</v>
      </c>
      <c r="C71" s="412">
        <f>SUM(C50:C70)</f>
        <v>0</v>
      </c>
      <c r="D71" s="245" t="s">
        <v>30</v>
      </c>
      <c r="E71" s="246">
        <f>SUM(E50:E70)</f>
        <v>4980</v>
      </c>
      <c r="F71" s="412">
        <f>SUM(F50:F70)</f>
        <v>0</v>
      </c>
      <c r="G71" s="245" t="s">
        <v>30</v>
      </c>
      <c r="H71" s="246">
        <f>SUM(H50:H70)</f>
        <v>9660</v>
      </c>
      <c r="I71" s="412">
        <f>SUM(I50:I70)</f>
        <v>0</v>
      </c>
      <c r="J71" s="248" t="s">
        <v>30</v>
      </c>
      <c r="K71" s="249"/>
      <c r="L71" s="246">
        <f>SUM(L50:L70)</f>
        <v>26670</v>
      </c>
      <c r="M71" s="412">
        <f>SUM(M50:M70)</f>
        <v>0</v>
      </c>
      <c r="N71" s="245" t="s">
        <v>30</v>
      </c>
      <c r="O71" s="246">
        <f>SUM(O50:O70)</f>
        <v>2100</v>
      </c>
      <c r="P71" s="413">
        <f>SUM(P50:P70)</f>
        <v>0</v>
      </c>
    </row>
  </sheetData>
  <sheetProtection/>
  <mergeCells count="4">
    <mergeCell ref="L2:M2"/>
    <mergeCell ref="A2:D2"/>
    <mergeCell ref="E2:G2"/>
    <mergeCell ref="G41:I41"/>
  </mergeCells>
  <conditionalFormatting sqref="F8 M25 M29 P25 P29 C51:C54 C56 F56:F59 F51:F53 F61 P51:P59 P61:P62 M51:M60 M62:M64">
    <cfRule type="cellIs" priority="40" dxfId="171" operator="greaterThan" stopIfTrue="1">
      <formula>B8</formula>
    </cfRule>
  </conditionalFormatting>
  <conditionalFormatting sqref="I8">
    <cfRule type="cellIs" priority="39" dxfId="171" operator="greaterThan" stopIfTrue="1">
      <formula>H8</formula>
    </cfRule>
  </conditionalFormatting>
  <conditionalFormatting sqref="M8">
    <cfRule type="cellIs" priority="38" dxfId="171" operator="greaterThan" stopIfTrue="1">
      <formula>L8</formula>
    </cfRule>
  </conditionalFormatting>
  <conditionalFormatting sqref="P8">
    <cfRule type="cellIs" priority="37" dxfId="171" operator="greaterThan" stopIfTrue="1">
      <formula>O8</formula>
    </cfRule>
  </conditionalFormatting>
  <conditionalFormatting sqref="C25">
    <cfRule type="cellIs" priority="36" dxfId="171" operator="greaterThan" stopIfTrue="1">
      <formula>B25</formula>
    </cfRule>
  </conditionalFormatting>
  <conditionalFormatting sqref="F25">
    <cfRule type="cellIs" priority="35" dxfId="171" operator="greaterThan" stopIfTrue="1">
      <formula>E25</formula>
    </cfRule>
  </conditionalFormatting>
  <conditionalFormatting sqref="I25">
    <cfRule type="cellIs" priority="34" dxfId="171" operator="greaterThan" stopIfTrue="1">
      <formula>H25</formula>
    </cfRule>
  </conditionalFormatting>
  <conditionalFormatting sqref="M28">
    <cfRule type="cellIs" priority="33" dxfId="171" operator="greaterThan" stopIfTrue="1">
      <formula>L28</formula>
    </cfRule>
  </conditionalFormatting>
  <conditionalFormatting sqref="P28">
    <cfRule type="cellIs" priority="32" dxfId="171" operator="greaterThan" stopIfTrue="1">
      <formula>O28</formula>
    </cfRule>
  </conditionalFormatting>
  <conditionalFormatting sqref="C39">
    <cfRule type="cellIs" priority="31" dxfId="171" operator="greaterThan" stopIfTrue="1">
      <formula>B39</formula>
    </cfRule>
  </conditionalFormatting>
  <conditionalFormatting sqref="F39">
    <cfRule type="cellIs" priority="30" dxfId="171" operator="greaterThan" stopIfTrue="1">
      <formula>E39</formula>
    </cfRule>
  </conditionalFormatting>
  <conditionalFormatting sqref="I39">
    <cfRule type="cellIs" priority="29" dxfId="171" operator="greaterThan" stopIfTrue="1">
      <formula>H39</formula>
    </cfRule>
  </conditionalFormatting>
  <conditionalFormatting sqref="M39">
    <cfRule type="cellIs" priority="28" dxfId="171" operator="greaterThan" stopIfTrue="1">
      <formula>L39</formula>
    </cfRule>
  </conditionalFormatting>
  <conditionalFormatting sqref="P39">
    <cfRule type="cellIs" priority="27" dxfId="171" operator="greaterThan" stopIfTrue="1">
      <formula>O39</formula>
    </cfRule>
  </conditionalFormatting>
  <conditionalFormatting sqref="C50">
    <cfRule type="cellIs" priority="26" dxfId="171" operator="greaterThan" stopIfTrue="1">
      <formula>B50</formula>
    </cfRule>
  </conditionalFormatting>
  <conditionalFormatting sqref="F50">
    <cfRule type="cellIs" priority="25" dxfId="171" operator="greaterThan" stopIfTrue="1">
      <formula>E50</formula>
    </cfRule>
  </conditionalFormatting>
  <conditionalFormatting sqref="I50">
    <cfRule type="cellIs" priority="24" dxfId="171" operator="greaterThan" stopIfTrue="1">
      <formula>H50</formula>
    </cfRule>
  </conditionalFormatting>
  <conditionalFormatting sqref="M50">
    <cfRule type="cellIs" priority="23" dxfId="171" operator="greaterThan" stopIfTrue="1">
      <formula>L50</formula>
    </cfRule>
  </conditionalFormatting>
  <conditionalFormatting sqref="P50">
    <cfRule type="cellIs" priority="22" dxfId="171" operator="greaterThan" stopIfTrue="1">
      <formula>O50</formula>
    </cfRule>
  </conditionalFormatting>
  <conditionalFormatting sqref="C9:C10">
    <cfRule type="cellIs" priority="21" dxfId="171" operator="greaterThan" stopIfTrue="1">
      <formula>B9</formula>
    </cfRule>
  </conditionalFormatting>
  <conditionalFormatting sqref="F9">
    <cfRule type="cellIs" priority="19" dxfId="171" operator="greaterThan" stopIfTrue="1">
      <formula>E9</formula>
    </cfRule>
  </conditionalFormatting>
  <conditionalFormatting sqref="F10">
    <cfRule type="cellIs" priority="18" dxfId="171" operator="greaterThan" stopIfTrue="1">
      <formula>E10</formula>
    </cfRule>
  </conditionalFormatting>
  <conditionalFormatting sqref="I9:I10">
    <cfRule type="cellIs" priority="17" dxfId="171" operator="greaterThan" stopIfTrue="1">
      <formula>H9</formula>
    </cfRule>
  </conditionalFormatting>
  <conditionalFormatting sqref="M9:M13">
    <cfRule type="cellIs" priority="16" dxfId="171" operator="greaterThan" stopIfTrue="1">
      <formula>L9</formula>
    </cfRule>
  </conditionalFormatting>
  <conditionalFormatting sqref="P9:P12">
    <cfRule type="cellIs" priority="15" dxfId="171" operator="greaterThan" stopIfTrue="1">
      <formula>O9</formula>
    </cfRule>
  </conditionalFormatting>
  <conditionalFormatting sqref="C26">
    <cfRule type="cellIs" priority="14" dxfId="171" operator="greaterThan" stopIfTrue="1">
      <formula>B26</formula>
    </cfRule>
  </conditionalFormatting>
  <conditionalFormatting sqref="F26">
    <cfRule type="cellIs" priority="13" dxfId="171" operator="greaterThan" stopIfTrue="1">
      <formula>E26</formula>
    </cfRule>
  </conditionalFormatting>
  <conditionalFormatting sqref="I26">
    <cfRule type="cellIs" priority="12" dxfId="171" operator="greaterThan" stopIfTrue="1">
      <formula>H26</formula>
    </cfRule>
  </conditionalFormatting>
  <conditionalFormatting sqref="C40">
    <cfRule type="cellIs" priority="9" dxfId="171" operator="greaterThan" stopIfTrue="1">
      <formula>B40</formula>
    </cfRule>
  </conditionalFormatting>
  <conditionalFormatting sqref="F40">
    <cfRule type="cellIs" priority="8" dxfId="171" operator="greaterThan" stopIfTrue="1">
      <formula>E40</formula>
    </cfRule>
  </conditionalFormatting>
  <conditionalFormatting sqref="M40">
    <cfRule type="cellIs" priority="7" dxfId="171" operator="greaterThan" stopIfTrue="1">
      <formula>L40</formula>
    </cfRule>
  </conditionalFormatting>
  <conditionalFormatting sqref="I51:I55">
    <cfRule type="cellIs" priority="4" dxfId="171" operator="greaterThan" stopIfTrue="1">
      <formula>H51</formula>
    </cfRule>
  </conditionalFormatting>
  <conditionalFormatting sqref="C8">
    <cfRule type="cellIs" priority="1" dxfId="171" operator="greaterThan" stopIfTrue="1">
      <formula>B8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="90" zoomScaleNormal="90" workbookViewId="0" topLeftCell="A1">
      <selection activeCell="R10" sqref="R10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2.125" style="9" customWidth="1"/>
    <col min="12" max="12" width="8.00390625" style="9" customWidth="1"/>
    <col min="13" max="13" width="9.625" style="9" customWidth="1"/>
    <col min="14" max="14" width="11.625" style="9" customWidth="1"/>
    <col min="15" max="15" width="8.00390625" style="9" customWidth="1"/>
    <col min="16" max="16" width="9.625" style="9" customWidth="1"/>
    <col min="17" max="17" width="2.375" style="9" customWidth="1"/>
    <col min="18" max="18" width="8.75390625" style="9" customWidth="1"/>
    <col min="19" max="16384" width="9.00390625" style="9" customWidth="1"/>
  </cols>
  <sheetData>
    <row r="1" spans="1:16" ht="16.5" customHeight="1">
      <c r="A1" s="88" t="s">
        <v>0</v>
      </c>
      <c r="B1" s="89"/>
      <c r="C1" s="89"/>
      <c r="D1" s="90"/>
      <c r="E1" s="91" t="s">
        <v>1</v>
      </c>
      <c r="F1" s="92"/>
      <c r="G1" s="93"/>
      <c r="H1" s="94" t="s">
        <v>2</v>
      </c>
      <c r="I1" s="95" t="s">
        <v>3</v>
      </c>
      <c r="J1" s="90"/>
      <c r="K1" s="89"/>
      <c r="L1" s="96" t="s">
        <v>4</v>
      </c>
      <c r="M1" s="97"/>
      <c r="N1" s="98"/>
      <c r="O1" s="99"/>
      <c r="P1" s="8"/>
    </row>
    <row r="2" spans="1:16" ht="34.5" customHeight="1" thickBot="1">
      <c r="A2" s="484">
        <f>'東区・博多区'!A2</f>
        <v>0</v>
      </c>
      <c r="B2" s="490"/>
      <c r="C2" s="490"/>
      <c r="D2" s="491"/>
      <c r="E2" s="487" t="str">
        <f>'東区・博多区'!E2</f>
        <v>平成　　　年　　　月　　　日</v>
      </c>
      <c r="F2" s="488"/>
      <c r="G2" s="489"/>
      <c r="H2" s="127">
        <f>'東区・博多区'!H2</f>
        <v>0</v>
      </c>
      <c r="I2" s="101">
        <f>'東区・博多区'!I2</f>
        <v>0</v>
      </c>
      <c r="J2" s="195"/>
      <c r="K2" s="468"/>
      <c r="L2" s="163"/>
      <c r="M2" s="164"/>
      <c r="N2" s="102"/>
      <c r="O2" s="103"/>
      <c r="P2" s="8"/>
    </row>
    <row r="3" spans="1:14" ht="15" customHeight="1" thickBot="1">
      <c r="A3" s="165"/>
      <c r="B3" s="166"/>
      <c r="N3" s="104" t="s">
        <v>221</v>
      </c>
    </row>
    <row r="4" spans="1:16" ht="17.25" customHeight="1" thickBot="1">
      <c r="A4" s="203" t="s">
        <v>428</v>
      </c>
      <c r="B4" s="162"/>
      <c r="C4" s="106" t="s">
        <v>210</v>
      </c>
      <c r="D4" s="107" t="s">
        <v>208</v>
      </c>
      <c r="E4" s="124"/>
      <c r="F4" s="109" t="s">
        <v>6</v>
      </c>
      <c r="G4" s="110">
        <f>SUM(B14,E14,H14,L14,O14)</f>
        <v>15750</v>
      </c>
      <c r="H4" s="125" t="s">
        <v>7</v>
      </c>
      <c r="I4" s="130">
        <f>SUM(C14,F14,I14,M14,P14)</f>
        <v>0</v>
      </c>
      <c r="J4" s="137"/>
      <c r="K4" s="137"/>
      <c r="L4" s="132" t="s">
        <v>8</v>
      </c>
      <c r="M4" s="133">
        <f>SUM(I4,I16,I31,I45)</f>
        <v>0</v>
      </c>
      <c r="N4" s="116" t="s">
        <v>222</v>
      </c>
      <c r="O4" s="135"/>
      <c r="P4" s="135"/>
    </row>
    <row r="5" spans="1:16" ht="5.25" customHeight="1" thickBot="1">
      <c r="A5" s="167"/>
      <c r="B5" s="168"/>
      <c r="C5" s="169"/>
      <c r="D5" s="170"/>
      <c r="E5" s="171"/>
      <c r="F5" s="172"/>
      <c r="G5" s="160"/>
      <c r="H5" s="173"/>
      <c r="I5" s="174"/>
      <c r="J5" s="137"/>
      <c r="K5" s="137"/>
      <c r="L5" s="138"/>
      <c r="M5" s="175"/>
      <c r="N5" s="137"/>
      <c r="O5" s="138"/>
      <c r="P5" s="175"/>
    </row>
    <row r="6" spans="1:16" ht="18" customHeight="1">
      <c r="A6" s="88" t="s">
        <v>9</v>
      </c>
      <c r="B6" s="89"/>
      <c r="C6" s="117"/>
      <c r="D6" s="95" t="s">
        <v>10</v>
      </c>
      <c r="E6" s="89"/>
      <c r="F6" s="117"/>
      <c r="G6" s="95" t="s">
        <v>11</v>
      </c>
      <c r="H6" s="89"/>
      <c r="I6" s="117"/>
      <c r="J6" s="95" t="s">
        <v>12</v>
      </c>
      <c r="K6" s="95"/>
      <c r="L6" s="89"/>
      <c r="M6" s="117"/>
      <c r="N6" s="95" t="s">
        <v>13</v>
      </c>
      <c r="O6" s="89"/>
      <c r="P6" s="117"/>
    </row>
    <row r="7" spans="1:16" ht="14.25" customHeight="1">
      <c r="A7" s="118" t="s">
        <v>14</v>
      </c>
      <c r="B7" s="119" t="s">
        <v>16</v>
      </c>
      <c r="C7" s="121" t="s">
        <v>232</v>
      </c>
      <c r="D7" s="118" t="s">
        <v>14</v>
      </c>
      <c r="E7" s="119" t="s">
        <v>16</v>
      </c>
      <c r="F7" s="121" t="s">
        <v>232</v>
      </c>
      <c r="G7" s="118" t="s">
        <v>14</v>
      </c>
      <c r="H7" s="119" t="s">
        <v>16</v>
      </c>
      <c r="I7" s="121" t="s">
        <v>232</v>
      </c>
      <c r="J7" s="196" t="s">
        <v>14</v>
      </c>
      <c r="K7" s="197"/>
      <c r="L7" s="119" t="s">
        <v>16</v>
      </c>
      <c r="M7" s="121" t="s">
        <v>232</v>
      </c>
      <c r="N7" s="118" t="s">
        <v>14</v>
      </c>
      <c r="O7" s="119" t="s">
        <v>16</v>
      </c>
      <c r="P7" s="121" t="s">
        <v>232</v>
      </c>
    </row>
    <row r="8" spans="1:16" ht="18" customHeight="1">
      <c r="A8" s="204" t="s">
        <v>131</v>
      </c>
      <c r="B8" s="414">
        <v>2860</v>
      </c>
      <c r="C8" s="206"/>
      <c r="D8" s="204" t="s">
        <v>131</v>
      </c>
      <c r="E8" s="414">
        <v>2000</v>
      </c>
      <c r="F8" s="206"/>
      <c r="G8" s="316" t="s">
        <v>141</v>
      </c>
      <c r="H8" s="414">
        <v>1580</v>
      </c>
      <c r="I8" s="206"/>
      <c r="J8" s="208" t="s">
        <v>131</v>
      </c>
      <c r="K8" s="209" t="s">
        <v>438</v>
      </c>
      <c r="L8" s="415">
        <v>2610</v>
      </c>
      <c r="M8" s="206"/>
      <c r="N8" s="204" t="s">
        <v>251</v>
      </c>
      <c r="O8" s="414">
        <v>400</v>
      </c>
      <c r="P8" s="206"/>
    </row>
    <row r="9" spans="1:16" ht="18" customHeight="1">
      <c r="A9" s="204"/>
      <c r="B9" s="217"/>
      <c r="C9" s="295"/>
      <c r="D9" s="204"/>
      <c r="E9" s="215"/>
      <c r="F9" s="295"/>
      <c r="G9" s="316" t="s">
        <v>137</v>
      </c>
      <c r="H9" s="414">
        <v>1410</v>
      </c>
      <c r="I9" s="210"/>
      <c r="J9" s="208" t="s">
        <v>143</v>
      </c>
      <c r="K9" s="209" t="s">
        <v>439</v>
      </c>
      <c r="L9" s="415">
        <v>2570</v>
      </c>
      <c r="M9" s="210"/>
      <c r="N9" s="204" t="s">
        <v>137</v>
      </c>
      <c r="O9" s="414">
        <v>340</v>
      </c>
      <c r="P9" s="210"/>
    </row>
    <row r="10" spans="1:16" ht="18" customHeight="1">
      <c r="A10" s="204"/>
      <c r="B10" s="217"/>
      <c r="C10" s="295"/>
      <c r="D10" s="204"/>
      <c r="E10" s="215"/>
      <c r="F10" s="295"/>
      <c r="G10" s="316"/>
      <c r="H10" s="213"/>
      <c r="I10" s="295"/>
      <c r="J10" s="208" t="s">
        <v>277</v>
      </c>
      <c r="K10" s="209" t="s">
        <v>439</v>
      </c>
      <c r="L10" s="415">
        <v>1980</v>
      </c>
      <c r="M10" s="210"/>
      <c r="N10" s="316"/>
      <c r="O10" s="416"/>
      <c r="P10" s="295"/>
    </row>
    <row r="11" spans="1:16" ht="18" customHeight="1">
      <c r="A11" s="204"/>
      <c r="B11" s="217"/>
      <c r="C11" s="295"/>
      <c r="D11" s="204"/>
      <c r="E11" s="215"/>
      <c r="F11" s="295"/>
      <c r="G11" s="316"/>
      <c r="H11" s="215"/>
      <c r="I11" s="295"/>
      <c r="J11" s="208"/>
      <c r="K11" s="209"/>
      <c r="L11" s="417"/>
      <c r="M11" s="295"/>
      <c r="N11" s="316"/>
      <c r="O11" s="213"/>
      <c r="P11" s="295"/>
    </row>
    <row r="12" spans="1:16" ht="18" customHeight="1">
      <c r="A12" s="204"/>
      <c r="B12" s="217"/>
      <c r="C12" s="295"/>
      <c r="D12" s="204"/>
      <c r="E12" s="215"/>
      <c r="F12" s="295"/>
      <c r="G12" s="316"/>
      <c r="H12" s="215"/>
      <c r="I12" s="295"/>
      <c r="J12" s="208"/>
      <c r="K12" s="209"/>
      <c r="L12" s="215"/>
      <c r="M12" s="295"/>
      <c r="N12" s="316"/>
      <c r="O12" s="215"/>
      <c r="P12" s="295"/>
    </row>
    <row r="13" spans="1:16" ht="18" customHeight="1">
      <c r="A13" s="400"/>
      <c r="B13" s="385"/>
      <c r="C13" s="295"/>
      <c r="D13" s="400"/>
      <c r="E13" s="241"/>
      <c r="F13" s="295"/>
      <c r="G13" s="342"/>
      <c r="H13" s="241"/>
      <c r="I13" s="295"/>
      <c r="J13" s="418"/>
      <c r="K13" s="419"/>
      <c r="L13" s="241"/>
      <c r="M13" s="295"/>
      <c r="N13" s="342"/>
      <c r="O13" s="241"/>
      <c r="P13" s="295"/>
    </row>
    <row r="14" spans="1:16" ht="18" customHeight="1" thickBot="1">
      <c r="A14" s="245" t="s">
        <v>30</v>
      </c>
      <c r="B14" s="246">
        <f>SUM(B8:B13)</f>
        <v>2860</v>
      </c>
      <c r="C14" s="412">
        <f>SUM(C8:C13)</f>
        <v>0</v>
      </c>
      <c r="D14" s="245" t="s">
        <v>30</v>
      </c>
      <c r="E14" s="246">
        <f>SUM(E8:E13)</f>
        <v>2000</v>
      </c>
      <c r="F14" s="412">
        <f>SUM(F8:F13)</f>
        <v>0</v>
      </c>
      <c r="G14" s="245" t="s">
        <v>30</v>
      </c>
      <c r="H14" s="246">
        <f>SUM(H8:H13)</f>
        <v>2990</v>
      </c>
      <c r="I14" s="412">
        <f>SUM(I8:I13)</f>
        <v>0</v>
      </c>
      <c r="J14" s="248" t="s">
        <v>30</v>
      </c>
      <c r="K14" s="249"/>
      <c r="L14" s="246">
        <f>SUM(L8:L13)</f>
        <v>7160</v>
      </c>
      <c r="M14" s="412">
        <f>SUM(M8:M13)</f>
        <v>0</v>
      </c>
      <c r="N14" s="245" t="s">
        <v>30</v>
      </c>
      <c r="O14" s="246">
        <f>SUM(O8:O13)</f>
        <v>740</v>
      </c>
      <c r="P14" s="413">
        <f>SUM(P8:P13)</f>
        <v>0</v>
      </c>
    </row>
    <row r="15" spans="1:16" ht="14.25" customHeight="1" thickBot="1">
      <c r="A15" s="176"/>
      <c r="B15" s="177"/>
      <c r="C15" s="178"/>
      <c r="D15" s="176"/>
      <c r="E15" s="177"/>
      <c r="F15" s="178"/>
      <c r="G15" s="176"/>
      <c r="H15" s="179"/>
      <c r="I15" s="180"/>
      <c r="J15" s="176"/>
      <c r="K15" s="176"/>
      <c r="L15" s="177"/>
      <c r="M15" s="178"/>
      <c r="N15" s="176"/>
      <c r="O15" s="177"/>
      <c r="P15" s="178"/>
    </row>
    <row r="16" spans="1:18" s="8" customFormat="1" ht="17.25" customHeight="1" thickBot="1">
      <c r="A16" s="203" t="s">
        <v>428</v>
      </c>
      <c r="B16" s="162"/>
      <c r="C16" s="156" t="s">
        <v>186</v>
      </c>
      <c r="D16" s="107" t="s">
        <v>196</v>
      </c>
      <c r="E16" s="124"/>
      <c r="F16" s="109" t="s">
        <v>6</v>
      </c>
      <c r="G16" s="110">
        <f>SUM(B29,E29,H29,L29,O29)</f>
        <v>31310</v>
      </c>
      <c r="H16" s="125" t="s">
        <v>7</v>
      </c>
      <c r="I16" s="130">
        <f>SUM(C29,F29,I29,M29,P29)</f>
        <v>0</v>
      </c>
      <c r="J16" s="189"/>
      <c r="K16" s="199"/>
      <c r="L16" s="190"/>
      <c r="M16" s="190"/>
      <c r="N16" s="190"/>
      <c r="O16" s="190"/>
      <c r="P16" s="190"/>
      <c r="R16" s="181"/>
    </row>
    <row r="17" spans="1:16" ht="5.25" customHeight="1" thickBo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ht="18" customHeight="1">
      <c r="A18" s="88" t="s">
        <v>9</v>
      </c>
      <c r="B18" s="89"/>
      <c r="C18" s="117"/>
      <c r="D18" s="95" t="s">
        <v>10</v>
      </c>
      <c r="E18" s="89"/>
      <c r="F18" s="117"/>
      <c r="G18" s="95" t="s">
        <v>11</v>
      </c>
      <c r="H18" s="89"/>
      <c r="I18" s="117"/>
      <c r="J18" s="95" t="s">
        <v>12</v>
      </c>
      <c r="K18" s="95"/>
      <c r="L18" s="89"/>
      <c r="M18" s="117"/>
      <c r="N18" s="95" t="s">
        <v>13</v>
      </c>
      <c r="O18" s="89"/>
      <c r="P18" s="117"/>
    </row>
    <row r="19" spans="1:16" s="8" customFormat="1" ht="15" customHeight="1">
      <c r="A19" s="118" t="s">
        <v>14</v>
      </c>
      <c r="B19" s="119" t="s">
        <v>16</v>
      </c>
      <c r="C19" s="121" t="s">
        <v>232</v>
      </c>
      <c r="D19" s="118" t="s">
        <v>14</v>
      </c>
      <c r="E19" s="119" t="s">
        <v>16</v>
      </c>
      <c r="F19" s="121" t="s">
        <v>232</v>
      </c>
      <c r="G19" s="118" t="s">
        <v>14</v>
      </c>
      <c r="H19" s="119" t="s">
        <v>16</v>
      </c>
      <c r="I19" s="121" t="s">
        <v>232</v>
      </c>
      <c r="J19" s="196" t="s">
        <v>14</v>
      </c>
      <c r="K19" s="197"/>
      <c r="L19" s="119" t="s">
        <v>16</v>
      </c>
      <c r="M19" s="121" t="s">
        <v>232</v>
      </c>
      <c r="N19" s="118" t="s">
        <v>14</v>
      </c>
      <c r="O19" s="119" t="s">
        <v>16</v>
      </c>
      <c r="P19" s="121" t="s">
        <v>232</v>
      </c>
    </row>
    <row r="20" spans="1:16" ht="18" customHeight="1">
      <c r="A20" s="204" t="s">
        <v>144</v>
      </c>
      <c r="B20" s="205">
        <v>2500</v>
      </c>
      <c r="C20" s="206"/>
      <c r="D20" s="204" t="s">
        <v>220</v>
      </c>
      <c r="E20" s="205">
        <v>960</v>
      </c>
      <c r="F20" s="206"/>
      <c r="G20" s="204" t="s">
        <v>144</v>
      </c>
      <c r="H20" s="205">
        <v>1570</v>
      </c>
      <c r="I20" s="206"/>
      <c r="J20" s="208" t="s">
        <v>145</v>
      </c>
      <c r="K20" s="209" t="s">
        <v>438</v>
      </c>
      <c r="L20" s="205">
        <v>2100</v>
      </c>
      <c r="M20" s="206"/>
      <c r="N20" s="204" t="s">
        <v>380</v>
      </c>
      <c r="O20" s="205">
        <v>300</v>
      </c>
      <c r="P20" s="206"/>
    </row>
    <row r="21" spans="1:16" ht="18" customHeight="1">
      <c r="A21" s="204" t="s">
        <v>146</v>
      </c>
      <c r="B21" s="205">
        <v>2130</v>
      </c>
      <c r="C21" s="210"/>
      <c r="D21" s="204" t="s">
        <v>380</v>
      </c>
      <c r="E21" s="205">
        <v>1890</v>
      </c>
      <c r="F21" s="210"/>
      <c r="G21" s="204" t="s">
        <v>145</v>
      </c>
      <c r="H21" s="205">
        <v>1770</v>
      </c>
      <c r="I21" s="210"/>
      <c r="J21" s="208" t="s">
        <v>447</v>
      </c>
      <c r="K21" s="209" t="s">
        <v>439</v>
      </c>
      <c r="L21" s="205">
        <v>2020</v>
      </c>
      <c r="M21" s="210"/>
      <c r="N21" s="204" t="s">
        <v>381</v>
      </c>
      <c r="O21" s="205">
        <v>40</v>
      </c>
      <c r="P21" s="210"/>
    </row>
    <row r="22" spans="1:16" ht="18" customHeight="1">
      <c r="A22" s="204" t="s">
        <v>203</v>
      </c>
      <c r="B22" s="205">
        <v>1390</v>
      </c>
      <c r="C22" s="210"/>
      <c r="D22" s="204" t="s">
        <v>145</v>
      </c>
      <c r="E22" s="205">
        <v>2650</v>
      </c>
      <c r="F22" s="210"/>
      <c r="G22" s="204" t="s">
        <v>148</v>
      </c>
      <c r="H22" s="205">
        <v>480</v>
      </c>
      <c r="I22" s="210"/>
      <c r="J22" s="208" t="s">
        <v>150</v>
      </c>
      <c r="K22" s="209" t="s">
        <v>439</v>
      </c>
      <c r="L22" s="205">
        <v>810</v>
      </c>
      <c r="M22" s="210"/>
      <c r="N22" s="204" t="s">
        <v>239</v>
      </c>
      <c r="O22" s="205">
        <v>450</v>
      </c>
      <c r="P22" s="210"/>
    </row>
    <row r="23" spans="1:16" ht="18" customHeight="1">
      <c r="A23" s="204" t="s">
        <v>297</v>
      </c>
      <c r="B23" s="205">
        <v>3330</v>
      </c>
      <c r="C23" s="210"/>
      <c r="D23" s="204" t="s">
        <v>147</v>
      </c>
      <c r="E23" s="205">
        <v>750</v>
      </c>
      <c r="F23" s="210"/>
      <c r="G23" s="204" t="s">
        <v>149</v>
      </c>
      <c r="H23" s="205">
        <v>2240</v>
      </c>
      <c r="I23" s="210"/>
      <c r="J23" s="208" t="s">
        <v>144</v>
      </c>
      <c r="K23" s="209" t="s">
        <v>439</v>
      </c>
      <c r="L23" s="205">
        <v>1790</v>
      </c>
      <c r="M23" s="210"/>
      <c r="N23" s="204" t="s">
        <v>144</v>
      </c>
      <c r="O23" s="205">
        <v>170</v>
      </c>
      <c r="P23" s="210"/>
    </row>
    <row r="24" spans="1:16" ht="18" customHeight="1">
      <c r="A24" s="204"/>
      <c r="B24" s="205"/>
      <c r="C24" s="295"/>
      <c r="D24" s="207"/>
      <c r="E24" s="404"/>
      <c r="F24" s="295"/>
      <c r="G24" s="207" t="s">
        <v>238</v>
      </c>
      <c r="H24" s="205">
        <v>860</v>
      </c>
      <c r="I24" s="210"/>
      <c r="J24" s="255" t="s">
        <v>220</v>
      </c>
      <c r="K24" s="256" t="s">
        <v>439</v>
      </c>
      <c r="L24" s="205">
        <v>890</v>
      </c>
      <c r="M24" s="210"/>
      <c r="N24" s="207" t="s">
        <v>151</v>
      </c>
      <c r="O24" s="205">
        <v>220</v>
      </c>
      <c r="P24" s="210"/>
    </row>
    <row r="25" spans="1:16" ht="18" customHeight="1">
      <c r="A25" s="204"/>
      <c r="B25" s="205"/>
      <c r="C25" s="295"/>
      <c r="D25" s="207"/>
      <c r="E25" s="347"/>
      <c r="F25" s="295"/>
      <c r="G25" s="204"/>
      <c r="H25" s="205"/>
      <c r="I25" s="295"/>
      <c r="J25" s="420"/>
      <c r="K25" s="341"/>
      <c r="L25" s="337"/>
      <c r="M25" s="237"/>
      <c r="N25" s="204"/>
      <c r="O25" s="205"/>
      <c r="P25" s="295"/>
    </row>
    <row r="26" spans="1:16" ht="18" customHeight="1">
      <c r="A26" s="204"/>
      <c r="B26" s="205"/>
      <c r="C26" s="295"/>
      <c r="D26" s="204"/>
      <c r="E26" s="205"/>
      <c r="F26" s="295"/>
      <c r="G26" s="204"/>
      <c r="H26" s="205"/>
      <c r="I26" s="295"/>
      <c r="J26" s="420"/>
      <c r="K26" s="341"/>
      <c r="L26" s="337"/>
      <c r="M26" s="237"/>
      <c r="N26" s="204"/>
      <c r="O26" s="205"/>
      <c r="P26" s="295"/>
    </row>
    <row r="27" spans="1:16" ht="18" customHeight="1">
      <c r="A27" s="204"/>
      <c r="B27" s="205"/>
      <c r="C27" s="295"/>
      <c r="D27" s="204"/>
      <c r="E27" s="205"/>
      <c r="F27" s="295"/>
      <c r="G27" s="204"/>
      <c r="H27" s="205"/>
      <c r="I27" s="295"/>
      <c r="J27" s="420"/>
      <c r="K27" s="341"/>
      <c r="L27" s="337"/>
      <c r="M27" s="237"/>
      <c r="N27" s="204"/>
      <c r="O27" s="205"/>
      <c r="P27" s="295"/>
    </row>
    <row r="28" spans="1:16" ht="18" customHeight="1">
      <c r="A28" s="204"/>
      <c r="B28" s="217"/>
      <c r="C28" s="237"/>
      <c r="D28" s="204"/>
      <c r="E28" s="205"/>
      <c r="F28" s="295"/>
      <c r="G28" s="204"/>
      <c r="H28" s="205"/>
      <c r="I28" s="295"/>
      <c r="J28" s="420"/>
      <c r="K28" s="341"/>
      <c r="L28" s="337"/>
      <c r="M28" s="237"/>
      <c r="N28" s="204"/>
      <c r="O28" s="205"/>
      <c r="P28" s="295"/>
    </row>
    <row r="29" spans="1:16" ht="18" customHeight="1" thickBot="1">
      <c r="A29" s="245" t="s">
        <v>30</v>
      </c>
      <c r="B29" s="246">
        <f>SUM(B20:B28)</f>
        <v>9350</v>
      </c>
      <c r="C29" s="276">
        <f>SUM(C20:C28)</f>
        <v>0</v>
      </c>
      <c r="D29" s="245" t="s">
        <v>30</v>
      </c>
      <c r="E29" s="246">
        <f>SUM(E20:E28)</f>
        <v>6250</v>
      </c>
      <c r="F29" s="276">
        <f>SUM(F20:F28)</f>
        <v>0</v>
      </c>
      <c r="G29" s="245" t="s">
        <v>30</v>
      </c>
      <c r="H29" s="246">
        <f>SUM(H20:H28)</f>
        <v>6920</v>
      </c>
      <c r="I29" s="276">
        <f>SUM(I20:I28)</f>
        <v>0</v>
      </c>
      <c r="J29" s="248" t="s">
        <v>30</v>
      </c>
      <c r="K29" s="249"/>
      <c r="L29" s="246">
        <f>SUM(L20:L28)</f>
        <v>7610</v>
      </c>
      <c r="M29" s="276">
        <f>SUM(M20:M28)</f>
        <v>0</v>
      </c>
      <c r="N29" s="245" t="s">
        <v>30</v>
      </c>
      <c r="O29" s="246">
        <f>SUM(O20:O28)</f>
        <v>1180</v>
      </c>
      <c r="P29" s="276">
        <f>SUM(P20:P28)</f>
        <v>0</v>
      </c>
    </row>
    <row r="30" spans="1:16" ht="15" customHeight="1" thickBot="1">
      <c r="A30" s="136"/>
      <c r="B30" s="136"/>
      <c r="C30" s="136"/>
      <c r="D30" s="136"/>
      <c r="E30" s="136"/>
      <c r="F30" s="136"/>
      <c r="G30" s="136"/>
      <c r="H30" s="182"/>
      <c r="I30" s="136"/>
      <c r="J30" s="1"/>
      <c r="K30" s="1"/>
      <c r="L30" s="136"/>
      <c r="M30" s="136"/>
      <c r="N30" s="136"/>
      <c r="O30" s="136"/>
      <c r="P30" s="136"/>
    </row>
    <row r="31" spans="1:16" s="8" customFormat="1" ht="17.25" customHeight="1" thickBot="1">
      <c r="A31" s="203" t="s">
        <v>428</v>
      </c>
      <c r="B31" s="129"/>
      <c r="C31" s="106" t="s">
        <v>236</v>
      </c>
      <c r="D31" s="107" t="s">
        <v>235</v>
      </c>
      <c r="E31" s="124"/>
      <c r="F31" s="109" t="s">
        <v>6</v>
      </c>
      <c r="G31" s="110">
        <f>SUM(B43,E43,H43,L43,O43)</f>
        <v>18160</v>
      </c>
      <c r="H31" s="125" t="s">
        <v>7</v>
      </c>
      <c r="I31" s="130">
        <f>SUM(C43,F43,I43,M43,P43)</f>
        <v>0</v>
      </c>
      <c r="J31" s="131"/>
      <c r="K31" s="131"/>
      <c r="L31" s="135"/>
      <c r="M31" s="135"/>
      <c r="N31" s="142"/>
      <c r="O31" s="135"/>
      <c r="P31" s="135"/>
    </row>
    <row r="32" spans="1:16" ht="5.25" customHeight="1" thickBo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6" ht="18" customHeight="1">
      <c r="A33" s="88" t="s">
        <v>9</v>
      </c>
      <c r="B33" s="89"/>
      <c r="C33" s="117"/>
      <c r="D33" s="95" t="s">
        <v>10</v>
      </c>
      <c r="E33" s="89"/>
      <c r="F33" s="117"/>
      <c r="G33" s="95" t="s">
        <v>11</v>
      </c>
      <c r="H33" s="89"/>
      <c r="I33" s="117"/>
      <c r="J33" s="95" t="s">
        <v>12</v>
      </c>
      <c r="K33" s="95"/>
      <c r="L33" s="89"/>
      <c r="M33" s="117"/>
      <c r="N33" s="95" t="s">
        <v>13</v>
      </c>
      <c r="O33" s="89"/>
      <c r="P33" s="117"/>
    </row>
    <row r="34" spans="1:16" s="8" customFormat="1" ht="15" customHeight="1">
      <c r="A34" s="118" t="s">
        <v>14</v>
      </c>
      <c r="B34" s="119" t="s">
        <v>16</v>
      </c>
      <c r="C34" s="121" t="s">
        <v>232</v>
      </c>
      <c r="D34" s="118" t="s">
        <v>14</v>
      </c>
      <c r="E34" s="119" t="s">
        <v>16</v>
      </c>
      <c r="F34" s="121" t="s">
        <v>232</v>
      </c>
      <c r="G34" s="118" t="s">
        <v>14</v>
      </c>
      <c r="H34" s="119" t="s">
        <v>16</v>
      </c>
      <c r="I34" s="121" t="s">
        <v>232</v>
      </c>
      <c r="J34" s="196" t="s">
        <v>14</v>
      </c>
      <c r="K34" s="197"/>
      <c r="L34" s="119" t="s">
        <v>16</v>
      </c>
      <c r="M34" s="121" t="s">
        <v>232</v>
      </c>
      <c r="N34" s="118" t="s">
        <v>14</v>
      </c>
      <c r="O34" s="119" t="s">
        <v>16</v>
      </c>
      <c r="P34" s="121" t="s">
        <v>232</v>
      </c>
    </row>
    <row r="35" spans="1:16" ht="18" customHeight="1">
      <c r="A35" s="204" t="s">
        <v>152</v>
      </c>
      <c r="B35" s="205">
        <v>1650</v>
      </c>
      <c r="C35" s="206"/>
      <c r="D35" s="207" t="s">
        <v>419</v>
      </c>
      <c r="E35" s="205">
        <v>1580</v>
      </c>
      <c r="F35" s="206"/>
      <c r="G35" s="204" t="s">
        <v>152</v>
      </c>
      <c r="H35" s="205">
        <v>1690</v>
      </c>
      <c r="I35" s="206"/>
      <c r="J35" s="212" t="s">
        <v>152</v>
      </c>
      <c r="K35" s="209" t="s">
        <v>438</v>
      </c>
      <c r="L35" s="205">
        <v>1860</v>
      </c>
      <c r="M35" s="206"/>
      <c r="N35" s="207" t="s">
        <v>153</v>
      </c>
      <c r="O35" s="205">
        <v>160</v>
      </c>
      <c r="P35" s="206"/>
    </row>
    <row r="36" spans="1:16" ht="18" customHeight="1">
      <c r="A36" s="204" t="s">
        <v>153</v>
      </c>
      <c r="B36" s="205">
        <v>1360</v>
      </c>
      <c r="C36" s="210"/>
      <c r="D36" s="204" t="s">
        <v>420</v>
      </c>
      <c r="E36" s="205">
        <v>1300</v>
      </c>
      <c r="F36" s="210"/>
      <c r="G36" s="204" t="s">
        <v>153</v>
      </c>
      <c r="H36" s="205">
        <v>1030</v>
      </c>
      <c r="I36" s="210"/>
      <c r="J36" s="208" t="s">
        <v>153</v>
      </c>
      <c r="K36" s="209" t="s">
        <v>439</v>
      </c>
      <c r="L36" s="205">
        <v>2070</v>
      </c>
      <c r="M36" s="210"/>
      <c r="N36" s="207" t="s">
        <v>264</v>
      </c>
      <c r="O36" s="205">
        <v>20</v>
      </c>
      <c r="P36" s="210"/>
    </row>
    <row r="37" spans="1:16" ht="18" customHeight="1">
      <c r="A37" s="204" t="s">
        <v>154</v>
      </c>
      <c r="B37" s="205">
        <v>810</v>
      </c>
      <c r="C37" s="210"/>
      <c r="D37" s="204" t="s">
        <v>418</v>
      </c>
      <c r="E37" s="205">
        <v>500</v>
      </c>
      <c r="F37" s="210"/>
      <c r="G37" s="207" t="s">
        <v>311</v>
      </c>
      <c r="H37" s="205">
        <v>840</v>
      </c>
      <c r="I37" s="210"/>
      <c r="J37" s="208" t="s">
        <v>256</v>
      </c>
      <c r="K37" s="209" t="s">
        <v>439</v>
      </c>
      <c r="L37" s="205">
        <v>1070</v>
      </c>
      <c r="M37" s="210"/>
      <c r="N37" s="207" t="s">
        <v>152</v>
      </c>
      <c r="O37" s="205">
        <v>350</v>
      </c>
      <c r="P37" s="210"/>
    </row>
    <row r="38" spans="1:16" ht="18" customHeight="1">
      <c r="A38" s="204"/>
      <c r="B38" s="306"/>
      <c r="C38" s="295"/>
      <c r="D38" s="207"/>
      <c r="E38" s="205"/>
      <c r="F38" s="295"/>
      <c r="G38" s="207"/>
      <c r="H38" s="315"/>
      <c r="I38" s="295"/>
      <c r="J38" s="212" t="s">
        <v>154</v>
      </c>
      <c r="K38" s="209" t="s">
        <v>440</v>
      </c>
      <c r="L38" s="205">
        <v>1740</v>
      </c>
      <c r="M38" s="210"/>
      <c r="N38" s="207" t="s">
        <v>154</v>
      </c>
      <c r="O38" s="205">
        <v>130</v>
      </c>
      <c r="P38" s="210"/>
    </row>
    <row r="39" spans="1:16" ht="18" customHeight="1">
      <c r="A39" s="316"/>
      <c r="B39" s="205"/>
      <c r="C39" s="295"/>
      <c r="D39" s="207"/>
      <c r="E39" s="205"/>
      <c r="F39" s="210"/>
      <c r="G39" s="207"/>
      <c r="H39" s="205"/>
      <c r="I39" s="295"/>
      <c r="J39" s="212"/>
      <c r="K39" s="207"/>
      <c r="L39" s="205"/>
      <c r="M39" s="295"/>
      <c r="N39" s="207"/>
      <c r="O39" s="205"/>
      <c r="P39" s="295"/>
    </row>
    <row r="40" spans="1:16" ht="18" customHeight="1">
      <c r="A40" s="204"/>
      <c r="B40" s="205"/>
      <c r="C40" s="295"/>
      <c r="D40" s="207"/>
      <c r="E40" s="205"/>
      <c r="F40" s="295"/>
      <c r="G40" s="207"/>
      <c r="H40" s="205"/>
      <c r="I40" s="295"/>
      <c r="J40" s="212"/>
      <c r="K40" s="207"/>
      <c r="L40" s="205"/>
      <c r="M40" s="295"/>
      <c r="N40" s="207"/>
      <c r="O40" s="205"/>
      <c r="P40" s="295"/>
    </row>
    <row r="41" spans="1:16" ht="18" customHeight="1">
      <c r="A41" s="316"/>
      <c r="B41" s="421"/>
      <c r="C41" s="237"/>
      <c r="D41" s="207"/>
      <c r="E41" s="205"/>
      <c r="F41" s="295"/>
      <c r="G41" s="207"/>
      <c r="H41" s="205"/>
      <c r="I41" s="295"/>
      <c r="J41" s="212"/>
      <c r="K41" s="207"/>
      <c r="L41" s="205"/>
      <c r="M41" s="295"/>
      <c r="N41" s="207"/>
      <c r="O41" s="205"/>
      <c r="P41" s="295"/>
    </row>
    <row r="42" spans="1:16" ht="18" customHeight="1">
      <c r="A42" s="400"/>
      <c r="B42" s="385"/>
      <c r="C42" s="237"/>
      <c r="D42" s="207"/>
      <c r="E42" s="205"/>
      <c r="F42" s="295"/>
      <c r="G42" s="244"/>
      <c r="H42" s="241"/>
      <c r="I42" s="237"/>
      <c r="J42" s="420"/>
      <c r="K42" s="341"/>
      <c r="L42" s="422"/>
      <c r="M42" s="295"/>
      <c r="N42" s="242"/>
      <c r="O42" s="241"/>
      <c r="P42" s="237"/>
    </row>
    <row r="43" spans="1:16" ht="18" customHeight="1" thickBot="1">
      <c r="A43" s="245" t="s">
        <v>30</v>
      </c>
      <c r="B43" s="246">
        <f>SUM(B35:B42)</f>
        <v>3820</v>
      </c>
      <c r="C43" s="276">
        <f>SUM(C35:C42)</f>
        <v>0</v>
      </c>
      <c r="D43" s="245" t="s">
        <v>30</v>
      </c>
      <c r="E43" s="246">
        <f>SUM(E35:E42)</f>
        <v>3380</v>
      </c>
      <c r="F43" s="276">
        <f>SUM(F35:F42)</f>
        <v>0</v>
      </c>
      <c r="G43" s="245" t="s">
        <v>30</v>
      </c>
      <c r="H43" s="246">
        <f>SUM(H35:H42)</f>
        <v>3560</v>
      </c>
      <c r="I43" s="276">
        <f>SUM(I35:I42)</f>
        <v>0</v>
      </c>
      <c r="J43" s="248" t="s">
        <v>30</v>
      </c>
      <c r="K43" s="249"/>
      <c r="L43" s="246">
        <f>SUM(L35:L42)</f>
        <v>6740</v>
      </c>
      <c r="M43" s="276">
        <f>SUM(M35:M42)</f>
        <v>0</v>
      </c>
      <c r="N43" s="245" t="s">
        <v>30</v>
      </c>
      <c r="O43" s="246">
        <f>SUM(O35:O42)</f>
        <v>660</v>
      </c>
      <c r="P43" s="276">
        <f>SUM(P35:P42)</f>
        <v>0</v>
      </c>
    </row>
    <row r="44" spans="1:16" ht="15" customHeight="1" thickBot="1">
      <c r="A44" s="136"/>
      <c r="B44" s="136"/>
      <c r="C44" s="136"/>
      <c r="D44" s="136"/>
      <c r="E44" s="136"/>
      <c r="F44" s="136"/>
      <c r="G44" s="136"/>
      <c r="H44" s="182"/>
      <c r="I44" s="136"/>
      <c r="J44" s="1"/>
      <c r="K44" s="1"/>
      <c r="L44" s="136"/>
      <c r="M44" s="136"/>
      <c r="N44" s="136"/>
      <c r="O44" s="136"/>
      <c r="P44" s="136"/>
    </row>
    <row r="45" spans="1:16" s="8" customFormat="1" ht="17.25" customHeight="1" thickBot="1">
      <c r="A45" s="203" t="s">
        <v>428</v>
      </c>
      <c r="B45" s="129"/>
      <c r="C45" s="106" t="s">
        <v>187</v>
      </c>
      <c r="D45" s="107" t="s">
        <v>262</v>
      </c>
      <c r="E45" s="124"/>
      <c r="F45" s="109" t="s">
        <v>6</v>
      </c>
      <c r="G45" s="110">
        <f>B66+E66+H66+L66+O66</f>
        <v>22640</v>
      </c>
      <c r="H45" s="125" t="s">
        <v>7</v>
      </c>
      <c r="I45" s="130">
        <f>C66+F66+I66+M66+P66</f>
        <v>0</v>
      </c>
      <c r="J45" s="131"/>
      <c r="K45" s="131"/>
      <c r="L45" s="135"/>
      <c r="M45" s="135"/>
      <c r="N45" s="142"/>
      <c r="O45" s="135"/>
      <c r="P45" s="135"/>
    </row>
    <row r="46" spans="1:16" ht="5.25" customHeight="1" thickBo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</row>
    <row r="47" spans="1:16" ht="18" customHeight="1">
      <c r="A47" s="88" t="s">
        <v>9</v>
      </c>
      <c r="B47" s="89"/>
      <c r="C47" s="117"/>
      <c r="D47" s="95" t="s">
        <v>10</v>
      </c>
      <c r="E47" s="89"/>
      <c r="F47" s="117"/>
      <c r="G47" s="95" t="s">
        <v>11</v>
      </c>
      <c r="H47" s="89"/>
      <c r="I47" s="117"/>
      <c r="J47" s="95" t="s">
        <v>12</v>
      </c>
      <c r="K47" s="95"/>
      <c r="L47" s="89"/>
      <c r="M47" s="117"/>
      <c r="N47" s="95" t="s">
        <v>13</v>
      </c>
      <c r="O47" s="89"/>
      <c r="P47" s="117"/>
    </row>
    <row r="48" spans="1:16" s="8" customFormat="1" ht="15" customHeight="1">
      <c r="A48" s="191" t="s">
        <v>14</v>
      </c>
      <c r="B48" s="192" t="s">
        <v>16</v>
      </c>
      <c r="C48" s="193" t="s">
        <v>232</v>
      </c>
      <c r="D48" s="191" t="s">
        <v>14</v>
      </c>
      <c r="E48" s="192" t="s">
        <v>16</v>
      </c>
      <c r="F48" s="193" t="s">
        <v>232</v>
      </c>
      <c r="G48" s="191" t="s">
        <v>14</v>
      </c>
      <c r="H48" s="192" t="s">
        <v>16</v>
      </c>
      <c r="I48" s="193" t="s">
        <v>232</v>
      </c>
      <c r="J48" s="200" t="s">
        <v>14</v>
      </c>
      <c r="K48" s="197"/>
      <c r="L48" s="192" t="s">
        <v>16</v>
      </c>
      <c r="M48" s="193" t="s">
        <v>232</v>
      </c>
      <c r="N48" s="191" t="s">
        <v>14</v>
      </c>
      <c r="O48" s="192" t="s">
        <v>16</v>
      </c>
      <c r="P48" s="193" t="s">
        <v>232</v>
      </c>
    </row>
    <row r="49" spans="1:16" ht="18" customHeight="1">
      <c r="A49" s="204" t="s">
        <v>155</v>
      </c>
      <c r="B49" s="205">
        <v>400</v>
      </c>
      <c r="C49" s="234"/>
      <c r="D49" s="204" t="s">
        <v>405</v>
      </c>
      <c r="E49" s="213">
        <v>1370</v>
      </c>
      <c r="F49" s="362"/>
      <c r="G49" s="423" t="s">
        <v>388</v>
      </c>
      <c r="H49" s="205">
        <v>1730</v>
      </c>
      <c r="I49" s="234"/>
      <c r="J49" s="208" t="s">
        <v>261</v>
      </c>
      <c r="K49" s="209" t="s">
        <v>438</v>
      </c>
      <c r="L49" s="205">
        <v>4040</v>
      </c>
      <c r="M49" s="234"/>
      <c r="N49" s="204" t="s">
        <v>400</v>
      </c>
      <c r="O49" s="229">
        <v>390</v>
      </c>
      <c r="P49" s="424"/>
    </row>
    <row r="50" spans="1:16" ht="18" customHeight="1">
      <c r="A50" s="204" t="s">
        <v>156</v>
      </c>
      <c r="B50" s="205">
        <v>920</v>
      </c>
      <c r="C50" s="210"/>
      <c r="D50" s="207" t="s">
        <v>397</v>
      </c>
      <c r="E50" s="215">
        <v>180</v>
      </c>
      <c r="F50" s="237"/>
      <c r="G50" s="207" t="s">
        <v>424</v>
      </c>
      <c r="H50" s="404">
        <v>1370</v>
      </c>
      <c r="I50" s="295"/>
      <c r="J50" s="208" t="s">
        <v>158</v>
      </c>
      <c r="K50" s="209" t="s">
        <v>439</v>
      </c>
      <c r="L50" s="205">
        <v>1500</v>
      </c>
      <c r="M50" s="210"/>
      <c r="N50" s="204" t="s">
        <v>401</v>
      </c>
      <c r="O50" s="229">
        <v>30</v>
      </c>
      <c r="P50" s="283"/>
    </row>
    <row r="51" spans="1:16" ht="18" customHeight="1">
      <c r="A51" s="204" t="s">
        <v>157</v>
      </c>
      <c r="B51" s="205">
        <v>430</v>
      </c>
      <c r="C51" s="210"/>
      <c r="D51" s="207" t="s">
        <v>393</v>
      </c>
      <c r="E51" s="213">
        <v>70</v>
      </c>
      <c r="F51" s="295"/>
      <c r="G51" s="204"/>
      <c r="H51" s="205"/>
      <c r="I51" s="295"/>
      <c r="J51" s="208" t="s">
        <v>159</v>
      </c>
      <c r="K51" s="209" t="s">
        <v>439</v>
      </c>
      <c r="L51" s="205">
        <v>2330</v>
      </c>
      <c r="M51" s="210"/>
      <c r="N51" s="207" t="s">
        <v>402</v>
      </c>
      <c r="O51" s="425">
        <v>30</v>
      </c>
      <c r="P51" s="285"/>
    </row>
    <row r="52" spans="1:16" ht="18" customHeight="1">
      <c r="A52" s="204"/>
      <c r="B52" s="306"/>
      <c r="C52" s="295"/>
      <c r="D52" s="204" t="s">
        <v>394</v>
      </c>
      <c r="E52" s="215">
        <v>160</v>
      </c>
      <c r="F52" s="237"/>
      <c r="G52" s="204" t="s">
        <v>312</v>
      </c>
      <c r="H52" s="205">
        <v>0</v>
      </c>
      <c r="I52" s="210"/>
      <c r="J52" s="208" t="s">
        <v>259</v>
      </c>
      <c r="K52" s="209" t="s">
        <v>439</v>
      </c>
      <c r="L52" s="205">
        <v>1620</v>
      </c>
      <c r="M52" s="210"/>
      <c r="N52" s="207" t="s">
        <v>313</v>
      </c>
      <c r="O52" s="280">
        <v>70</v>
      </c>
      <c r="P52" s="281"/>
    </row>
    <row r="53" spans="1:16" ht="18" customHeight="1">
      <c r="A53" s="204"/>
      <c r="B53" s="217"/>
      <c r="C53" s="237"/>
      <c r="D53" s="204" t="s">
        <v>395</v>
      </c>
      <c r="E53" s="215">
        <v>40</v>
      </c>
      <c r="F53" s="237"/>
      <c r="G53" s="204" t="s">
        <v>313</v>
      </c>
      <c r="H53" s="205">
        <v>0</v>
      </c>
      <c r="I53" s="210">
        <v>0</v>
      </c>
      <c r="J53" s="208" t="s">
        <v>260</v>
      </c>
      <c r="K53" s="209" t="s">
        <v>438</v>
      </c>
      <c r="L53" s="205">
        <v>2360</v>
      </c>
      <c r="M53" s="210"/>
      <c r="N53" s="207" t="s">
        <v>403</v>
      </c>
      <c r="O53" s="280">
        <v>90</v>
      </c>
      <c r="P53" s="281"/>
    </row>
    <row r="54" spans="1:16" ht="18" customHeight="1">
      <c r="A54" s="204"/>
      <c r="B54" s="217"/>
      <c r="C54" s="237"/>
      <c r="D54" s="204" t="s">
        <v>396</v>
      </c>
      <c r="E54" s="215">
        <v>310</v>
      </c>
      <c r="F54" s="237"/>
      <c r="G54" s="204"/>
      <c r="H54" s="213"/>
      <c r="I54" s="295"/>
      <c r="J54" s="208" t="s">
        <v>258</v>
      </c>
      <c r="K54" s="209" t="s">
        <v>440</v>
      </c>
      <c r="L54" s="205">
        <v>1330</v>
      </c>
      <c r="M54" s="210"/>
      <c r="N54" s="207" t="s">
        <v>404</v>
      </c>
      <c r="O54" s="280">
        <v>10</v>
      </c>
      <c r="P54" s="281"/>
    </row>
    <row r="55" spans="1:16" ht="18" customHeight="1">
      <c r="A55" s="204"/>
      <c r="B55" s="217"/>
      <c r="C55" s="237"/>
      <c r="D55" s="204"/>
      <c r="E55" s="347"/>
      <c r="F55" s="295"/>
      <c r="G55" s="204"/>
      <c r="H55" s="215"/>
      <c r="I55" s="237"/>
      <c r="J55" s="212" t="s">
        <v>448</v>
      </c>
      <c r="K55" s="209" t="s">
        <v>439</v>
      </c>
      <c r="L55" s="205">
        <v>1130</v>
      </c>
      <c r="M55" s="210"/>
      <c r="N55" s="204" t="s">
        <v>244</v>
      </c>
      <c r="O55" s="229">
        <v>40</v>
      </c>
      <c r="P55" s="283"/>
    </row>
    <row r="56" spans="1:16" ht="18" customHeight="1">
      <c r="A56" s="204"/>
      <c r="B56" s="217"/>
      <c r="C56" s="237"/>
      <c r="D56" s="284"/>
      <c r="E56" s="215"/>
      <c r="F56" s="295"/>
      <c r="G56" s="207"/>
      <c r="H56" s="215"/>
      <c r="I56" s="237"/>
      <c r="J56" s="208" t="s">
        <v>449</v>
      </c>
      <c r="K56" s="209" t="s">
        <v>438</v>
      </c>
      <c r="L56" s="205">
        <v>670</v>
      </c>
      <c r="M56" s="210"/>
      <c r="N56" s="204" t="s">
        <v>245</v>
      </c>
      <c r="O56" s="229">
        <v>20</v>
      </c>
      <c r="P56" s="283"/>
    </row>
    <row r="57" spans="1:16" ht="18" customHeight="1">
      <c r="A57" s="204"/>
      <c r="B57" s="217"/>
      <c r="C57" s="237"/>
      <c r="D57" s="204"/>
      <c r="E57" s="229"/>
      <c r="F57" s="424"/>
      <c r="G57" s="204"/>
      <c r="H57" s="215"/>
      <c r="I57" s="237"/>
      <c r="J57" s="208"/>
      <c r="K57" s="209"/>
      <c r="L57" s="347"/>
      <c r="M57" s="295"/>
      <c r="N57" s="204"/>
      <c r="O57" s="426"/>
      <c r="P57" s="285"/>
    </row>
    <row r="58" spans="1:16" ht="18" customHeight="1">
      <c r="A58" s="204"/>
      <c r="B58" s="217"/>
      <c r="C58" s="237"/>
      <c r="D58" s="204"/>
      <c r="E58" s="229"/>
      <c r="F58" s="283"/>
      <c r="G58" s="219"/>
      <c r="H58" s="215"/>
      <c r="I58" s="237"/>
      <c r="J58" s="208"/>
      <c r="K58" s="209"/>
      <c r="L58" s="213"/>
      <c r="M58" s="295"/>
      <c r="N58" s="284"/>
      <c r="O58" s="229"/>
      <c r="P58" s="285"/>
    </row>
    <row r="59" spans="1:16" ht="18" customHeight="1">
      <c r="A59" s="316"/>
      <c r="B59" s="421"/>
      <c r="C59" s="369"/>
      <c r="D59" s="316"/>
      <c r="E59" s="427"/>
      <c r="F59" s="369"/>
      <c r="G59" s="330"/>
      <c r="H59" s="275"/>
      <c r="I59" s="369"/>
      <c r="J59" s="257"/>
      <c r="K59" s="357"/>
      <c r="L59" s="275"/>
      <c r="M59" s="369"/>
      <c r="N59" s="204"/>
      <c r="O59" s="229"/>
      <c r="P59" s="424"/>
    </row>
    <row r="60" spans="1:16" ht="18" customHeight="1">
      <c r="A60" s="316"/>
      <c r="B60" s="421"/>
      <c r="C60" s="369"/>
      <c r="D60" s="286"/>
      <c r="E60" s="427"/>
      <c r="F60" s="369"/>
      <c r="G60" s="330"/>
      <c r="H60" s="275"/>
      <c r="I60" s="369"/>
      <c r="J60" s="257"/>
      <c r="K60" s="258"/>
      <c r="L60" s="275"/>
      <c r="M60" s="369"/>
      <c r="N60" s="204"/>
      <c r="O60" s="229"/>
      <c r="P60" s="283"/>
    </row>
    <row r="61" spans="1:16" ht="18" customHeight="1">
      <c r="A61" s="316"/>
      <c r="B61" s="421"/>
      <c r="C61" s="369"/>
      <c r="D61" s="286"/>
      <c r="E61" s="427"/>
      <c r="F61" s="369"/>
      <c r="G61" s="330"/>
      <c r="H61" s="275"/>
      <c r="I61" s="369"/>
      <c r="J61" s="257"/>
      <c r="K61" s="258"/>
      <c r="L61" s="275"/>
      <c r="M61" s="369"/>
      <c r="N61" s="258"/>
      <c r="O61" s="427"/>
      <c r="P61" s="428"/>
    </row>
    <row r="62" spans="1:16" ht="18" customHeight="1">
      <c r="A62" s="316"/>
      <c r="B62" s="421"/>
      <c r="C62" s="369"/>
      <c r="D62" s="316"/>
      <c r="E62" s="427"/>
      <c r="F62" s="369"/>
      <c r="G62" s="330"/>
      <c r="H62" s="275"/>
      <c r="I62" s="369"/>
      <c r="J62" s="257"/>
      <c r="K62" s="258"/>
      <c r="L62" s="275"/>
      <c r="M62" s="369"/>
      <c r="N62" s="286"/>
      <c r="O62" s="427"/>
      <c r="P62" s="428"/>
    </row>
    <row r="63" spans="1:16" ht="18" customHeight="1">
      <c r="A63" s="316"/>
      <c r="B63" s="421"/>
      <c r="C63" s="369"/>
      <c r="D63" s="316"/>
      <c r="E63" s="427"/>
      <c r="F63" s="369"/>
      <c r="G63" s="330"/>
      <c r="H63" s="275"/>
      <c r="I63" s="369"/>
      <c r="J63" s="257"/>
      <c r="K63" s="258"/>
      <c r="L63" s="275"/>
      <c r="M63" s="369"/>
      <c r="N63" s="286"/>
      <c r="O63" s="427"/>
      <c r="P63" s="428"/>
    </row>
    <row r="64" spans="1:16" ht="18" customHeight="1">
      <c r="A64" s="316"/>
      <c r="B64" s="421"/>
      <c r="C64" s="369"/>
      <c r="D64" s="316"/>
      <c r="E64" s="427"/>
      <c r="F64" s="369"/>
      <c r="G64" s="330"/>
      <c r="H64" s="275"/>
      <c r="I64" s="369"/>
      <c r="J64" s="257"/>
      <c r="K64" s="258"/>
      <c r="L64" s="275"/>
      <c r="M64" s="369"/>
      <c r="N64" s="258"/>
      <c r="O64" s="427"/>
      <c r="P64" s="369"/>
    </row>
    <row r="65" spans="1:16" ht="18" customHeight="1">
      <c r="A65" s="400"/>
      <c r="B65" s="385"/>
      <c r="C65" s="237"/>
      <c r="D65" s="400"/>
      <c r="E65" s="291"/>
      <c r="F65" s="237"/>
      <c r="G65" s="429"/>
      <c r="H65" s="241"/>
      <c r="I65" s="237"/>
      <c r="J65" s="243"/>
      <c r="K65" s="244"/>
      <c r="L65" s="241"/>
      <c r="M65" s="237"/>
      <c r="N65" s="244"/>
      <c r="O65" s="291"/>
      <c r="P65" s="237"/>
    </row>
    <row r="66" spans="1:16" ht="18" customHeight="1" thickBot="1">
      <c r="A66" s="245" t="s">
        <v>30</v>
      </c>
      <c r="B66" s="246">
        <f>SUM(B49:B65)</f>
        <v>1750</v>
      </c>
      <c r="C66" s="276">
        <f>SUM(C49:C65)</f>
        <v>0</v>
      </c>
      <c r="D66" s="245" t="s">
        <v>30</v>
      </c>
      <c r="E66" s="246">
        <f>SUM(E49:E65)</f>
        <v>2130</v>
      </c>
      <c r="F66" s="276">
        <f>SUM(F49:F65)</f>
        <v>0</v>
      </c>
      <c r="G66" s="245" t="s">
        <v>30</v>
      </c>
      <c r="H66" s="246">
        <f>SUM(H49:H65)</f>
        <v>3100</v>
      </c>
      <c r="I66" s="276">
        <f>SUM(I49:I65)</f>
        <v>0</v>
      </c>
      <c r="J66" s="248" t="s">
        <v>30</v>
      </c>
      <c r="K66" s="249"/>
      <c r="L66" s="246">
        <f>SUM(L49:L65)</f>
        <v>14980</v>
      </c>
      <c r="M66" s="276">
        <f>SUM(M49:M65)</f>
        <v>0</v>
      </c>
      <c r="N66" s="245" t="s">
        <v>30</v>
      </c>
      <c r="O66" s="246">
        <f>SUM(O49:O65)</f>
        <v>680</v>
      </c>
      <c r="P66" s="276">
        <f>SUM(P49:P65)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0 P55:P56 F36:F37 F39">
    <cfRule type="cellIs" priority="40" dxfId="171" operator="greaterThan" stopIfTrue="1">
      <formula>B8</formula>
    </cfRule>
  </conditionalFormatting>
  <conditionalFormatting sqref="F8">
    <cfRule type="cellIs" priority="39" dxfId="171" operator="greaterThan" stopIfTrue="1">
      <formula>E8</formula>
    </cfRule>
  </conditionalFormatting>
  <conditionalFormatting sqref="I8">
    <cfRule type="cellIs" priority="38" dxfId="171" operator="greaterThan" stopIfTrue="1">
      <formula>H8</formula>
    </cfRule>
  </conditionalFormatting>
  <conditionalFormatting sqref="M8">
    <cfRule type="cellIs" priority="37" dxfId="171" operator="greaterThan" stopIfTrue="1">
      <formula>L8</formula>
    </cfRule>
  </conditionalFormatting>
  <conditionalFormatting sqref="P8">
    <cfRule type="cellIs" priority="36" dxfId="171" operator="greaterThan" stopIfTrue="1">
      <formula>O8</formula>
    </cfRule>
  </conditionalFormatting>
  <conditionalFormatting sqref="C20">
    <cfRule type="cellIs" priority="35" dxfId="171" operator="greaterThan" stopIfTrue="1">
      <formula>B20</formula>
    </cfRule>
  </conditionalFormatting>
  <conditionalFormatting sqref="F20">
    <cfRule type="cellIs" priority="34" dxfId="171" operator="greaterThan" stopIfTrue="1">
      <formula>E20</formula>
    </cfRule>
  </conditionalFormatting>
  <conditionalFormatting sqref="I20">
    <cfRule type="cellIs" priority="33" dxfId="171" operator="greaterThan" stopIfTrue="1">
      <formula>H20</formula>
    </cfRule>
  </conditionalFormatting>
  <conditionalFormatting sqref="M20">
    <cfRule type="cellIs" priority="32" dxfId="171" operator="greaterThan" stopIfTrue="1">
      <formula>L20</formula>
    </cfRule>
  </conditionalFormatting>
  <conditionalFormatting sqref="P20">
    <cfRule type="cellIs" priority="31" dxfId="171" operator="greaterThan" stopIfTrue="1">
      <formula>O20</formula>
    </cfRule>
  </conditionalFormatting>
  <conditionalFormatting sqref="C35">
    <cfRule type="cellIs" priority="30" dxfId="171" operator="greaterThan" stopIfTrue="1">
      <formula>B35</formula>
    </cfRule>
  </conditionalFormatting>
  <conditionalFormatting sqref="F35">
    <cfRule type="cellIs" priority="29" dxfId="171" operator="greaterThan" stopIfTrue="1">
      <formula>E35</formula>
    </cfRule>
  </conditionalFormatting>
  <conditionalFormatting sqref="I35">
    <cfRule type="cellIs" priority="28" dxfId="171" operator="greaterThan" stopIfTrue="1">
      <formula>H35</formula>
    </cfRule>
  </conditionalFormatting>
  <conditionalFormatting sqref="M35">
    <cfRule type="cellIs" priority="27" dxfId="171" operator="greaterThan" stopIfTrue="1">
      <formula>L35</formula>
    </cfRule>
  </conditionalFormatting>
  <conditionalFormatting sqref="P35">
    <cfRule type="cellIs" priority="26" dxfId="171" operator="greaterThan" stopIfTrue="1">
      <formula>O35</formula>
    </cfRule>
  </conditionalFormatting>
  <conditionalFormatting sqref="C49">
    <cfRule type="cellIs" priority="25" dxfId="171" operator="greaterThan" stopIfTrue="1">
      <formula>B49</formula>
    </cfRule>
  </conditionalFormatting>
  <conditionalFormatting sqref="F57">
    <cfRule type="cellIs" priority="24" dxfId="171" operator="greaterThan" stopIfTrue="1">
      <formula>E57</formula>
    </cfRule>
  </conditionalFormatting>
  <conditionalFormatting sqref="I49">
    <cfRule type="cellIs" priority="23" dxfId="171" operator="greaterThan" stopIfTrue="1">
      <formula>H49</formula>
    </cfRule>
  </conditionalFormatting>
  <conditionalFormatting sqref="M49">
    <cfRule type="cellIs" priority="22" dxfId="171" operator="greaterThan" stopIfTrue="1">
      <formula>L49</formula>
    </cfRule>
  </conditionalFormatting>
  <conditionalFormatting sqref="P49">
    <cfRule type="cellIs" priority="21" dxfId="171" operator="greaterThan" stopIfTrue="1">
      <formula>O49</formula>
    </cfRule>
  </conditionalFormatting>
  <conditionalFormatting sqref="I9">
    <cfRule type="cellIs" priority="20" dxfId="171" operator="greaterThan" stopIfTrue="1">
      <formula>H9</formula>
    </cfRule>
  </conditionalFormatting>
  <conditionalFormatting sqref="M9:M10">
    <cfRule type="cellIs" priority="19" dxfId="171" operator="greaterThan" stopIfTrue="1">
      <formula>L9</formula>
    </cfRule>
  </conditionalFormatting>
  <conditionalFormatting sqref="P9">
    <cfRule type="cellIs" priority="18" dxfId="171" operator="greaterThan" stopIfTrue="1">
      <formula>O9</formula>
    </cfRule>
  </conditionalFormatting>
  <conditionalFormatting sqref="C21:C23">
    <cfRule type="cellIs" priority="17" dxfId="171" operator="greaterThan" stopIfTrue="1">
      <formula>B21</formula>
    </cfRule>
  </conditionalFormatting>
  <conditionalFormatting sqref="F21:F23">
    <cfRule type="cellIs" priority="16" dxfId="171" operator="greaterThan" stopIfTrue="1">
      <formula>E21</formula>
    </cfRule>
  </conditionalFormatting>
  <conditionalFormatting sqref="I21:I24">
    <cfRule type="cellIs" priority="15" dxfId="171" operator="greaterThan" stopIfTrue="1">
      <formula>H21</formula>
    </cfRule>
  </conditionalFormatting>
  <conditionalFormatting sqref="M21:M24">
    <cfRule type="cellIs" priority="14" dxfId="171" operator="greaterThan" stopIfTrue="1">
      <formula>L21</formula>
    </cfRule>
  </conditionalFormatting>
  <conditionalFormatting sqref="P21:P24">
    <cfRule type="cellIs" priority="13" dxfId="171" operator="greaterThan" stopIfTrue="1">
      <formula>O21</formula>
    </cfRule>
  </conditionalFormatting>
  <conditionalFormatting sqref="C36:C37">
    <cfRule type="cellIs" priority="12" dxfId="171" operator="greaterThan" stopIfTrue="1">
      <formula>B36</formula>
    </cfRule>
  </conditionalFormatting>
  <conditionalFormatting sqref="I36:I37">
    <cfRule type="cellIs" priority="10" dxfId="171" operator="greaterThan" stopIfTrue="1">
      <formula>H36</formula>
    </cfRule>
  </conditionalFormatting>
  <conditionalFormatting sqref="M36:M38">
    <cfRule type="cellIs" priority="9" dxfId="171" operator="greaterThan" stopIfTrue="1">
      <formula>L36</formula>
    </cfRule>
  </conditionalFormatting>
  <conditionalFormatting sqref="P36:P38">
    <cfRule type="cellIs" priority="8" dxfId="171" operator="greaterThan" stopIfTrue="1">
      <formula>O36</formula>
    </cfRule>
  </conditionalFormatting>
  <conditionalFormatting sqref="C50:C51">
    <cfRule type="cellIs" priority="7" dxfId="171" operator="greaterThan" stopIfTrue="1">
      <formula>B50</formula>
    </cfRule>
  </conditionalFormatting>
  <conditionalFormatting sqref="F58">
    <cfRule type="cellIs" priority="6" dxfId="171" operator="greaterThan" stopIfTrue="1">
      <formula>E58</formula>
    </cfRule>
  </conditionalFormatting>
  <conditionalFormatting sqref="I52:I53">
    <cfRule type="cellIs" priority="5" dxfId="171" operator="greaterThan" stopIfTrue="1">
      <formula>H52</formula>
    </cfRule>
  </conditionalFormatting>
  <conditionalFormatting sqref="M50:M56">
    <cfRule type="cellIs" priority="4" dxfId="171" operator="greaterThan" stopIfTrue="1">
      <formula>L50</formula>
    </cfRule>
  </conditionalFormatting>
  <conditionalFormatting sqref="P60">
    <cfRule type="cellIs" priority="2" dxfId="171" operator="greaterThan" stopIfTrue="1">
      <formula>O60</formula>
    </cfRule>
  </conditionalFormatting>
  <conditionalFormatting sqref="P59">
    <cfRule type="cellIs" priority="1" dxfId="171" operator="greaterThan" stopIfTrue="1">
      <formula>O59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="90" zoomScaleNormal="90" workbookViewId="0" topLeftCell="A1">
      <selection activeCell="R13" sqref="R13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2.125" style="9" customWidth="1"/>
    <col min="12" max="12" width="8.00390625" style="9" customWidth="1"/>
    <col min="13" max="13" width="9.625" style="9" customWidth="1"/>
    <col min="14" max="14" width="11.625" style="9" customWidth="1"/>
    <col min="15" max="15" width="8.00390625" style="9" customWidth="1"/>
    <col min="16" max="16" width="9.625" style="9" customWidth="1"/>
    <col min="17" max="17" width="2.375" style="9" customWidth="1"/>
    <col min="18" max="18" width="8.75390625" style="9" customWidth="1"/>
    <col min="19" max="16384" width="9.00390625" style="9" customWidth="1"/>
  </cols>
  <sheetData>
    <row r="1" spans="1:16" ht="16.5" customHeight="1">
      <c r="A1" s="88" t="s">
        <v>0</v>
      </c>
      <c r="B1" s="89"/>
      <c r="C1" s="89"/>
      <c r="D1" s="90"/>
      <c r="E1" s="91" t="s">
        <v>1</v>
      </c>
      <c r="F1" s="92"/>
      <c r="G1" s="93"/>
      <c r="H1" s="94" t="s">
        <v>2</v>
      </c>
      <c r="I1" s="95" t="s">
        <v>3</v>
      </c>
      <c r="J1" s="90"/>
      <c r="K1" s="89"/>
      <c r="L1" s="96" t="s">
        <v>4</v>
      </c>
      <c r="M1" s="97"/>
      <c r="N1" s="98"/>
      <c r="O1" s="99"/>
      <c r="P1" s="8"/>
    </row>
    <row r="2" spans="1:16" ht="34.5" customHeight="1" thickBot="1">
      <c r="A2" s="484">
        <f>'東区・博多区'!A2</f>
        <v>0</v>
      </c>
      <c r="B2" s="490"/>
      <c r="C2" s="490"/>
      <c r="D2" s="491"/>
      <c r="E2" s="487" t="str">
        <f>'東区・博多区'!E2</f>
        <v>平成　　　年　　　月　　　日</v>
      </c>
      <c r="F2" s="488"/>
      <c r="G2" s="489"/>
      <c r="H2" s="127">
        <f>'東区・博多区'!H2</f>
        <v>0</v>
      </c>
      <c r="I2" s="101">
        <f>'東区・博多区'!I2</f>
        <v>0</v>
      </c>
      <c r="J2" s="195"/>
      <c r="K2" s="468"/>
      <c r="L2" s="163"/>
      <c r="M2" s="164"/>
      <c r="N2" s="102"/>
      <c r="O2" s="103"/>
      <c r="P2" s="8"/>
    </row>
    <row r="3" spans="1:14" ht="15" customHeight="1" thickBot="1">
      <c r="A3" s="165"/>
      <c r="B3" s="166"/>
      <c r="N3" s="104" t="s">
        <v>221</v>
      </c>
    </row>
    <row r="4" spans="1:16" ht="17.25" customHeight="1" thickBot="1">
      <c r="A4" s="474" t="s">
        <v>463</v>
      </c>
      <c r="B4" s="162"/>
      <c r="C4" s="106" t="s">
        <v>327</v>
      </c>
      <c r="D4" s="194" t="s">
        <v>326</v>
      </c>
      <c r="E4" s="124"/>
      <c r="F4" s="109" t="s">
        <v>6</v>
      </c>
      <c r="G4" s="110">
        <f>SUM(B24,E24,H24,L24,O24)</f>
        <v>13740</v>
      </c>
      <c r="H4" s="125" t="s">
        <v>7</v>
      </c>
      <c r="I4" s="130">
        <f>SUM(C24,F24,I24,M24,P24)</f>
        <v>0</v>
      </c>
      <c r="J4" s="430"/>
      <c r="K4" s="430"/>
      <c r="L4" s="132" t="s">
        <v>8</v>
      </c>
      <c r="M4" s="133">
        <f>SUM(I4,I26)</f>
        <v>0</v>
      </c>
      <c r="N4" s="116" t="s">
        <v>222</v>
      </c>
      <c r="O4" s="135"/>
      <c r="P4" s="135"/>
    </row>
    <row r="5" spans="1:16" ht="5.25" customHeight="1" thickBot="1">
      <c r="A5" s="167"/>
      <c r="B5" s="168"/>
      <c r="C5" s="169"/>
      <c r="D5" s="170"/>
      <c r="E5" s="171"/>
      <c r="F5" s="172"/>
      <c r="G5" s="160"/>
      <c r="H5" s="173"/>
      <c r="I5" s="174"/>
      <c r="J5" s="137"/>
      <c r="K5" s="137"/>
      <c r="L5" s="138"/>
      <c r="M5" s="175"/>
      <c r="N5" s="137"/>
      <c r="O5" s="138"/>
      <c r="P5" s="175"/>
    </row>
    <row r="6" spans="1:16" ht="18" customHeight="1">
      <c r="A6" s="88" t="s">
        <v>9</v>
      </c>
      <c r="B6" s="89"/>
      <c r="C6" s="117"/>
      <c r="D6" s="95" t="s">
        <v>10</v>
      </c>
      <c r="E6" s="89"/>
      <c r="F6" s="117"/>
      <c r="G6" s="95" t="s">
        <v>11</v>
      </c>
      <c r="H6" s="89"/>
      <c r="I6" s="117"/>
      <c r="J6" s="95" t="s">
        <v>12</v>
      </c>
      <c r="K6" s="95"/>
      <c r="L6" s="89"/>
      <c r="M6" s="117"/>
      <c r="N6" s="95" t="s">
        <v>13</v>
      </c>
      <c r="O6" s="89"/>
      <c r="P6" s="117"/>
    </row>
    <row r="7" spans="1:16" ht="14.25" customHeight="1">
      <c r="A7" s="118" t="s">
        <v>14</v>
      </c>
      <c r="B7" s="119" t="s">
        <v>16</v>
      </c>
      <c r="C7" s="121" t="s">
        <v>232</v>
      </c>
      <c r="D7" s="118" t="s">
        <v>14</v>
      </c>
      <c r="E7" s="119" t="s">
        <v>16</v>
      </c>
      <c r="F7" s="121" t="s">
        <v>232</v>
      </c>
      <c r="G7" s="118" t="s">
        <v>14</v>
      </c>
      <c r="H7" s="119" t="s">
        <v>16</v>
      </c>
      <c r="I7" s="121" t="s">
        <v>232</v>
      </c>
      <c r="J7" s="196" t="s">
        <v>14</v>
      </c>
      <c r="K7" s="197"/>
      <c r="L7" s="119" t="s">
        <v>16</v>
      </c>
      <c r="M7" s="121" t="s">
        <v>232</v>
      </c>
      <c r="N7" s="118" t="s">
        <v>14</v>
      </c>
      <c r="O7" s="119" t="s">
        <v>16</v>
      </c>
      <c r="P7" s="121" t="s">
        <v>232</v>
      </c>
    </row>
    <row r="8" spans="1:16" ht="18" customHeight="1">
      <c r="A8" s="431" t="s">
        <v>328</v>
      </c>
      <c r="B8" s="432">
        <v>1100</v>
      </c>
      <c r="C8" s="206"/>
      <c r="D8" s="431" t="s">
        <v>455</v>
      </c>
      <c r="E8" s="433">
        <v>250</v>
      </c>
      <c r="F8" s="206"/>
      <c r="G8" s="431" t="s">
        <v>328</v>
      </c>
      <c r="H8" s="433">
        <v>1440</v>
      </c>
      <c r="I8" s="206"/>
      <c r="J8" s="393" t="s">
        <v>328</v>
      </c>
      <c r="K8" s="394" t="s">
        <v>438</v>
      </c>
      <c r="L8" s="433">
        <v>1720</v>
      </c>
      <c r="M8" s="206"/>
      <c r="N8" s="431" t="s">
        <v>453</v>
      </c>
      <c r="O8" s="433">
        <v>400</v>
      </c>
      <c r="P8" s="206"/>
    </row>
    <row r="9" spans="1:16" ht="18" customHeight="1">
      <c r="A9" s="431"/>
      <c r="B9" s="432"/>
      <c r="C9" s="237"/>
      <c r="D9" s="475" t="s">
        <v>456</v>
      </c>
      <c r="E9" s="476">
        <v>0</v>
      </c>
      <c r="F9" s="237"/>
      <c r="G9" s="431" t="s">
        <v>329</v>
      </c>
      <c r="H9" s="433">
        <v>1140</v>
      </c>
      <c r="I9" s="210"/>
      <c r="J9" s="393" t="s">
        <v>451</v>
      </c>
      <c r="K9" s="434" t="s">
        <v>438</v>
      </c>
      <c r="L9" s="433">
        <v>1360</v>
      </c>
      <c r="M9" s="210"/>
      <c r="N9" s="435" t="s">
        <v>330</v>
      </c>
      <c r="O9" s="433"/>
      <c r="P9" s="237"/>
    </row>
    <row r="10" spans="1:16" ht="18" customHeight="1">
      <c r="A10" s="431"/>
      <c r="B10" s="432"/>
      <c r="C10" s="237"/>
      <c r="D10" s="477" t="s">
        <v>457</v>
      </c>
      <c r="E10" s="476">
        <v>0</v>
      </c>
      <c r="F10" s="237"/>
      <c r="G10" s="431"/>
      <c r="H10" s="433"/>
      <c r="I10" s="237"/>
      <c r="J10" s="393" t="s">
        <v>452</v>
      </c>
      <c r="K10" s="394" t="s">
        <v>438</v>
      </c>
      <c r="L10" s="433">
        <v>1410</v>
      </c>
      <c r="M10" s="210"/>
      <c r="N10" s="431"/>
      <c r="O10" s="433"/>
      <c r="P10" s="237"/>
    </row>
    <row r="11" spans="1:16" ht="18" customHeight="1">
      <c r="A11" s="431"/>
      <c r="B11" s="432"/>
      <c r="C11" s="237"/>
      <c r="D11" s="478" t="s">
        <v>462</v>
      </c>
      <c r="E11" s="479">
        <v>250</v>
      </c>
      <c r="F11" s="237"/>
      <c r="G11" s="431"/>
      <c r="H11" s="433"/>
      <c r="I11" s="436"/>
      <c r="J11" s="505" t="s">
        <v>331</v>
      </c>
      <c r="K11" s="506"/>
      <c r="L11" s="433">
        <v>620</v>
      </c>
      <c r="M11" s="210"/>
      <c r="N11" s="431"/>
      <c r="O11" s="433"/>
      <c r="P11" s="237"/>
    </row>
    <row r="12" spans="1:16" ht="18" customHeight="1">
      <c r="A12" s="431"/>
      <c r="B12" s="432"/>
      <c r="C12" s="237"/>
      <c r="D12" s="431" t="s">
        <v>458</v>
      </c>
      <c r="E12" s="433">
        <v>200</v>
      </c>
      <c r="F12" s="237"/>
      <c r="G12" s="431"/>
      <c r="H12" s="433"/>
      <c r="I12" s="237"/>
      <c r="J12" s="393"/>
      <c r="K12" s="394"/>
      <c r="L12" s="432"/>
      <c r="M12" s="237"/>
      <c r="N12" s="431"/>
      <c r="O12" s="433"/>
      <c r="P12" s="237"/>
    </row>
    <row r="13" spans="1:16" ht="18" customHeight="1">
      <c r="A13" s="431"/>
      <c r="B13" s="432"/>
      <c r="C13" s="237"/>
      <c r="D13" s="431"/>
      <c r="E13" s="433"/>
      <c r="F13" s="237"/>
      <c r="G13" s="431"/>
      <c r="H13" s="433"/>
      <c r="I13" s="237"/>
      <c r="J13" s="393"/>
      <c r="K13" s="394"/>
      <c r="L13" s="432"/>
      <c r="M13" s="237"/>
      <c r="N13" s="431"/>
      <c r="O13" s="433"/>
      <c r="P13" s="237"/>
    </row>
    <row r="14" spans="1:16" ht="18" customHeight="1">
      <c r="A14" s="431"/>
      <c r="B14" s="432"/>
      <c r="C14" s="237"/>
      <c r="D14" s="431"/>
      <c r="E14" s="432"/>
      <c r="F14" s="237"/>
      <c r="G14" s="431"/>
      <c r="H14" s="432"/>
      <c r="I14" s="237"/>
      <c r="J14" s="393"/>
      <c r="K14" s="394"/>
      <c r="L14" s="432"/>
      <c r="M14" s="237"/>
      <c r="N14" s="431"/>
      <c r="O14" s="432"/>
      <c r="P14" s="237"/>
    </row>
    <row r="15" spans="1:16" ht="18" customHeight="1">
      <c r="A15" s="437" t="s">
        <v>332</v>
      </c>
      <c r="B15" s="438">
        <f>SUM(B8:B13)</f>
        <v>1100</v>
      </c>
      <c r="C15" s="439">
        <f>SUM(C8:C13)</f>
        <v>0</v>
      </c>
      <c r="D15" s="437" t="s">
        <v>332</v>
      </c>
      <c r="E15" s="438">
        <f>SUM(E8:E13)</f>
        <v>700</v>
      </c>
      <c r="F15" s="439">
        <f>SUM(F8:F13)</f>
        <v>0</v>
      </c>
      <c r="G15" s="437" t="s">
        <v>332</v>
      </c>
      <c r="H15" s="438">
        <f>SUM(H8:H13)</f>
        <v>2580</v>
      </c>
      <c r="I15" s="439">
        <f>SUM(I8:I13)</f>
        <v>0</v>
      </c>
      <c r="J15" s="437" t="s">
        <v>332</v>
      </c>
      <c r="K15" s="440"/>
      <c r="L15" s="441">
        <f>SUM(L8:L13)</f>
        <v>5110</v>
      </c>
      <c r="M15" s="439">
        <f>SUM(M8:M13)</f>
        <v>0</v>
      </c>
      <c r="N15" s="437" t="s">
        <v>332</v>
      </c>
      <c r="O15" s="438">
        <f>SUM(O8:O13)</f>
        <v>400</v>
      </c>
      <c r="P15" s="439">
        <f>SUM(P8:P13)</f>
        <v>0</v>
      </c>
    </row>
    <row r="16" spans="1:16" ht="18" customHeight="1">
      <c r="A16" s="442" t="s">
        <v>333</v>
      </c>
      <c r="B16" s="432"/>
      <c r="C16" s="237"/>
      <c r="D16" s="442" t="s">
        <v>333</v>
      </c>
      <c r="E16" s="433"/>
      <c r="F16" s="237"/>
      <c r="G16" s="442" t="s">
        <v>333</v>
      </c>
      <c r="H16" s="433"/>
      <c r="I16" s="237"/>
      <c r="J16" s="443" t="s">
        <v>333</v>
      </c>
      <c r="K16" s="444"/>
      <c r="L16" s="433"/>
      <c r="M16" s="237"/>
      <c r="N16" s="442" t="s">
        <v>333</v>
      </c>
      <c r="O16" s="433"/>
      <c r="P16" s="237"/>
    </row>
    <row r="17" spans="1:16" ht="18" customHeight="1">
      <c r="A17" s="431"/>
      <c r="B17" s="432"/>
      <c r="C17" s="237"/>
      <c r="D17" s="431" t="s">
        <v>334</v>
      </c>
      <c r="E17" s="433">
        <v>260</v>
      </c>
      <c r="F17" s="210"/>
      <c r="G17" s="431" t="s">
        <v>335</v>
      </c>
      <c r="H17" s="433">
        <v>1050</v>
      </c>
      <c r="I17" s="210"/>
      <c r="J17" s="393" t="s">
        <v>354</v>
      </c>
      <c r="K17" s="394" t="s">
        <v>438</v>
      </c>
      <c r="L17" s="433">
        <v>1220</v>
      </c>
      <c r="M17" s="210"/>
      <c r="N17" s="431" t="s">
        <v>336</v>
      </c>
      <c r="O17" s="433"/>
      <c r="P17" s="210"/>
    </row>
    <row r="18" spans="1:16" ht="18" customHeight="1">
      <c r="A18" s="431"/>
      <c r="B18" s="432"/>
      <c r="C18" s="237"/>
      <c r="D18" s="445"/>
      <c r="E18" s="433"/>
      <c r="F18" s="237"/>
      <c r="G18" s="431" t="s">
        <v>337</v>
      </c>
      <c r="H18" s="433">
        <v>310</v>
      </c>
      <c r="I18" s="210"/>
      <c r="J18" s="393" t="s">
        <v>441</v>
      </c>
      <c r="K18" s="394" t="s">
        <v>442</v>
      </c>
      <c r="L18" s="433">
        <v>330</v>
      </c>
      <c r="M18" s="210"/>
      <c r="N18" s="431" t="s">
        <v>338</v>
      </c>
      <c r="O18" s="433"/>
      <c r="P18" s="210"/>
    </row>
    <row r="19" spans="1:16" ht="18" customHeight="1">
      <c r="A19" s="431"/>
      <c r="B19" s="432"/>
      <c r="C19" s="237"/>
      <c r="D19" s="445"/>
      <c r="E19" s="433"/>
      <c r="F19" s="237"/>
      <c r="G19" s="445"/>
      <c r="H19" s="433"/>
      <c r="I19" s="237"/>
      <c r="J19" s="393" t="s">
        <v>337</v>
      </c>
      <c r="K19" s="394" t="s">
        <v>442</v>
      </c>
      <c r="L19" s="433">
        <v>680</v>
      </c>
      <c r="M19" s="210"/>
      <c r="N19" s="431" t="s">
        <v>339</v>
      </c>
      <c r="O19" s="503" t="s">
        <v>340</v>
      </c>
      <c r="P19" s="504"/>
    </row>
    <row r="20" spans="1:16" ht="18" customHeight="1">
      <c r="A20" s="431"/>
      <c r="B20" s="432"/>
      <c r="C20" s="237"/>
      <c r="D20" s="445"/>
      <c r="E20" s="433"/>
      <c r="F20" s="237"/>
      <c r="G20" s="445"/>
      <c r="H20" s="433"/>
      <c r="I20" s="237"/>
      <c r="J20" s="393"/>
      <c r="K20" s="394"/>
      <c r="L20" s="432"/>
      <c r="M20" s="237"/>
      <c r="N20" s="431"/>
      <c r="O20" s="432"/>
      <c r="P20" s="237"/>
    </row>
    <row r="21" spans="1:16" ht="18" customHeight="1">
      <c r="A21" s="431"/>
      <c r="B21" s="432"/>
      <c r="C21" s="237"/>
      <c r="D21" s="445"/>
      <c r="E21" s="433"/>
      <c r="F21" s="237"/>
      <c r="G21" s="445"/>
      <c r="H21" s="433"/>
      <c r="I21" s="237"/>
      <c r="J21" s="393"/>
      <c r="K21" s="394"/>
      <c r="L21" s="432"/>
      <c r="M21" s="237"/>
      <c r="N21" s="431"/>
      <c r="O21" s="432"/>
      <c r="P21" s="237"/>
    </row>
    <row r="22" spans="1:16" ht="18" customHeight="1">
      <c r="A22" s="431"/>
      <c r="B22" s="432"/>
      <c r="C22" s="237"/>
      <c r="D22" s="445"/>
      <c r="E22" s="433"/>
      <c r="F22" s="237"/>
      <c r="G22" s="445"/>
      <c r="H22" s="433"/>
      <c r="I22" s="237"/>
      <c r="J22" s="393"/>
      <c r="K22" s="394"/>
      <c r="L22" s="432"/>
      <c r="M22" s="237"/>
      <c r="N22" s="431"/>
      <c r="O22" s="432"/>
      <c r="P22" s="237"/>
    </row>
    <row r="23" spans="1:16" ht="18" customHeight="1">
      <c r="A23" s="437" t="s">
        <v>332</v>
      </c>
      <c r="B23" s="438">
        <f>SUM(B17:B22)</f>
        <v>0</v>
      </c>
      <c r="C23" s="439">
        <f>SUM(C17:C22)</f>
        <v>0</v>
      </c>
      <c r="D23" s="437" t="s">
        <v>332</v>
      </c>
      <c r="E23" s="438">
        <f>SUM(E17:E22)</f>
        <v>260</v>
      </c>
      <c r="F23" s="439">
        <f>SUM(F17:F22)</f>
        <v>0</v>
      </c>
      <c r="G23" s="437" t="s">
        <v>332</v>
      </c>
      <c r="H23" s="438">
        <f>SUM(H17:H22)</f>
        <v>1360</v>
      </c>
      <c r="I23" s="439">
        <f>SUM(I17:I22)</f>
        <v>0</v>
      </c>
      <c r="J23" s="437" t="s">
        <v>332</v>
      </c>
      <c r="K23" s="440"/>
      <c r="L23" s="441">
        <f>SUM(L17:L22)</f>
        <v>2230</v>
      </c>
      <c r="M23" s="439">
        <f>SUM(M17:M22)</f>
        <v>0</v>
      </c>
      <c r="N23" s="437" t="s">
        <v>332</v>
      </c>
      <c r="O23" s="438">
        <f>SUM(O17:O22)</f>
        <v>0</v>
      </c>
      <c r="P23" s="439">
        <f>SUM(P17:P22)</f>
        <v>0</v>
      </c>
    </row>
    <row r="24" spans="1:16" ht="18" customHeight="1" thickBot="1">
      <c r="A24" s="245" t="s">
        <v>30</v>
      </c>
      <c r="B24" s="446">
        <f>SUM(B15,B23)</f>
        <v>1100</v>
      </c>
      <c r="C24" s="447">
        <f>SUM(C15,C23)</f>
        <v>0</v>
      </c>
      <c r="D24" s="245" t="s">
        <v>30</v>
      </c>
      <c r="E24" s="446">
        <f>SUM(E15,E23)</f>
        <v>960</v>
      </c>
      <c r="F24" s="447">
        <f>SUM(F15,F23)</f>
        <v>0</v>
      </c>
      <c r="G24" s="245" t="s">
        <v>30</v>
      </c>
      <c r="H24" s="446">
        <f>SUM(H15,H23)</f>
        <v>3940</v>
      </c>
      <c r="I24" s="447">
        <f>SUM(I15,I23)</f>
        <v>0</v>
      </c>
      <c r="J24" s="248" t="s">
        <v>30</v>
      </c>
      <c r="K24" s="448"/>
      <c r="L24" s="446">
        <f>SUM(L15,L23)</f>
        <v>7340</v>
      </c>
      <c r="M24" s="447">
        <f>SUM(M15,M23)</f>
        <v>0</v>
      </c>
      <c r="N24" s="245" t="s">
        <v>30</v>
      </c>
      <c r="O24" s="446">
        <f>SUM(O15,O23)</f>
        <v>400</v>
      </c>
      <c r="P24" s="449">
        <f>SUM(P15,P23)</f>
        <v>0</v>
      </c>
    </row>
    <row r="25" spans="1:16" ht="14.25" customHeight="1" thickBot="1">
      <c r="A25" s="176"/>
      <c r="B25" s="177"/>
      <c r="C25" s="178"/>
      <c r="D25" s="176"/>
      <c r="E25" s="177"/>
      <c r="F25" s="178"/>
      <c r="G25" s="176"/>
      <c r="H25" s="179"/>
      <c r="I25" s="180"/>
      <c r="J25" s="176"/>
      <c r="K25" s="176"/>
      <c r="L25" s="177"/>
      <c r="M25" s="178"/>
      <c r="N25" s="176"/>
      <c r="O25" s="177"/>
      <c r="P25" s="178"/>
    </row>
    <row r="26" spans="1:18" s="8" customFormat="1" ht="17.25" customHeight="1" thickBot="1">
      <c r="A26" s="203" t="s">
        <v>428</v>
      </c>
      <c r="B26" s="162"/>
      <c r="C26" s="156" t="s">
        <v>341</v>
      </c>
      <c r="D26" s="194" t="s">
        <v>342</v>
      </c>
      <c r="E26" s="124"/>
      <c r="F26" s="109" t="s">
        <v>6</v>
      </c>
      <c r="G26" s="110">
        <f>SUM(B39,E39,H39,L39,O39)</f>
        <v>5660</v>
      </c>
      <c r="H26" s="125" t="s">
        <v>7</v>
      </c>
      <c r="I26" s="130">
        <f>SUM(C39,F39,I39,M39,P39)</f>
        <v>0</v>
      </c>
      <c r="J26" s="189"/>
      <c r="K26" s="199"/>
      <c r="L26" s="190"/>
      <c r="M26" s="190"/>
      <c r="N26" s="190"/>
      <c r="O26" s="190"/>
      <c r="P26" s="190"/>
      <c r="R26" s="181"/>
    </row>
    <row r="27" spans="1:16" ht="5.25" customHeight="1" thickBo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  <row r="28" spans="1:16" ht="18" customHeight="1">
      <c r="A28" s="88" t="s">
        <v>9</v>
      </c>
      <c r="B28" s="89"/>
      <c r="C28" s="117"/>
      <c r="D28" s="95" t="s">
        <v>10</v>
      </c>
      <c r="E28" s="89"/>
      <c r="F28" s="117"/>
      <c r="G28" s="95" t="s">
        <v>11</v>
      </c>
      <c r="H28" s="89"/>
      <c r="I28" s="117"/>
      <c r="J28" s="95" t="s">
        <v>12</v>
      </c>
      <c r="K28" s="95"/>
      <c r="L28" s="89"/>
      <c r="M28" s="117"/>
      <c r="N28" s="95" t="s">
        <v>13</v>
      </c>
      <c r="O28" s="89"/>
      <c r="P28" s="117"/>
    </row>
    <row r="29" spans="1:16" s="8" customFormat="1" ht="15" customHeight="1">
      <c r="A29" s="118" t="s">
        <v>14</v>
      </c>
      <c r="B29" s="119" t="s">
        <v>16</v>
      </c>
      <c r="C29" s="121" t="s">
        <v>232</v>
      </c>
      <c r="D29" s="118" t="s">
        <v>14</v>
      </c>
      <c r="E29" s="119" t="s">
        <v>16</v>
      </c>
      <c r="F29" s="121" t="s">
        <v>232</v>
      </c>
      <c r="G29" s="118" t="s">
        <v>14</v>
      </c>
      <c r="H29" s="119" t="s">
        <v>16</v>
      </c>
      <c r="I29" s="121" t="s">
        <v>232</v>
      </c>
      <c r="J29" s="196" t="s">
        <v>14</v>
      </c>
      <c r="K29" s="197"/>
      <c r="L29" s="119" t="s">
        <v>16</v>
      </c>
      <c r="M29" s="121" t="s">
        <v>232</v>
      </c>
      <c r="N29" s="118" t="s">
        <v>14</v>
      </c>
      <c r="O29" s="119" t="s">
        <v>16</v>
      </c>
      <c r="P29" s="121" t="s">
        <v>232</v>
      </c>
    </row>
    <row r="30" spans="1:16" ht="18" customHeight="1">
      <c r="A30" s="431" t="s">
        <v>343</v>
      </c>
      <c r="B30" s="450">
        <v>520</v>
      </c>
      <c r="C30" s="206"/>
      <c r="D30" s="431" t="s">
        <v>344</v>
      </c>
      <c r="E30" s="395">
        <v>640</v>
      </c>
      <c r="F30" s="206"/>
      <c r="G30" s="431" t="s">
        <v>345</v>
      </c>
      <c r="H30" s="395">
        <v>1140</v>
      </c>
      <c r="I30" s="206"/>
      <c r="J30" s="393" t="s">
        <v>346</v>
      </c>
      <c r="K30" s="394" t="s">
        <v>438</v>
      </c>
      <c r="L30" s="395">
        <v>2420</v>
      </c>
      <c r="M30" s="206"/>
      <c r="N30" s="431" t="s">
        <v>347</v>
      </c>
      <c r="O30" s="395"/>
      <c r="P30" s="206"/>
    </row>
    <row r="31" spans="1:16" ht="18" customHeight="1">
      <c r="A31" s="431"/>
      <c r="B31" s="450"/>
      <c r="C31" s="436"/>
      <c r="D31" s="431"/>
      <c r="E31" s="395"/>
      <c r="F31" s="237"/>
      <c r="G31" s="431"/>
      <c r="H31" s="395"/>
      <c r="I31" s="237"/>
      <c r="J31" s="393" t="s">
        <v>348</v>
      </c>
      <c r="K31" s="394" t="s">
        <v>438</v>
      </c>
      <c r="L31" s="395">
        <v>660</v>
      </c>
      <c r="M31" s="210"/>
      <c r="N31" s="431" t="s">
        <v>349</v>
      </c>
      <c r="O31" s="395"/>
      <c r="P31" s="210"/>
    </row>
    <row r="32" spans="1:16" ht="18" customHeight="1">
      <c r="A32" s="431"/>
      <c r="B32" s="450"/>
      <c r="C32" s="237"/>
      <c r="D32" s="431"/>
      <c r="E32" s="395"/>
      <c r="F32" s="237"/>
      <c r="G32" s="431"/>
      <c r="H32" s="395"/>
      <c r="I32" s="237"/>
      <c r="J32" s="393" t="s">
        <v>443</v>
      </c>
      <c r="K32" s="394" t="s">
        <v>442</v>
      </c>
      <c r="L32" s="451">
        <v>280</v>
      </c>
      <c r="M32" s="452"/>
      <c r="N32" s="431" t="s">
        <v>351</v>
      </c>
      <c r="O32" s="395"/>
      <c r="P32" s="210"/>
    </row>
    <row r="33" spans="1:16" ht="18" customHeight="1">
      <c r="A33" s="453"/>
      <c r="B33" s="454"/>
      <c r="C33" s="221"/>
      <c r="D33" s="431"/>
      <c r="E33" s="395"/>
      <c r="F33" s="237"/>
      <c r="G33" s="431"/>
      <c r="H33" s="395"/>
      <c r="I33" s="237"/>
      <c r="J33" s="393"/>
      <c r="K33" s="394"/>
      <c r="L33" s="395"/>
      <c r="M33" s="455"/>
      <c r="N33" s="456"/>
      <c r="O33" s="395"/>
      <c r="P33" s="237"/>
    </row>
    <row r="34" spans="1:16" ht="18" customHeight="1">
      <c r="A34" s="431"/>
      <c r="B34" s="450"/>
      <c r="C34" s="237"/>
      <c r="D34" s="445"/>
      <c r="E34" s="395"/>
      <c r="F34" s="237"/>
      <c r="G34" s="431"/>
      <c r="H34" s="395"/>
      <c r="I34" s="237"/>
      <c r="J34" s="393"/>
      <c r="K34" s="394"/>
      <c r="L34" s="395"/>
      <c r="M34" s="436"/>
      <c r="N34" s="431"/>
      <c r="O34" s="395"/>
      <c r="P34" s="210"/>
    </row>
    <row r="35" spans="1:16" ht="18" customHeight="1">
      <c r="A35" s="431"/>
      <c r="B35" s="450"/>
      <c r="C35" s="455"/>
      <c r="D35" s="445"/>
      <c r="E35" s="395"/>
      <c r="F35" s="455"/>
      <c r="G35" s="445"/>
      <c r="H35" s="395"/>
      <c r="I35" s="455"/>
      <c r="J35" s="457"/>
      <c r="K35" s="458"/>
      <c r="L35" s="395"/>
      <c r="M35" s="455"/>
      <c r="N35" s="459"/>
      <c r="O35" s="395"/>
      <c r="P35" s="455"/>
    </row>
    <row r="36" spans="1:16" ht="18" customHeight="1">
      <c r="A36" s="431"/>
      <c r="B36" s="450"/>
      <c r="C36" s="455"/>
      <c r="D36" s="445"/>
      <c r="E36" s="395"/>
      <c r="F36" s="455"/>
      <c r="G36" s="445"/>
      <c r="H36" s="395"/>
      <c r="I36" s="455"/>
      <c r="J36" s="393"/>
      <c r="K36" s="394"/>
      <c r="L36" s="395"/>
      <c r="M36" s="455"/>
      <c r="N36" s="431"/>
      <c r="O36" s="395"/>
      <c r="P36" s="455"/>
    </row>
    <row r="37" spans="1:16" ht="18" customHeight="1">
      <c r="A37" s="431"/>
      <c r="B37" s="450"/>
      <c r="C37" s="455"/>
      <c r="D37" s="445"/>
      <c r="E37" s="395"/>
      <c r="F37" s="455"/>
      <c r="G37" s="445"/>
      <c r="H37" s="395"/>
      <c r="I37" s="455"/>
      <c r="J37" s="393"/>
      <c r="K37" s="394"/>
      <c r="L37" s="395"/>
      <c r="M37" s="455"/>
      <c r="N37" s="431"/>
      <c r="O37" s="395"/>
      <c r="P37" s="455"/>
    </row>
    <row r="38" spans="1:16" ht="18" customHeight="1">
      <c r="A38" s="460"/>
      <c r="B38" s="461"/>
      <c r="C38" s="462"/>
      <c r="D38" s="463"/>
      <c r="E38" s="464"/>
      <c r="F38" s="462"/>
      <c r="G38" s="463"/>
      <c r="H38" s="464"/>
      <c r="I38" s="462"/>
      <c r="J38" s="465"/>
      <c r="K38" s="466"/>
      <c r="L38" s="464"/>
      <c r="M38" s="462"/>
      <c r="N38" s="466"/>
      <c r="O38" s="464"/>
      <c r="P38" s="467"/>
    </row>
    <row r="39" spans="1:16" ht="18" customHeight="1" thickBot="1">
      <c r="A39" s="245" t="s">
        <v>30</v>
      </c>
      <c r="B39" s="246">
        <f>SUM(B30:B38)</f>
        <v>520</v>
      </c>
      <c r="C39" s="247">
        <f>SUM(C30:C38)</f>
        <v>0</v>
      </c>
      <c r="D39" s="245" t="s">
        <v>30</v>
      </c>
      <c r="E39" s="246">
        <f>SUM(E30:E38)</f>
        <v>640</v>
      </c>
      <c r="F39" s="247">
        <f>SUM(F30:F38)</f>
        <v>0</v>
      </c>
      <c r="G39" s="245" t="s">
        <v>30</v>
      </c>
      <c r="H39" s="246">
        <f>SUM(H30:H38)</f>
        <v>1140</v>
      </c>
      <c r="I39" s="247">
        <f>SUM(I30:I38)</f>
        <v>0</v>
      </c>
      <c r="J39" s="248" t="s">
        <v>30</v>
      </c>
      <c r="K39" s="249"/>
      <c r="L39" s="246">
        <f>SUM(L30:L38)</f>
        <v>3360</v>
      </c>
      <c r="M39" s="247">
        <f>SUM(M30:M38)</f>
        <v>0</v>
      </c>
      <c r="N39" s="245" t="s">
        <v>30</v>
      </c>
      <c r="O39" s="246">
        <f>SUM(O30:O38)</f>
        <v>0</v>
      </c>
      <c r="P39" s="247">
        <f>SUM(P30:P38)</f>
        <v>0</v>
      </c>
    </row>
    <row r="40" spans="1:16" ht="15" customHeight="1">
      <c r="A40" s="136"/>
      <c r="B40" s="136"/>
      <c r="C40" s="136"/>
      <c r="D40" s="136"/>
      <c r="E40" s="136"/>
      <c r="F40" s="136"/>
      <c r="G40" s="136"/>
      <c r="H40" s="182"/>
      <c r="I40" s="136"/>
      <c r="J40" s="1"/>
      <c r="K40" s="1"/>
      <c r="L40" s="136"/>
      <c r="M40" s="136"/>
      <c r="N40" s="136"/>
      <c r="O40" s="136"/>
      <c r="P40" s="136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18" dxfId="171" operator="greaterThan" stopIfTrue="1">
      <formula>B8</formula>
    </cfRule>
  </conditionalFormatting>
  <conditionalFormatting sqref="F8">
    <cfRule type="cellIs" priority="17" dxfId="171" operator="greaterThan" stopIfTrue="1">
      <formula>E8</formula>
    </cfRule>
  </conditionalFormatting>
  <conditionalFormatting sqref="I8">
    <cfRule type="cellIs" priority="16" dxfId="171" operator="greaterThan" stopIfTrue="1">
      <formula>H8</formula>
    </cfRule>
  </conditionalFormatting>
  <conditionalFormatting sqref="M8">
    <cfRule type="cellIs" priority="15" dxfId="171" operator="greaterThan" stopIfTrue="1">
      <formula>L8</formula>
    </cfRule>
  </conditionalFormatting>
  <conditionalFormatting sqref="P8">
    <cfRule type="cellIs" priority="14" dxfId="171" operator="greaterThan" stopIfTrue="1">
      <formula>O8</formula>
    </cfRule>
  </conditionalFormatting>
  <conditionalFormatting sqref="C30">
    <cfRule type="cellIs" priority="13" dxfId="171" operator="greaterThan" stopIfTrue="1">
      <formula>B30</formula>
    </cfRule>
  </conditionalFormatting>
  <conditionalFormatting sqref="F30">
    <cfRule type="cellIs" priority="12" dxfId="171" operator="greaterThan" stopIfTrue="1">
      <formula>E30</formula>
    </cfRule>
  </conditionalFormatting>
  <conditionalFormatting sqref="I30">
    <cfRule type="cellIs" priority="11" dxfId="171" operator="greaterThan" stopIfTrue="1">
      <formula>H30</formula>
    </cfRule>
  </conditionalFormatting>
  <conditionalFormatting sqref="M30">
    <cfRule type="cellIs" priority="10" dxfId="171" operator="greaterThan" stopIfTrue="1">
      <formula>L30</formula>
    </cfRule>
  </conditionalFormatting>
  <conditionalFormatting sqref="P30">
    <cfRule type="cellIs" priority="9" dxfId="171" operator="greaterThan" stopIfTrue="1">
      <formula>O30</formula>
    </cfRule>
  </conditionalFormatting>
  <conditionalFormatting sqref="F17">
    <cfRule type="cellIs" priority="8" dxfId="171" operator="greaterThan" stopIfTrue="1">
      <formula>E17</formula>
    </cfRule>
  </conditionalFormatting>
  <conditionalFormatting sqref="I9">
    <cfRule type="cellIs" priority="7" dxfId="171" operator="greaterThan" stopIfTrue="1">
      <formula>H9</formula>
    </cfRule>
  </conditionalFormatting>
  <conditionalFormatting sqref="M9:M11">
    <cfRule type="cellIs" priority="6" dxfId="171" operator="greaterThan" stopIfTrue="1">
      <formula>L9</formula>
    </cfRule>
  </conditionalFormatting>
  <conditionalFormatting sqref="I17:I18">
    <cfRule type="cellIs" priority="5" dxfId="171" operator="greaterThan" stopIfTrue="1">
      <formula>H17</formula>
    </cfRule>
  </conditionalFormatting>
  <conditionalFormatting sqref="M17:M19">
    <cfRule type="cellIs" priority="4" dxfId="171" operator="greaterThan" stopIfTrue="1">
      <formula>L17</formula>
    </cfRule>
  </conditionalFormatting>
  <conditionalFormatting sqref="P17:P18">
    <cfRule type="cellIs" priority="3" dxfId="171" operator="greaterThan" stopIfTrue="1">
      <formula>O17</formula>
    </cfRule>
  </conditionalFormatting>
  <conditionalFormatting sqref="M31:M32">
    <cfRule type="cellIs" priority="2" dxfId="171" operator="greaterThan" stopIfTrue="1">
      <formula>L31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1">
      <selection activeCell="Q11" sqref="Q11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7" t="s">
        <v>160</v>
      </c>
      <c r="B1" s="42"/>
      <c r="C1" s="42"/>
      <c r="D1" s="58" t="s">
        <v>1</v>
      </c>
      <c r="E1" s="43"/>
      <c r="F1" s="44"/>
      <c r="G1" s="58" t="s">
        <v>2</v>
      </c>
      <c r="H1" s="44"/>
      <c r="I1" s="58" t="s">
        <v>161</v>
      </c>
      <c r="J1" s="42"/>
      <c r="K1" s="58" t="s">
        <v>162</v>
      </c>
      <c r="L1" s="45"/>
      <c r="M1" s="1"/>
      <c r="N1" s="1"/>
      <c r="O1" s="1"/>
    </row>
    <row r="2" spans="1:16" ht="33.75" customHeight="1" thickBot="1">
      <c r="A2" s="510">
        <f>'東区・博多区'!A2</f>
        <v>0</v>
      </c>
      <c r="B2" s="511"/>
      <c r="C2" s="512"/>
      <c r="D2" s="507" t="str">
        <f>'東区・博多区'!E2</f>
        <v>平成　　　年　　　月　　　日</v>
      </c>
      <c r="E2" s="508"/>
      <c r="F2" s="509"/>
      <c r="G2" s="41">
        <f>'東区・博多区'!H2</f>
        <v>0</v>
      </c>
      <c r="H2" s="3"/>
      <c r="I2" s="40">
        <f>'東区・博多区'!I2</f>
        <v>0</v>
      </c>
      <c r="J2" s="4"/>
      <c r="K2" s="5"/>
      <c r="L2" s="6"/>
      <c r="M2" s="38"/>
      <c r="N2" s="7"/>
      <c r="O2" s="8"/>
      <c r="P2" s="9"/>
    </row>
    <row r="3" spans="1:16" ht="15" customHeight="1">
      <c r="A3" s="10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73" t="s">
        <v>223</v>
      </c>
      <c r="N3" s="73" t="s">
        <v>224</v>
      </c>
      <c r="O3" s="12"/>
      <c r="P3" s="9"/>
    </row>
    <row r="4" spans="1:16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4" t="s">
        <v>225</v>
      </c>
      <c r="N4" s="74" t="s">
        <v>226</v>
      </c>
      <c r="O4" s="12"/>
      <c r="P4" s="9"/>
    </row>
    <row r="5" spans="1:16" ht="3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9"/>
      <c r="N5" s="37"/>
      <c r="O5" s="12"/>
      <c r="P5" s="9"/>
    </row>
    <row r="6" spans="1:15" s="13" customFormat="1" ht="24" customHeight="1">
      <c r="A6" s="64" t="s">
        <v>163</v>
      </c>
      <c r="B6" s="66" t="s">
        <v>9</v>
      </c>
      <c r="C6" s="65"/>
      <c r="D6" s="66" t="s">
        <v>10</v>
      </c>
      <c r="E6" s="65"/>
      <c r="F6" s="66" t="s">
        <v>11</v>
      </c>
      <c r="G6" s="65"/>
      <c r="H6" s="66" t="s">
        <v>12</v>
      </c>
      <c r="I6" s="65"/>
      <c r="J6" s="66" t="s">
        <v>13</v>
      </c>
      <c r="K6" s="65"/>
      <c r="L6" s="67"/>
      <c r="M6" s="65"/>
      <c r="N6" s="68" t="s">
        <v>164</v>
      </c>
      <c r="O6" s="69"/>
    </row>
    <row r="7" spans="1:15" s="13" customFormat="1" ht="24" customHeight="1">
      <c r="A7" s="81"/>
      <c r="B7" s="84" t="s">
        <v>16</v>
      </c>
      <c r="C7" s="85" t="s">
        <v>232</v>
      </c>
      <c r="D7" s="84" t="s">
        <v>16</v>
      </c>
      <c r="E7" s="85" t="s">
        <v>232</v>
      </c>
      <c r="F7" s="84" t="s">
        <v>16</v>
      </c>
      <c r="G7" s="85" t="s">
        <v>232</v>
      </c>
      <c r="H7" s="84" t="s">
        <v>16</v>
      </c>
      <c r="I7" s="85" t="s">
        <v>232</v>
      </c>
      <c r="J7" s="84" t="s">
        <v>16</v>
      </c>
      <c r="K7" s="85" t="s">
        <v>232</v>
      </c>
      <c r="L7" s="82"/>
      <c r="M7" s="83"/>
      <c r="N7" s="84" t="s">
        <v>16</v>
      </c>
      <c r="O7" s="86" t="s">
        <v>232</v>
      </c>
    </row>
    <row r="8" spans="1:15" ht="24" customHeight="1">
      <c r="A8" s="75" t="s">
        <v>165</v>
      </c>
      <c r="B8" s="76">
        <f>'東区・博多区'!B33</f>
        <v>12010</v>
      </c>
      <c r="C8" s="77">
        <f>'東区・博多区'!C33</f>
        <v>0</v>
      </c>
      <c r="D8" s="76">
        <f>'東区・博多区'!E33</f>
        <v>9780</v>
      </c>
      <c r="E8" s="77">
        <f>'東区・博多区'!F33</f>
        <v>0</v>
      </c>
      <c r="F8" s="76">
        <f>'東区・博多区'!H33</f>
        <v>14640</v>
      </c>
      <c r="G8" s="77">
        <f>'東区・博多区'!I33</f>
        <v>0</v>
      </c>
      <c r="H8" s="76">
        <f>'東区・博多区'!L33</f>
        <v>34450</v>
      </c>
      <c r="I8" s="77">
        <f>'東区・博多区'!M33</f>
        <v>0</v>
      </c>
      <c r="J8" s="76">
        <f>'東区・博多区'!O33</f>
        <v>5520</v>
      </c>
      <c r="K8" s="77">
        <f>'東区・博多区'!P33</f>
        <v>0</v>
      </c>
      <c r="L8" s="78"/>
      <c r="M8" s="79"/>
      <c r="N8" s="76">
        <f>SUM(B8+D8+F8+H8+J8+L8)</f>
        <v>76400</v>
      </c>
      <c r="O8" s="80">
        <f>SUM(C8+E8+G8+I8+K8+M8)</f>
        <v>0</v>
      </c>
    </row>
    <row r="9" spans="1:15" ht="24" customHeight="1">
      <c r="A9" s="62" t="s">
        <v>166</v>
      </c>
      <c r="B9" s="46">
        <f>'東区・博多区'!B60</f>
        <v>5290</v>
      </c>
      <c r="C9" s="14">
        <f>'東区・博多区'!C60</f>
        <v>0</v>
      </c>
      <c r="D9" s="46">
        <f>'東区・博多区'!E60</f>
        <v>4780</v>
      </c>
      <c r="E9" s="14">
        <f>'東区・博多区'!F60</f>
        <v>0</v>
      </c>
      <c r="F9" s="46">
        <f>'東区・博多区'!H60</f>
        <v>12370</v>
      </c>
      <c r="G9" s="14">
        <f>'東区・博多区'!I60</f>
        <v>0</v>
      </c>
      <c r="H9" s="46">
        <f>'東区・博多区'!L60</f>
        <v>19510</v>
      </c>
      <c r="I9" s="14">
        <f>'東区・博多区'!M60</f>
        <v>0</v>
      </c>
      <c r="J9" s="46">
        <f>'東区・博多区'!O60</f>
        <v>9390</v>
      </c>
      <c r="K9" s="14">
        <f>'東区・博多区'!P60</f>
        <v>0</v>
      </c>
      <c r="L9" s="49"/>
      <c r="M9" s="15"/>
      <c r="N9" s="46">
        <f>SUM(B9+D9+F9+H9+J9+L9)</f>
        <v>51340</v>
      </c>
      <c r="O9" s="16">
        <f>SUM(C9+E9+G9+I9+K9+M9)</f>
        <v>0</v>
      </c>
    </row>
    <row r="10" spans="1:15" ht="24" customHeight="1">
      <c r="A10" s="62" t="s">
        <v>167</v>
      </c>
      <c r="B10" s="46">
        <f>'中央区・西区'!B27</f>
        <v>5330</v>
      </c>
      <c r="C10" s="14">
        <f>'中央区・西区'!C27</f>
        <v>0</v>
      </c>
      <c r="D10" s="46">
        <f>'中央区・西区'!E27</f>
        <v>5000</v>
      </c>
      <c r="E10" s="14">
        <f>'中央区・西区'!F27</f>
        <v>0</v>
      </c>
      <c r="F10" s="46">
        <f>'中央区・西区'!H27</f>
        <v>9040</v>
      </c>
      <c r="G10" s="14">
        <f>'中央区・西区'!I27</f>
        <v>0</v>
      </c>
      <c r="H10" s="46">
        <f>'中央区・西区'!L27</f>
        <v>18810</v>
      </c>
      <c r="I10" s="14">
        <f>'中央区・西区'!M27</f>
        <v>0</v>
      </c>
      <c r="J10" s="46">
        <f>'中央区・西区'!O27</f>
        <v>8340</v>
      </c>
      <c r="K10" s="14">
        <f>'中央区・西区'!P27</f>
        <v>0</v>
      </c>
      <c r="L10" s="49"/>
      <c r="M10" s="15"/>
      <c r="N10" s="46">
        <f aca="true" t="shared" si="0" ref="N10:O14">SUM(B10+D10+F10+H10+J10+L10)</f>
        <v>46520</v>
      </c>
      <c r="O10" s="16">
        <f t="shared" si="0"/>
        <v>0</v>
      </c>
    </row>
    <row r="11" spans="1:15" ht="24" customHeight="1">
      <c r="A11" s="62" t="s">
        <v>168</v>
      </c>
      <c r="B11" s="46">
        <f>'中央区・西区'!B52</f>
        <v>4270</v>
      </c>
      <c r="C11" s="14">
        <f>'中央区・西区'!C52</f>
        <v>0</v>
      </c>
      <c r="D11" s="46">
        <f>'中央区・西区'!E52</f>
        <v>8330</v>
      </c>
      <c r="E11" s="14">
        <f>'中央区・西区'!F52</f>
        <v>0</v>
      </c>
      <c r="F11" s="46">
        <f>'中央区・西区'!H52</f>
        <v>8480</v>
      </c>
      <c r="G11" s="14">
        <f>'中央区・西区'!I52</f>
        <v>0</v>
      </c>
      <c r="H11" s="46">
        <f>'中央区・西区'!L52</f>
        <v>24020</v>
      </c>
      <c r="I11" s="14">
        <f>'中央区・西区'!M52</f>
        <v>0</v>
      </c>
      <c r="J11" s="46">
        <f>'中央区・西区'!O52</f>
        <v>3420</v>
      </c>
      <c r="K11" s="14">
        <f>'中央区・西区'!P52</f>
        <v>0</v>
      </c>
      <c r="L11" s="49"/>
      <c r="M11" s="15"/>
      <c r="N11" s="46">
        <f t="shared" si="0"/>
        <v>48520</v>
      </c>
      <c r="O11" s="16">
        <f t="shared" si="0"/>
        <v>0</v>
      </c>
    </row>
    <row r="12" spans="1:15" ht="24" customHeight="1">
      <c r="A12" s="62" t="s">
        <v>169</v>
      </c>
      <c r="B12" s="46">
        <f>'城南区・早良区'!B25</f>
        <v>3880</v>
      </c>
      <c r="C12" s="14">
        <f>'城南区・早良区'!C25</f>
        <v>0</v>
      </c>
      <c r="D12" s="46">
        <f>'城南区・早良区'!E25</f>
        <v>4110</v>
      </c>
      <c r="E12" s="14">
        <f>'城南区・早良区'!F25</f>
        <v>0</v>
      </c>
      <c r="F12" s="46">
        <f>'城南区・早良区'!H25</f>
        <v>4180</v>
      </c>
      <c r="G12" s="14">
        <f>'城南区・早良区'!I25</f>
        <v>0</v>
      </c>
      <c r="H12" s="46">
        <f>'城南区・早良区'!L25</f>
        <v>16930</v>
      </c>
      <c r="I12" s="14">
        <f>'城南区・早良区'!M25</f>
        <v>0</v>
      </c>
      <c r="J12" s="46">
        <f>'城南区・早良区'!O25</f>
        <v>1960</v>
      </c>
      <c r="K12" s="14">
        <f>'城南区・早良区'!P25</f>
        <v>0</v>
      </c>
      <c r="L12" s="49"/>
      <c r="M12" s="15"/>
      <c r="N12" s="46">
        <f t="shared" si="0"/>
        <v>31060</v>
      </c>
      <c r="O12" s="16">
        <f t="shared" si="0"/>
        <v>0</v>
      </c>
    </row>
    <row r="13" spans="1:15" ht="24" customHeight="1">
      <c r="A13" s="62" t="s">
        <v>170</v>
      </c>
      <c r="B13" s="46">
        <f>'城南区・早良区'!B57</f>
        <v>5160</v>
      </c>
      <c r="C13" s="14">
        <f>'城南区・早良区'!C57</f>
        <v>0</v>
      </c>
      <c r="D13" s="46">
        <f>'城南区・早良区'!E57</f>
        <v>6590</v>
      </c>
      <c r="E13" s="14">
        <f>'城南区・早良区'!F57</f>
        <v>0</v>
      </c>
      <c r="F13" s="46">
        <f>'城南区・早良区'!H57</f>
        <v>9670</v>
      </c>
      <c r="G13" s="14">
        <f>'城南区・早良区'!I57</f>
        <v>0</v>
      </c>
      <c r="H13" s="46">
        <f>'城南区・早良区'!L57</f>
        <v>26970</v>
      </c>
      <c r="I13" s="14">
        <f>'城南区・早良区'!M57</f>
        <v>0</v>
      </c>
      <c r="J13" s="46">
        <f>'城南区・早良区'!O57</f>
        <v>5090</v>
      </c>
      <c r="K13" s="14">
        <f>'城南区・早良区'!P57</f>
        <v>0</v>
      </c>
      <c r="L13" s="49"/>
      <c r="M13" s="15"/>
      <c r="N13" s="46">
        <f t="shared" si="0"/>
        <v>53480</v>
      </c>
      <c r="O13" s="16">
        <f t="shared" si="0"/>
        <v>0</v>
      </c>
    </row>
    <row r="14" spans="1:15" ht="24" customHeight="1">
      <c r="A14" s="62" t="s">
        <v>171</v>
      </c>
      <c r="B14" s="46">
        <f>'南区・春日・大野城'!B35</f>
        <v>6370</v>
      </c>
      <c r="C14" s="14">
        <f>'南区・春日・大野城'!C35</f>
        <v>0</v>
      </c>
      <c r="D14" s="46">
        <f>'南区・春日・大野城'!E35</f>
        <v>9000</v>
      </c>
      <c r="E14" s="14">
        <f>'南区・春日・大野城'!F35</f>
        <v>0</v>
      </c>
      <c r="F14" s="46">
        <f>'南区・春日・大野城'!H35</f>
        <v>8410</v>
      </c>
      <c r="G14" s="14">
        <f>'南区・春日・大野城'!I35</f>
        <v>0</v>
      </c>
      <c r="H14" s="46">
        <f>'南区・春日・大野城'!L35</f>
        <v>30830</v>
      </c>
      <c r="I14" s="14">
        <f>'南区・春日・大野城'!M35</f>
        <v>0</v>
      </c>
      <c r="J14" s="46">
        <f>'南区・春日・大野城'!O35</f>
        <v>4820</v>
      </c>
      <c r="K14" s="14">
        <f>'南区・春日・大野城'!P35</f>
        <v>0</v>
      </c>
      <c r="L14" s="49"/>
      <c r="M14" s="15"/>
      <c r="N14" s="46">
        <f t="shared" si="0"/>
        <v>59430</v>
      </c>
      <c r="O14" s="16">
        <f t="shared" si="0"/>
        <v>0</v>
      </c>
    </row>
    <row r="15" spans="1:15" ht="24" customHeight="1">
      <c r="A15" s="60"/>
      <c r="B15" s="47"/>
      <c r="C15" s="17"/>
      <c r="D15" s="47"/>
      <c r="E15" s="17"/>
      <c r="F15" s="47"/>
      <c r="G15" s="17"/>
      <c r="H15" s="47"/>
      <c r="I15" s="17"/>
      <c r="J15" s="47"/>
      <c r="K15" s="17"/>
      <c r="L15" s="50"/>
      <c r="M15" s="18"/>
      <c r="N15" s="47"/>
      <c r="O15" s="19"/>
    </row>
    <row r="16" spans="1:15" s="23" customFormat="1" ht="24" customHeight="1" thickBot="1">
      <c r="A16" s="70" t="s">
        <v>172</v>
      </c>
      <c r="B16" s="48">
        <f aca="true" t="shared" si="1" ref="B16:K16">SUM(B8:B14)</f>
        <v>42310</v>
      </c>
      <c r="C16" s="20">
        <f t="shared" si="1"/>
        <v>0</v>
      </c>
      <c r="D16" s="48">
        <f t="shared" si="1"/>
        <v>47590</v>
      </c>
      <c r="E16" s="20">
        <f t="shared" si="1"/>
        <v>0</v>
      </c>
      <c r="F16" s="48">
        <f t="shared" si="1"/>
        <v>66790</v>
      </c>
      <c r="G16" s="20">
        <f t="shared" si="1"/>
        <v>0</v>
      </c>
      <c r="H16" s="48">
        <f t="shared" si="1"/>
        <v>171520</v>
      </c>
      <c r="I16" s="20">
        <f t="shared" si="1"/>
        <v>0</v>
      </c>
      <c r="J16" s="48">
        <f t="shared" si="1"/>
        <v>38540</v>
      </c>
      <c r="K16" s="20">
        <f t="shared" si="1"/>
        <v>0</v>
      </c>
      <c r="L16" s="48"/>
      <c r="M16" s="21"/>
      <c r="N16" s="48">
        <f>SUM(B16+D16+F16+H16+J16+L16)</f>
        <v>366750</v>
      </c>
      <c r="O16" s="22">
        <f>SUM(C16+E16+G16+I16+K16+M16)</f>
        <v>0</v>
      </c>
    </row>
    <row r="17" spans="1:15" s="26" customFormat="1" ht="7.5" customHeight="1" thickBot="1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4"/>
      <c r="O17" s="24"/>
    </row>
    <row r="18" spans="1:15" ht="24" customHeight="1">
      <c r="A18" s="63" t="s">
        <v>173</v>
      </c>
      <c r="B18" s="51">
        <f>'南区・春日・大野城'!B53</f>
        <v>1870</v>
      </c>
      <c r="C18" s="27">
        <f>'南区・春日・大野城'!C53</f>
        <v>0</v>
      </c>
      <c r="D18" s="51">
        <f>'南区・春日・大野城'!E53</f>
        <v>3960</v>
      </c>
      <c r="E18" s="27">
        <f>'南区・春日・大野城'!F53</f>
        <v>0</v>
      </c>
      <c r="F18" s="51">
        <f>'南区・春日・大野城'!H53</f>
        <v>4850</v>
      </c>
      <c r="G18" s="27">
        <f>'南区・春日・大野城'!I53</f>
        <v>0</v>
      </c>
      <c r="H18" s="51">
        <f>'南区・春日・大野城'!L53</f>
        <v>15610</v>
      </c>
      <c r="I18" s="27">
        <f>'南区・春日・大野城'!M53</f>
        <v>0</v>
      </c>
      <c r="J18" s="51">
        <f>'南区・春日・大野城'!O53</f>
        <v>660</v>
      </c>
      <c r="K18" s="27">
        <f>'南区・春日・大野城'!P53</f>
        <v>0</v>
      </c>
      <c r="L18" s="56"/>
      <c r="M18" s="28"/>
      <c r="N18" s="54">
        <f aca="true" t="shared" si="2" ref="N18:O22">SUM(B18+D18+F18+H18+J18+L18)</f>
        <v>26950</v>
      </c>
      <c r="O18" s="29">
        <f t="shared" si="2"/>
        <v>0</v>
      </c>
    </row>
    <row r="19" spans="1:15" ht="24" customHeight="1">
      <c r="A19" s="62" t="s">
        <v>174</v>
      </c>
      <c r="B19" s="46">
        <f>'南区・春日・大野城'!B71</f>
        <v>3080</v>
      </c>
      <c r="C19" s="14">
        <f>'南区・春日・大野城'!C71</f>
        <v>0</v>
      </c>
      <c r="D19" s="46">
        <f>'南区・春日・大野城'!E71</f>
        <v>3100</v>
      </c>
      <c r="E19" s="14">
        <f>'南区・春日・大野城'!F71</f>
        <v>0</v>
      </c>
      <c r="F19" s="46">
        <f>'南区・春日・大野城'!H71</f>
        <v>9160</v>
      </c>
      <c r="G19" s="14">
        <f>'南区・春日・大野城'!I71</f>
        <v>0</v>
      </c>
      <c r="H19" s="46">
        <f>'南区・春日・大野城'!L71</f>
        <v>10120</v>
      </c>
      <c r="I19" s="14">
        <f>'南区・春日・大野城'!M71</f>
        <v>0</v>
      </c>
      <c r="J19" s="46">
        <f>'南区・春日・大野城'!O71</f>
        <v>900</v>
      </c>
      <c r="K19" s="14">
        <f>'南区・春日・大野城'!P71</f>
        <v>0</v>
      </c>
      <c r="L19" s="49"/>
      <c r="M19" s="15"/>
      <c r="N19" s="55">
        <f t="shared" si="2"/>
        <v>26360</v>
      </c>
      <c r="O19" s="16">
        <f t="shared" si="2"/>
        <v>0</v>
      </c>
    </row>
    <row r="20" spans="1:15" ht="24" customHeight="1">
      <c r="A20" s="62" t="s">
        <v>175</v>
      </c>
      <c r="B20" s="46">
        <f>'筑紫野・太宰府・筑紫・粕屋'!B19</f>
        <v>4090</v>
      </c>
      <c r="C20" s="14">
        <f>'筑紫野・太宰府・筑紫・粕屋'!C19</f>
        <v>0</v>
      </c>
      <c r="D20" s="46">
        <f>'筑紫野・太宰府・筑紫・粕屋'!E19</f>
        <v>5080</v>
      </c>
      <c r="E20" s="14">
        <f>'筑紫野・太宰府・筑紫・粕屋'!F19</f>
        <v>0</v>
      </c>
      <c r="F20" s="46">
        <f>'筑紫野・太宰府・筑紫・粕屋'!H19</f>
        <v>4750</v>
      </c>
      <c r="G20" s="14">
        <f>'筑紫野・太宰府・筑紫・粕屋'!I19</f>
        <v>0</v>
      </c>
      <c r="H20" s="46">
        <f>'筑紫野・太宰府・筑紫・粕屋'!L19</f>
        <v>16900</v>
      </c>
      <c r="I20" s="14">
        <f>'筑紫野・太宰府・筑紫・粕屋'!M19</f>
        <v>0</v>
      </c>
      <c r="J20" s="46">
        <f>'筑紫野・太宰府・筑紫・粕屋'!O19</f>
        <v>1760</v>
      </c>
      <c r="K20" s="14">
        <f>'筑紫野・太宰府・筑紫・粕屋'!P19</f>
        <v>0</v>
      </c>
      <c r="L20" s="49"/>
      <c r="M20" s="15"/>
      <c r="N20" s="55">
        <f t="shared" si="2"/>
        <v>32580</v>
      </c>
      <c r="O20" s="16">
        <f t="shared" si="2"/>
        <v>0</v>
      </c>
    </row>
    <row r="21" spans="1:15" ht="24" customHeight="1">
      <c r="A21" s="62" t="s">
        <v>199</v>
      </c>
      <c r="B21" s="46">
        <f>'筑紫野・太宰府・筑紫・粕屋'!B33</f>
        <v>1770</v>
      </c>
      <c r="C21" s="14">
        <f>'筑紫野・太宰府・筑紫・粕屋'!C33</f>
        <v>0</v>
      </c>
      <c r="D21" s="46">
        <f>'筑紫野・太宰府・筑紫・粕屋'!E33</f>
        <v>2920</v>
      </c>
      <c r="E21" s="14">
        <f>'筑紫野・太宰府・筑紫・粕屋'!F33</f>
        <v>0</v>
      </c>
      <c r="F21" s="46">
        <f>'筑紫野・太宰府・筑紫・粕屋'!H33</f>
        <v>2280</v>
      </c>
      <c r="G21" s="14">
        <f>'筑紫野・太宰府・筑紫・粕屋'!I33</f>
        <v>0</v>
      </c>
      <c r="H21" s="46">
        <f>'筑紫野・太宰府・筑紫・粕屋'!L33</f>
        <v>9870</v>
      </c>
      <c r="I21" s="14">
        <f>'筑紫野・太宰府・筑紫・粕屋'!M33</f>
        <v>0</v>
      </c>
      <c r="J21" s="46">
        <f>'筑紫野・太宰府・筑紫・粕屋'!O33</f>
        <v>1090</v>
      </c>
      <c r="K21" s="14">
        <f>'筑紫野・太宰府・筑紫・粕屋'!P33</f>
        <v>0</v>
      </c>
      <c r="L21" s="49"/>
      <c r="M21" s="15"/>
      <c r="N21" s="55">
        <f t="shared" si="2"/>
        <v>17930</v>
      </c>
      <c r="O21" s="16">
        <f t="shared" si="2"/>
        <v>0</v>
      </c>
    </row>
    <row r="22" spans="1:15" ht="24" customHeight="1">
      <c r="A22" s="62" t="s">
        <v>200</v>
      </c>
      <c r="B22" s="46">
        <f>'筑紫野・太宰府・筑紫・粕屋'!B44</f>
        <v>820</v>
      </c>
      <c r="C22" s="14">
        <f>'筑紫野・太宰府・筑紫・粕屋'!C44</f>
        <v>0</v>
      </c>
      <c r="D22" s="46">
        <f>'筑紫野・太宰府・筑紫・粕屋'!E44</f>
        <v>940</v>
      </c>
      <c r="E22" s="14">
        <f>'筑紫野・太宰府・筑紫・粕屋'!F44</f>
        <v>0</v>
      </c>
      <c r="F22" s="46">
        <f>'筑紫野・太宰府・筑紫・粕屋'!H44</f>
        <v>0</v>
      </c>
      <c r="G22" s="14">
        <f>'筑紫野・太宰府・筑紫・粕屋'!I44</f>
        <v>0</v>
      </c>
      <c r="H22" s="46">
        <f>'筑紫野・太宰府・筑紫・粕屋'!L44</f>
        <v>6100</v>
      </c>
      <c r="I22" s="14">
        <f>'筑紫野・太宰府・筑紫・粕屋'!M44</f>
        <v>0</v>
      </c>
      <c r="J22" s="46">
        <f>'筑紫野・太宰府・筑紫・粕屋'!O44</f>
        <v>370</v>
      </c>
      <c r="K22" s="14">
        <f>'筑紫野・太宰府・筑紫・粕屋'!P44</f>
        <v>0</v>
      </c>
      <c r="L22" s="49"/>
      <c r="M22" s="15"/>
      <c r="N22" s="55">
        <f t="shared" si="2"/>
        <v>8230</v>
      </c>
      <c r="O22" s="16">
        <f t="shared" si="2"/>
        <v>0</v>
      </c>
    </row>
    <row r="23" spans="1:15" ht="24" customHeight="1">
      <c r="A23" s="62" t="s">
        <v>212</v>
      </c>
      <c r="B23" s="46">
        <f>'筑紫野・太宰府・筑紫・粕屋'!B71</f>
        <v>6130</v>
      </c>
      <c r="C23" s="14">
        <f>'筑紫野・太宰府・筑紫・粕屋'!C71</f>
        <v>0</v>
      </c>
      <c r="D23" s="46">
        <f>'筑紫野・太宰府・筑紫・粕屋'!E71</f>
        <v>4980</v>
      </c>
      <c r="E23" s="14">
        <f>'筑紫野・太宰府・筑紫・粕屋'!F71</f>
        <v>0</v>
      </c>
      <c r="F23" s="46">
        <f>'筑紫野・太宰府・筑紫・粕屋'!H71</f>
        <v>9660</v>
      </c>
      <c r="G23" s="14">
        <f>'筑紫野・太宰府・筑紫・粕屋'!I71</f>
        <v>0</v>
      </c>
      <c r="H23" s="46">
        <f>'筑紫野・太宰府・筑紫・粕屋'!L71</f>
        <v>26670</v>
      </c>
      <c r="I23" s="14">
        <f>'筑紫野・太宰府・筑紫・粕屋'!M71</f>
        <v>0</v>
      </c>
      <c r="J23" s="46">
        <f>'筑紫野・太宰府・筑紫・粕屋'!O71</f>
        <v>2100</v>
      </c>
      <c r="K23" s="14">
        <f>'筑紫野・太宰府・筑紫・粕屋'!P71</f>
        <v>0</v>
      </c>
      <c r="L23" s="49"/>
      <c r="M23" s="15"/>
      <c r="N23" s="55">
        <f aca="true" t="shared" si="3" ref="N23:O28">SUM(B23+D23+F23+H23+J23+L23)</f>
        <v>49540</v>
      </c>
      <c r="O23" s="16">
        <f t="shared" si="3"/>
        <v>0</v>
      </c>
    </row>
    <row r="24" spans="1:15" ht="24" customHeight="1">
      <c r="A24" s="62" t="s">
        <v>213</v>
      </c>
      <c r="B24" s="46">
        <f>'古賀・宗像・福津・糸島'!B14</f>
        <v>2860</v>
      </c>
      <c r="C24" s="14">
        <f>'古賀・宗像・福津・糸島'!C14</f>
        <v>0</v>
      </c>
      <c r="D24" s="46">
        <f>'古賀・宗像・福津・糸島'!E14</f>
        <v>2000</v>
      </c>
      <c r="E24" s="14">
        <f>'古賀・宗像・福津・糸島'!F14</f>
        <v>0</v>
      </c>
      <c r="F24" s="46">
        <f>'古賀・宗像・福津・糸島'!H14</f>
        <v>2990</v>
      </c>
      <c r="G24" s="14">
        <f>'古賀・宗像・福津・糸島'!I14</f>
        <v>0</v>
      </c>
      <c r="H24" s="46">
        <f>'古賀・宗像・福津・糸島'!L14</f>
        <v>7160</v>
      </c>
      <c r="I24" s="14">
        <f>'古賀・宗像・福津・糸島'!M14</f>
        <v>0</v>
      </c>
      <c r="J24" s="46">
        <f>'古賀・宗像・福津・糸島'!O14</f>
        <v>740</v>
      </c>
      <c r="K24" s="14">
        <f>'古賀・宗像・福津・糸島'!P14</f>
        <v>0</v>
      </c>
      <c r="L24" s="49"/>
      <c r="M24" s="15"/>
      <c r="N24" s="55">
        <f t="shared" si="3"/>
        <v>15750</v>
      </c>
      <c r="O24" s="16">
        <f t="shared" si="3"/>
        <v>0</v>
      </c>
    </row>
    <row r="25" spans="1:15" ht="24" customHeight="1">
      <c r="A25" s="62" t="s">
        <v>201</v>
      </c>
      <c r="B25" s="46">
        <f>'古賀・宗像・福津・糸島'!B29</f>
        <v>9350</v>
      </c>
      <c r="C25" s="14">
        <f>'古賀・宗像・福津・糸島'!C29</f>
        <v>0</v>
      </c>
      <c r="D25" s="46">
        <f>'古賀・宗像・福津・糸島'!E29</f>
        <v>6250</v>
      </c>
      <c r="E25" s="14">
        <f>'古賀・宗像・福津・糸島'!F29</f>
        <v>0</v>
      </c>
      <c r="F25" s="46">
        <f>'古賀・宗像・福津・糸島'!H29</f>
        <v>6920</v>
      </c>
      <c r="G25" s="14">
        <f>'古賀・宗像・福津・糸島'!I29</f>
        <v>0</v>
      </c>
      <c r="H25" s="46">
        <f>'古賀・宗像・福津・糸島'!L29</f>
        <v>7610</v>
      </c>
      <c r="I25" s="14">
        <f>'古賀・宗像・福津・糸島'!M29</f>
        <v>0</v>
      </c>
      <c r="J25" s="46">
        <f>'古賀・宗像・福津・糸島'!O29</f>
        <v>1180</v>
      </c>
      <c r="K25" s="14">
        <f>'古賀・宗像・福津・糸島'!P29</f>
        <v>0</v>
      </c>
      <c r="L25" s="49"/>
      <c r="M25" s="15"/>
      <c r="N25" s="55">
        <f t="shared" si="3"/>
        <v>31310</v>
      </c>
      <c r="O25" s="16">
        <f t="shared" si="3"/>
        <v>0</v>
      </c>
    </row>
    <row r="26" spans="1:15" ht="24.75" customHeight="1">
      <c r="A26" s="62" t="s">
        <v>234</v>
      </c>
      <c r="B26" s="46">
        <f>'古賀・宗像・福津・糸島'!B43</f>
        <v>3820</v>
      </c>
      <c r="C26" s="14">
        <f>'古賀・宗像・福津・糸島'!C43</f>
        <v>0</v>
      </c>
      <c r="D26" s="46">
        <f>'古賀・宗像・福津・糸島'!E43</f>
        <v>3380</v>
      </c>
      <c r="E26" s="14">
        <f>'古賀・宗像・福津・糸島'!F43</f>
        <v>0</v>
      </c>
      <c r="F26" s="46">
        <f>'古賀・宗像・福津・糸島'!H43</f>
        <v>3560</v>
      </c>
      <c r="G26" s="14">
        <f>'古賀・宗像・福津・糸島'!I43</f>
        <v>0</v>
      </c>
      <c r="H26" s="46">
        <f>'古賀・宗像・福津・糸島'!L43</f>
        <v>6740</v>
      </c>
      <c r="I26" s="14">
        <f>'古賀・宗像・福津・糸島'!M43</f>
        <v>0</v>
      </c>
      <c r="J26" s="46">
        <f>'古賀・宗像・福津・糸島'!O43</f>
        <v>660</v>
      </c>
      <c r="K26" s="14">
        <f>'古賀・宗像・福津・糸島'!P43</f>
        <v>0</v>
      </c>
      <c r="L26" s="49"/>
      <c r="M26" s="15"/>
      <c r="N26" s="55">
        <f t="shared" si="3"/>
        <v>18160</v>
      </c>
      <c r="O26" s="16">
        <f t="shared" si="3"/>
        <v>0</v>
      </c>
    </row>
    <row r="27" spans="1:15" ht="24" customHeight="1">
      <c r="A27" s="62" t="s">
        <v>263</v>
      </c>
      <c r="B27" s="46">
        <f>'古賀・宗像・福津・糸島'!B66</f>
        <v>1750</v>
      </c>
      <c r="C27" s="14">
        <f>'古賀・宗像・福津・糸島'!C66</f>
        <v>0</v>
      </c>
      <c r="D27" s="46">
        <f>'古賀・宗像・福津・糸島'!E66</f>
        <v>2130</v>
      </c>
      <c r="E27" s="14">
        <f>'古賀・宗像・福津・糸島'!F66</f>
        <v>0</v>
      </c>
      <c r="F27" s="46">
        <f>'古賀・宗像・福津・糸島'!H66</f>
        <v>3100</v>
      </c>
      <c r="G27" s="14">
        <f>'古賀・宗像・福津・糸島'!I66</f>
        <v>0</v>
      </c>
      <c r="H27" s="46">
        <f>'古賀・宗像・福津・糸島'!L66</f>
        <v>14980</v>
      </c>
      <c r="I27" s="14">
        <f>'古賀・宗像・福津・糸島'!M66</f>
        <v>0</v>
      </c>
      <c r="J27" s="46">
        <f>'古賀・宗像・福津・糸島'!O66</f>
        <v>680</v>
      </c>
      <c r="K27" s="14">
        <f>'古賀・宗像・福津・糸島'!P66</f>
        <v>0</v>
      </c>
      <c r="L27" s="49"/>
      <c r="M27" s="15"/>
      <c r="N27" s="55">
        <f t="shared" si="3"/>
        <v>22640</v>
      </c>
      <c r="O27" s="16">
        <f t="shared" si="3"/>
        <v>0</v>
      </c>
    </row>
    <row r="28" spans="1:15" ht="24" customHeight="1">
      <c r="A28" s="71" t="s">
        <v>352</v>
      </c>
      <c r="B28" s="183">
        <f>'朝倉市・郡　(福岡扱い）'!B24</f>
        <v>1100</v>
      </c>
      <c r="C28" s="184">
        <f>'朝倉市・郡　(福岡扱い）'!C24</f>
        <v>0</v>
      </c>
      <c r="D28" s="183">
        <f>'朝倉市・郡　(福岡扱い）'!E24</f>
        <v>960</v>
      </c>
      <c r="E28" s="184">
        <f>'朝倉市・郡　(福岡扱い）'!F24</f>
        <v>0</v>
      </c>
      <c r="F28" s="183">
        <f>'朝倉市・郡　(福岡扱い）'!H24</f>
        <v>3940</v>
      </c>
      <c r="G28" s="184">
        <f>'朝倉市・郡　(福岡扱い）'!I24</f>
        <v>0</v>
      </c>
      <c r="H28" s="183">
        <f>'朝倉市・郡　(福岡扱い）'!L24</f>
        <v>7340</v>
      </c>
      <c r="I28" s="184">
        <f>'朝倉市・郡　(福岡扱い）'!M24</f>
        <v>0</v>
      </c>
      <c r="J28" s="183">
        <f>'朝倉市・郡　(福岡扱い）'!O24</f>
        <v>400</v>
      </c>
      <c r="K28" s="184">
        <f>'朝倉市・郡　(福岡扱い）'!P24</f>
        <v>0</v>
      </c>
      <c r="L28" s="185"/>
      <c r="M28" s="186"/>
      <c r="N28" s="187">
        <f>SUM(B28+D28+F28+H28+J28+L28)</f>
        <v>13740</v>
      </c>
      <c r="O28" s="16">
        <f t="shared" si="3"/>
        <v>0</v>
      </c>
    </row>
    <row r="29" spans="1:15" ht="24" customHeight="1">
      <c r="A29" s="62" t="s">
        <v>353</v>
      </c>
      <c r="B29" s="46">
        <f>'朝倉市・郡　(福岡扱い）'!B39</f>
        <v>520</v>
      </c>
      <c r="C29" s="14">
        <f>'朝倉市・郡　(福岡扱い）'!C39</f>
        <v>0</v>
      </c>
      <c r="D29" s="46">
        <f>'朝倉市・郡　(福岡扱い）'!E39</f>
        <v>640</v>
      </c>
      <c r="E29" s="14">
        <f>'朝倉市・郡　(福岡扱い）'!F39</f>
        <v>0</v>
      </c>
      <c r="F29" s="46">
        <f>'朝倉市・郡　(福岡扱い）'!H39</f>
        <v>1140</v>
      </c>
      <c r="G29" s="14">
        <f>'朝倉市・郡　(福岡扱い）'!I39</f>
        <v>0</v>
      </c>
      <c r="H29" s="46">
        <f>'朝倉市・郡　(福岡扱い）'!L39</f>
        <v>3360</v>
      </c>
      <c r="I29" s="14">
        <f>'朝倉市・郡　(福岡扱い）'!M39</f>
        <v>0</v>
      </c>
      <c r="J29" s="46">
        <f>'朝倉市・郡　(福岡扱い）'!O39</f>
        <v>0</v>
      </c>
      <c r="K29" s="14">
        <f>'朝倉市・郡　(福岡扱い）'!P39</f>
        <v>0</v>
      </c>
      <c r="L29" s="49"/>
      <c r="M29" s="15"/>
      <c r="N29" s="55">
        <f>SUM(B29+D29+F29+H29+J29+L29)</f>
        <v>5660</v>
      </c>
      <c r="O29" s="16">
        <f>SUM(C29+E29+G29+I29+K29+M29)</f>
        <v>0</v>
      </c>
    </row>
    <row r="30" spans="1:15" ht="24" customHeight="1">
      <c r="A30" s="71"/>
      <c r="B30" s="47"/>
      <c r="C30" s="17"/>
      <c r="D30" s="47"/>
      <c r="E30" s="17"/>
      <c r="F30" s="47"/>
      <c r="G30" s="17"/>
      <c r="H30" s="47"/>
      <c r="I30" s="17"/>
      <c r="J30" s="47"/>
      <c r="K30" s="17"/>
      <c r="L30" s="50"/>
      <c r="M30" s="18"/>
      <c r="N30" s="188"/>
      <c r="O30" s="19"/>
    </row>
    <row r="31" spans="1:15" s="23" customFormat="1" ht="24" customHeight="1">
      <c r="A31" s="70" t="s">
        <v>172</v>
      </c>
      <c r="B31" s="48">
        <f aca="true" t="shared" si="4" ref="B31:K31">SUM(B18:B29)</f>
        <v>37160</v>
      </c>
      <c r="C31" s="20">
        <f t="shared" si="4"/>
        <v>0</v>
      </c>
      <c r="D31" s="48">
        <f t="shared" si="4"/>
        <v>36340</v>
      </c>
      <c r="E31" s="20">
        <f t="shared" si="4"/>
        <v>0</v>
      </c>
      <c r="F31" s="48">
        <f t="shared" si="4"/>
        <v>52350</v>
      </c>
      <c r="G31" s="20">
        <f t="shared" si="4"/>
        <v>0</v>
      </c>
      <c r="H31" s="48">
        <f t="shared" si="4"/>
        <v>132460</v>
      </c>
      <c r="I31" s="20">
        <f t="shared" si="4"/>
        <v>0</v>
      </c>
      <c r="J31" s="48">
        <f t="shared" si="4"/>
        <v>10540</v>
      </c>
      <c r="K31" s="20">
        <f t="shared" si="4"/>
        <v>0</v>
      </c>
      <c r="L31" s="48"/>
      <c r="M31" s="21"/>
      <c r="N31" s="72">
        <f>SUM(B31+D31+F31+H31+J31+L31)</f>
        <v>268850</v>
      </c>
      <c r="O31" s="22">
        <f>SUM(C31+E31+G31+I31+K31+M31)</f>
        <v>0</v>
      </c>
    </row>
    <row r="32" spans="1:15" ht="24" customHeight="1">
      <c r="A32" s="59"/>
      <c r="B32" s="49"/>
      <c r="C32" s="30"/>
      <c r="D32" s="49"/>
      <c r="E32" s="15"/>
      <c r="F32" s="49"/>
      <c r="G32" s="15"/>
      <c r="H32" s="49"/>
      <c r="I32" s="15"/>
      <c r="J32" s="49"/>
      <c r="K32" s="15"/>
      <c r="L32" s="49"/>
      <c r="M32" s="15"/>
      <c r="N32" s="49"/>
      <c r="O32" s="31"/>
    </row>
    <row r="33" spans="1:15" s="23" customFormat="1" ht="24" customHeight="1" thickBot="1">
      <c r="A33" s="61" t="s">
        <v>176</v>
      </c>
      <c r="B33" s="52">
        <f aca="true" t="shared" si="5" ref="B33:G33">B16+B31</f>
        <v>79470</v>
      </c>
      <c r="C33" s="32">
        <f t="shared" si="5"/>
        <v>0</v>
      </c>
      <c r="D33" s="52">
        <f t="shared" si="5"/>
        <v>83930</v>
      </c>
      <c r="E33" s="32">
        <f t="shared" si="5"/>
        <v>0</v>
      </c>
      <c r="F33" s="52">
        <f t="shared" si="5"/>
        <v>119140</v>
      </c>
      <c r="G33" s="32">
        <f t="shared" si="5"/>
        <v>0</v>
      </c>
      <c r="H33" s="52">
        <f>H16+H31</f>
        <v>303980</v>
      </c>
      <c r="I33" s="32">
        <f>I16+I31</f>
        <v>0</v>
      </c>
      <c r="J33" s="53">
        <f>J16+J31</f>
        <v>49080</v>
      </c>
      <c r="K33" s="32">
        <f>K16+K31</f>
        <v>0</v>
      </c>
      <c r="L33" s="52"/>
      <c r="M33" s="33"/>
      <c r="N33" s="52">
        <f>SUM(B33,D33,F33,H33,J33)</f>
        <v>635600</v>
      </c>
      <c r="O33" s="34">
        <f>SUM(C33,E33,G33,I33,K33)</f>
        <v>0</v>
      </c>
    </row>
    <row r="34" spans="3:15" ht="20.25" customHeight="1">
      <c r="C34" s="87"/>
      <c r="E34" s="87"/>
      <c r="G34" s="87"/>
      <c r="I34" s="87"/>
      <c r="J34" s="35"/>
      <c r="K34" s="87"/>
      <c r="O34" s="87"/>
    </row>
    <row r="37" ht="13.5">
      <c r="G37" s="35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（30.4）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2018-06-13T02:48:06Z</cp:lastPrinted>
  <dcterms:created xsi:type="dcterms:W3CDTF">1997-10-22T10:06:52Z</dcterms:created>
  <dcterms:modified xsi:type="dcterms:W3CDTF">2018-08-27T00:27:41Z</dcterms:modified>
  <cp:category/>
  <cp:version/>
  <cp:contentType/>
  <cp:contentStatus/>
</cp:coreProperties>
</file>