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tabRatio="608" activeTab="0"/>
  </bookViews>
  <sheets>
    <sheet name="飯塚市・嘉麻市・嘉穂郡・田川市" sheetId="1" r:id="rId1"/>
    <sheet name="田川郡・直方市・宮若市・鞍手郡" sheetId="2" r:id="rId2"/>
    <sheet name="市郡集計表" sheetId="3" r:id="rId3"/>
  </sheets>
  <definedNames>
    <definedName name="_xlnm.Print_Area" localSheetId="2">'市郡集計表'!$A$1:$P$27</definedName>
    <definedName name="_xlnm.Print_Area" localSheetId="1">'田川郡・直方市・宮若市・鞍手郡'!$A$1:$O$51</definedName>
    <definedName name="Z_4C97EAE1_A221_11D1_8932_00A0C93D19FD_.wvu.Cols" localSheetId="1" hidden="1">'田川郡・直方市・宮若市・鞍手郡'!$N:$N</definedName>
    <definedName name="Z_4C97EAE1_A221_11D1_8932_00A0C93D19FD_.wvu.Cols" localSheetId="0" hidden="1">'飯塚市・嘉麻市・嘉穂郡・田川市'!$N:$N</definedName>
    <definedName name="Z_4C97EAE1_A221_11D1_8932_00A0C93D19FD_.wvu.PrintArea" localSheetId="1" hidden="1">'田川郡・直方市・宮若市・鞍手郡'!$A:$XFD</definedName>
    <definedName name="Z_4C97EAE1_A221_11D1_8932_00A0C93D19FD_.wvu.PrintArea" localSheetId="0" hidden="1">'飯塚市・嘉麻市・嘉穂郡・田川市'!$A:$XFD</definedName>
  </definedNames>
  <calcPr fullCalcOnLoad="1"/>
</workbook>
</file>

<file path=xl/comments1.xml><?xml version="1.0" encoding="utf-8"?>
<comments xmlns="http://schemas.openxmlformats.org/spreadsheetml/2006/main">
  <authors>
    <author>株式会社　毎日メディアサービス</author>
    <author>MNOC_USER</author>
    <author>DEFAULT</author>
    <author>佐藤</author>
    <author>荒尾日出夫</author>
    <author>PC-222_k-fujisao</author>
  </authors>
  <commentList>
    <comment ref="A41" authorId="0">
      <text>
        <r>
          <rPr>
            <sz val="9"/>
            <color indexed="10"/>
            <rFont val="ＭＳ Ｐゴシック"/>
            <family val="3"/>
          </rPr>
          <t>Ｈ２２．５より、碓井を統合</t>
        </r>
      </text>
    </comment>
    <comment ref="D62" authorId="1">
      <text>
        <r>
          <rPr>
            <sz val="9"/>
            <rFont val="ＭＳ Ｐゴシック"/>
            <family val="3"/>
          </rPr>
          <t xml:space="preserve">Ｈ17.12.1より
伊田新町を吸収
</t>
        </r>
      </text>
    </comment>
    <comment ref="D64" authorId="2">
      <text>
        <r>
          <rPr>
            <sz val="9"/>
            <rFont val="ＭＳ Ｐゴシック"/>
            <family val="3"/>
          </rPr>
          <t xml:space="preserve">8.2より、
伊田銀座町から伊田南部に店名変更
.5.1より　大任より一部を吸収
Ｈ24.11より、伊田南から店名変更
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Ｈ19.5.1より
山田と稲築を
統合して、嘉麻へ店名変更
</t>
        </r>
        <r>
          <rPr>
            <sz val="9"/>
            <color indexed="10"/>
            <rFont val="ＭＳ Ｐゴシック"/>
            <family val="3"/>
          </rPr>
          <t>Ｈ２１．５より、稲築を飯塚へ移譲</t>
        </r>
      </text>
    </comment>
    <comment ref="D14" authorId="1">
      <text>
        <r>
          <rPr>
            <sz val="9"/>
            <rFont val="ＭＳ Ｐゴシック"/>
            <family val="3"/>
          </rPr>
          <t xml:space="preserve">Ｈ19.5より　筑穂の一部吸収
</t>
        </r>
      </text>
    </comment>
    <comment ref="D10" authorId="1">
      <text>
        <r>
          <rPr>
            <sz val="9"/>
            <rFont val="ＭＳ Ｐゴシック"/>
            <family val="3"/>
          </rPr>
          <t>Ｈ19.11.1より、
愛宕、鯰田、西佐与地区を飯塚第二へ移譲
Ｈ２１．５より、嘉麻より稲築地区を吸収</t>
        </r>
        <r>
          <rPr>
            <sz val="9"/>
            <color indexed="10"/>
            <rFont val="ＭＳ Ｐゴシック"/>
            <family val="3"/>
          </rPr>
          <t xml:space="preserve">
Ｈ２３．８．６より、一部を飯塚第二へ譲渡</t>
        </r>
      </text>
    </comment>
    <comment ref="D11" authorId="1">
      <text>
        <r>
          <rPr>
            <sz val="9"/>
            <rFont val="ＭＳ Ｐゴシック"/>
            <family val="3"/>
          </rPr>
          <t>Ｈ２３．８．６より、飯塚の一部を吸収
Ｈ２４．５より、鯰田から店名変更して、小竹を吸収</t>
        </r>
        <r>
          <rPr>
            <sz val="9"/>
            <color indexed="10"/>
            <rFont val="ＭＳ Ｐゴシック"/>
            <family val="3"/>
          </rPr>
          <t xml:space="preserve">
Ｈ25.10より、飯塚第二から店名変更</t>
        </r>
      </text>
    </comment>
    <comment ref="D63" authorId="1">
      <text>
        <r>
          <rPr>
            <sz val="9"/>
            <color indexed="10"/>
            <rFont val="ＭＳ Ｐゴシック"/>
            <family val="3"/>
          </rPr>
          <t xml:space="preserve">Ｈ２１．５より、香春を吸収          
Ｒ1.10～
伊田東より店名変更                         </t>
        </r>
      </text>
    </comment>
    <comment ref="G10" authorId="1">
      <text>
        <r>
          <rPr>
            <sz val="9"/>
            <color indexed="10"/>
            <rFont val="ＭＳ Ｐゴシック"/>
            <family val="3"/>
          </rPr>
          <t>H20.5.1より
飯塚南から一部吸収</t>
        </r>
      </text>
    </comment>
    <comment ref="G9" authorId="1">
      <text>
        <r>
          <rPr>
            <sz val="9"/>
            <color indexed="10"/>
            <rFont val="ＭＳ Ｐゴシック"/>
            <family val="3"/>
          </rPr>
          <t>H20.5.1より
飯塚南から一部吸収、
幸袋　全て吸収
Ｈ２１．１１より、二瀬を統合</t>
        </r>
      </text>
    </comment>
    <comment ref="G37" authorId="1">
      <text>
        <r>
          <rPr>
            <sz val="9"/>
            <color indexed="10"/>
            <rFont val="ＭＳ Ｐゴシック"/>
            <family val="3"/>
          </rPr>
          <t>Ｈ２２．１１より、大隈を統合して、山田から店名変更</t>
        </r>
        <r>
          <rPr>
            <sz val="9"/>
            <rFont val="ＭＳ Ｐゴシック"/>
            <family val="3"/>
          </rPr>
          <t xml:space="preserve">
Ｈ２５．４．２０より、碓井の一部を吸収</t>
        </r>
      </text>
    </comment>
    <comment ref="G65" authorId="3">
      <text>
        <r>
          <rPr>
            <sz val="10"/>
            <rFont val="ＭＳ Ｐゴシック"/>
            <family val="3"/>
          </rPr>
          <t>Ｈ29.4より
田川郡 香春を含む</t>
        </r>
        <r>
          <rPr>
            <sz val="9"/>
            <rFont val="ＭＳ Ｐゴシック"/>
            <family val="3"/>
          </rPr>
          <t xml:space="preserve">
</t>
        </r>
      </text>
    </comment>
    <comment ref="J62" authorId="3">
      <text>
        <r>
          <rPr>
            <sz val="9"/>
            <rFont val="ＭＳ Ｐゴシック"/>
            <family val="3"/>
          </rPr>
          <t xml:space="preserve">Ｈ24.8.15より、糸田の一部を吸収
</t>
        </r>
        <r>
          <rPr>
            <b/>
            <sz val="9"/>
            <rFont val="ＭＳ Ｐゴシック"/>
            <family val="3"/>
          </rPr>
          <t>Ｈ26.2.1　伊田北より一部吸収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G63" authorId="3">
      <text>
        <r>
          <rPr>
            <sz val="9"/>
            <rFont val="ＭＳ Ｐゴシック"/>
            <family val="3"/>
          </rPr>
          <t>Ｈ24.11より、後藤寺奈良から店名変更</t>
        </r>
      </text>
    </comment>
    <comment ref="A37" authorId="3">
      <text>
        <r>
          <rPr>
            <sz val="9"/>
            <rFont val="ＭＳ Ｐゴシック"/>
            <family val="3"/>
          </rPr>
          <t>Ｈ25.5より、山田から店名変更</t>
        </r>
      </text>
    </comment>
    <comment ref="G41" authorId="3">
      <text>
        <r>
          <rPr>
            <sz val="9"/>
            <rFont val="ＭＳ Ｐゴシック"/>
            <family val="3"/>
          </rPr>
          <t>Ｈ25.5より、稲築・漆生を統合して、稲築から店名変更</t>
        </r>
      </text>
    </comment>
    <comment ref="G64" authorId="3">
      <text>
        <r>
          <rPr>
            <sz val="9"/>
            <rFont val="ＭＳ Ｐゴシック"/>
            <family val="3"/>
          </rPr>
          <t xml:space="preserve">Ｈ25.5より、伊田中央・大任を統合して、店名変更
</t>
        </r>
        <r>
          <rPr>
            <b/>
            <sz val="9"/>
            <rFont val="ＭＳ Ｐゴシック"/>
            <family val="3"/>
          </rPr>
          <t>H29.11～
田川郡赤村エリア（190部）を西日本新聞赤村販売店へ</t>
        </r>
      </text>
    </comment>
    <comment ref="J53" authorId="3">
      <text>
        <r>
          <rPr>
            <sz val="9"/>
            <rFont val="ＭＳ Ｐゴシック"/>
            <family val="3"/>
          </rPr>
          <t xml:space="preserve">Ｈ25.6より、桂川東を吸収
</t>
        </r>
      </text>
    </comment>
    <comment ref="J64" authorId="1">
      <text>
        <r>
          <rPr>
            <sz val="9"/>
            <rFont val="ＭＳ Ｐゴシック"/>
            <family val="3"/>
          </rPr>
          <t xml:space="preserve">Ｈ26.2.1　大任に一部移動　伊田東を吸収
</t>
        </r>
        <r>
          <rPr>
            <b/>
            <sz val="9"/>
            <rFont val="ＭＳ Ｐゴシック"/>
            <family val="3"/>
          </rPr>
          <t>Ｈ29.11～
伊田南部（新店）へ
一部移動
Ｒ1.10
伊田北を統合</t>
        </r>
      </text>
    </comment>
    <comment ref="G26" authorId="1">
      <text>
        <r>
          <rPr>
            <b/>
            <sz val="9"/>
            <rFont val="ＭＳ Ｐゴシック"/>
            <family val="3"/>
          </rPr>
          <t>Ｈ２６.６.３より
桂川を吸収して筑穂より店名変更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4">
      <text>
        <r>
          <rPr>
            <sz val="9"/>
            <rFont val="ＭＳ Ｐゴシック"/>
            <family val="3"/>
          </rPr>
          <t>Ｈ２７．６より
二瀬･伊岐須を統合し
一部を幸袋に譲渡</t>
        </r>
      </text>
    </comment>
    <comment ref="A53" authorId="5">
      <text>
        <r>
          <rPr>
            <sz val="9"/>
            <rFont val="ＭＳ Ｐゴシック"/>
            <family val="3"/>
          </rPr>
          <t>Ｈ30.4～
碓井西を吸収</t>
        </r>
        <r>
          <rPr>
            <b/>
            <sz val="9"/>
            <rFont val="ＭＳ Ｐゴシック"/>
            <family val="3"/>
          </rPr>
          <t xml:space="preserve">
Ｈ31.4～
碓井を吸収</t>
        </r>
        <r>
          <rPr>
            <sz val="9"/>
            <rFont val="ＭＳ Ｐゴシック"/>
            <family val="3"/>
          </rPr>
          <t xml:space="preserve">
R1.8.1　桂川を吸収（200部）</t>
        </r>
      </text>
    </comment>
    <comment ref="A12" authorId="5">
      <text>
        <r>
          <rPr>
            <b/>
            <sz val="9"/>
            <rFont val="ＭＳ Ｐゴシック"/>
            <family val="3"/>
          </rPr>
          <t>H.31.4～
鯰田、頴田を吸収</t>
        </r>
      </text>
    </comment>
    <comment ref="J67" authorId="5">
      <text>
        <r>
          <rPr>
            <b/>
            <sz val="9"/>
            <rFont val="ＭＳ Ｐゴシック"/>
            <family val="3"/>
          </rPr>
          <t>Ｈ30.8～（新店）
伊田Ｓから分割
Ｒ1.6.11～
福智販売店より、糸田町大熊・堀川を移管</t>
        </r>
      </text>
    </comment>
    <comment ref="J66" authorId="5">
      <text>
        <r>
          <rPr>
            <b/>
            <sz val="9"/>
            <rFont val="ＭＳ Ｐゴシック"/>
            <family val="3"/>
          </rPr>
          <t>Ｈ30.8～（新店）
伊田Ｓから分割</t>
        </r>
      </text>
    </comment>
    <comment ref="J65" authorId="5">
      <text>
        <r>
          <rPr>
            <b/>
            <sz val="9"/>
            <rFont val="ＭＳ Ｐゴシック"/>
            <family val="3"/>
          </rPr>
          <t xml:space="preserve">Ｈ29.11～　新店
伊田から一部吸収
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1">
      <text>
        <r>
          <rPr>
            <b/>
            <sz val="9"/>
            <rFont val="ＭＳ Ｐゴシック"/>
            <family val="3"/>
          </rPr>
          <t>Ｈ30.10
飯塚東部を統合</t>
        </r>
      </text>
    </comment>
    <comment ref="J14" authorId="1">
      <text>
        <r>
          <rPr>
            <b/>
            <sz val="9"/>
            <rFont val="ＭＳ Ｐゴシック"/>
            <family val="3"/>
          </rPr>
          <t>Ｒ2.6～
飯塚東の一部を移譲（610部）</t>
        </r>
      </text>
    </comment>
    <comment ref="J27" authorId="1">
      <text>
        <r>
          <rPr>
            <b/>
            <sz val="9"/>
            <rFont val="ＭＳ Ｐゴシック"/>
            <family val="3"/>
          </rPr>
          <t>Ｒ2.6～
飯塚東の一部を移譲（610部）</t>
        </r>
      </text>
    </comment>
    <comment ref="A68" authorId="1">
      <text>
        <r>
          <rPr>
            <sz val="9"/>
            <rFont val="ＭＳ Ｐゴシック"/>
            <family val="3"/>
          </rPr>
          <t>Ｒ2.10
伊田東（新店　田川）と統合</t>
        </r>
      </text>
    </comment>
    <comment ref="A63" authorId="1">
      <text>
        <r>
          <rPr>
            <sz val="9"/>
            <rFont val="ＭＳ Ｐゴシック"/>
            <family val="3"/>
          </rPr>
          <t xml:space="preserve">R2.10より、伊田中央・伊田東を統合して、田川へ店名変更
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荒尾日出夫</author>
    <author>PC-222_k-fujisao</author>
  </authors>
  <commentList>
    <comment ref="D24" authorId="0">
      <text>
        <r>
          <rPr>
            <b/>
            <sz val="10"/>
            <rFont val="ＭＳ Ｐゴシック"/>
            <family val="3"/>
          </rPr>
          <t xml:space="preserve">Ｒ３．８
直方西を統合。
（新）直方西を分割
</t>
        </r>
      </text>
    </comment>
    <comment ref="G8" authorId="1">
      <text>
        <r>
          <rPr>
            <sz val="9"/>
            <rFont val="ＭＳ Ｐゴシック"/>
            <family val="3"/>
          </rPr>
          <t>赤池町･方城町を吸収
Ｈ２３．５より、金田を吸収して、赤池から店名変更</t>
        </r>
      </text>
    </comment>
    <comment ref="G25" authorId="1">
      <text>
        <r>
          <rPr>
            <sz val="9"/>
            <color indexed="10"/>
            <rFont val="ＭＳ Ｐゴシック"/>
            <family val="3"/>
          </rPr>
          <t>Ｈ２１．７より、直方北の一部と直方中央を統合
直方東から店名変更</t>
        </r>
      </text>
    </comment>
    <comment ref="G26" authorId="1">
      <text>
        <r>
          <rPr>
            <sz val="9"/>
            <color indexed="10"/>
            <rFont val="ＭＳ Ｐゴシック"/>
            <family val="3"/>
          </rPr>
          <t>Ｈ２１．７より、直方北の一部を吸収して、植木から店名変更</t>
        </r>
      </text>
    </comment>
    <comment ref="A47" authorId="1">
      <text>
        <r>
          <rPr>
            <sz val="9"/>
            <color indexed="10"/>
            <rFont val="ＭＳ Ｐゴシック"/>
            <family val="3"/>
          </rPr>
          <t>Ｈ２１．１１より、西川を統合して、中山から店名変更</t>
        </r>
      </text>
    </comment>
    <comment ref="A24" authorId="1">
      <text>
        <r>
          <rPr>
            <sz val="9"/>
            <color indexed="10"/>
            <rFont val="ＭＳ Ｐゴシック"/>
            <family val="3"/>
          </rPr>
          <t>Ｒ1.9～
直方西300・頓野220を
吸収
Ｒ3.8
直方西を分割</t>
        </r>
      </text>
    </comment>
    <comment ref="D37" authorId="1">
      <text>
        <r>
          <rPr>
            <sz val="9"/>
            <rFont val="ＭＳ Ｐゴシック"/>
            <family val="3"/>
          </rPr>
          <t xml:space="preserve">H２６．１１より
磯光を吸収
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Ｈ26.2.1　伊田より一部吸収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Ｈ２７．４より
赤池・方城を吸収して
金田から店名変更
Ｒ1.6.11～
田川西販売店へ、糸田町大熊・堀川を移管
</t>
        </r>
      </text>
    </comment>
    <comment ref="J24" authorId="2">
      <text>
        <r>
          <rPr>
            <sz val="9"/>
            <rFont val="ＭＳ Ｐゴシック"/>
            <family val="3"/>
          </rPr>
          <t>R3.8
直方東と一部エリア調整</t>
        </r>
      </text>
    </comment>
    <comment ref="A8" authorId="3">
      <text>
        <r>
          <rPr>
            <b/>
            <sz val="9"/>
            <rFont val="ＭＳ Ｐゴシック"/>
            <family val="3"/>
          </rPr>
          <t>Ｈ28.12.15～
金田、方城を吸収し、赤池から店名変更</t>
        </r>
      </text>
    </comment>
    <comment ref="A48" authorId="3">
      <text>
        <r>
          <rPr>
            <sz val="9"/>
            <rFont val="ＭＳ Ｐゴシック"/>
            <family val="3"/>
          </rPr>
          <t>Ｈ30.9～
直方西の一部を吸収</t>
        </r>
      </text>
    </comment>
    <comment ref="A37" authorId="3">
      <text>
        <r>
          <rPr>
            <b/>
            <sz val="9"/>
            <rFont val="ＭＳ Ｐゴシック"/>
            <family val="3"/>
          </rPr>
          <t>Ｈ31.4～
磯光を吸収</t>
        </r>
      </text>
    </comment>
    <comment ref="D8" authorId="1">
      <text>
        <r>
          <rPr>
            <sz val="9"/>
            <rFont val="ＭＳ Ｐゴシック"/>
            <family val="3"/>
          </rPr>
          <t>Ｈ19.5.1より　
金田と方城を統合して、福知南へ店名変更
Ｒ1.10
赤池を統合（福地南から店名変更）</t>
        </r>
      </text>
    </comment>
    <comment ref="G12" authorId="3">
      <text>
        <r>
          <rPr>
            <sz val="10"/>
            <rFont val="ＭＳ Ｐゴシック"/>
            <family val="3"/>
          </rPr>
          <t>Ｈ29.11～
読売 田川南部の一部（赤村エリア）から分離</t>
        </r>
      </text>
    </comment>
    <comment ref="J25" authorId="2">
      <text>
        <r>
          <rPr>
            <b/>
            <sz val="9"/>
            <rFont val="ＭＳ Ｐゴシック"/>
            <family val="3"/>
          </rPr>
          <t>R3.8
直方西と一部エリア調整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3">
      <text>
        <r>
          <rPr>
            <sz val="10"/>
            <rFont val="ＭＳ Ｐゴシック"/>
            <family val="3"/>
          </rPr>
          <t xml:space="preserve">Ｈ29.11～
読売 田川南部の一部（赤村エリア）を吸収し合売化
</t>
        </r>
      </text>
    </comment>
    <comment ref="A40" authorId="3">
      <text>
        <r>
          <rPr>
            <b/>
            <sz val="9"/>
            <rFont val="ＭＳ Ｐゴシック"/>
            <family val="3"/>
          </rPr>
          <t>H31.4～
宮田へ統合</t>
        </r>
      </text>
    </comment>
    <comment ref="A25" authorId="3">
      <text>
        <r>
          <rPr>
            <sz val="9"/>
            <rFont val="ＭＳ Ｐゴシック"/>
            <family val="3"/>
          </rPr>
          <t xml:space="preserve">Ｒ1.9～直方中央へ
（300部）
R3.8
直方中央より分割
</t>
        </r>
      </text>
    </comment>
    <comment ref="D47" authorId="1">
      <text>
        <r>
          <rPr>
            <b/>
            <sz val="9"/>
            <rFont val="ＭＳ Ｐゴシック"/>
            <family val="3"/>
          </rPr>
          <t>R3.8
直方・中間西部（北九州）の一部を吸収</t>
        </r>
      </text>
    </comment>
    <comment ref="D29" authorId="1">
      <text>
        <r>
          <rPr>
            <b/>
            <sz val="9"/>
            <rFont val="ＭＳ Ｐゴシック"/>
            <family val="3"/>
          </rPr>
          <t>Ｒ3.8
直方へ統合
廃店</t>
        </r>
      </text>
    </comment>
    <comment ref="D25" authorId="1">
      <text>
        <r>
          <rPr>
            <b/>
            <sz val="9"/>
            <rFont val="ＭＳ Ｐゴシック"/>
            <family val="3"/>
          </rPr>
          <t>Ｒ3.8
直方から分割
＊旧直方西とエリアは違います</t>
        </r>
      </text>
    </comment>
  </commentList>
</comments>
</file>

<file path=xl/sharedStrings.xml><?xml version="1.0" encoding="utf-8"?>
<sst xmlns="http://schemas.openxmlformats.org/spreadsheetml/2006/main" count="448" uniqueCount="164">
  <si>
    <t>サイズ</t>
  </si>
  <si>
    <t>MM   毎日新聞</t>
  </si>
  <si>
    <t>AA   朝日新聞</t>
  </si>
  <si>
    <t>YY   読売新聞</t>
  </si>
  <si>
    <t>NN    西日本新聞</t>
  </si>
  <si>
    <t>販売店名</t>
  </si>
  <si>
    <t>地区合計</t>
  </si>
  <si>
    <t>糸田</t>
  </si>
  <si>
    <t>香春</t>
  </si>
  <si>
    <t>川崎</t>
  </si>
  <si>
    <t>大任</t>
  </si>
  <si>
    <t>添田</t>
  </si>
  <si>
    <t>直方中央</t>
  </si>
  <si>
    <t>直方西</t>
  </si>
  <si>
    <t>直方東</t>
  </si>
  <si>
    <t>鞍手</t>
  </si>
  <si>
    <t>小竹</t>
  </si>
  <si>
    <t>宮田</t>
  </si>
  <si>
    <t>磯光</t>
  </si>
  <si>
    <t>若宮</t>
  </si>
  <si>
    <t>広    　告    　主</t>
  </si>
  <si>
    <t>備    考</t>
  </si>
  <si>
    <t>(地区部数)</t>
  </si>
  <si>
    <t>(折込数)</t>
  </si>
  <si>
    <t>折　込　日</t>
  </si>
  <si>
    <t>折込総部数</t>
  </si>
  <si>
    <t>二瀬</t>
  </si>
  <si>
    <t>飯塚</t>
  </si>
  <si>
    <t>飯塚中央</t>
  </si>
  <si>
    <t>新飯塚</t>
  </si>
  <si>
    <t>飯塚西部</t>
  </si>
  <si>
    <t>幸袋</t>
  </si>
  <si>
    <t>飯塚勝盛</t>
  </si>
  <si>
    <t>鯰田</t>
  </si>
  <si>
    <t>目尾</t>
  </si>
  <si>
    <t>飯塚菰田</t>
  </si>
  <si>
    <t>頴田</t>
  </si>
  <si>
    <t>稲築</t>
  </si>
  <si>
    <t>鴨生</t>
  </si>
  <si>
    <t>桂川</t>
  </si>
  <si>
    <t>後藤寺</t>
  </si>
  <si>
    <t>後藤寺北</t>
  </si>
  <si>
    <t>後藤寺南</t>
  </si>
  <si>
    <t>伊田中央</t>
  </si>
  <si>
    <t>総　部　数</t>
  </si>
  <si>
    <t>備　　考</t>
  </si>
  <si>
    <t>市　　　郡</t>
  </si>
  <si>
    <t>合　　　計</t>
  </si>
  <si>
    <t>合　　計</t>
  </si>
  <si>
    <t>ﾍﾟｰｼﾞ計</t>
  </si>
  <si>
    <t>40205</t>
  </si>
  <si>
    <t>40420</t>
  </si>
  <si>
    <t>40206</t>
  </si>
  <si>
    <t>40600</t>
  </si>
  <si>
    <t>40204</t>
  </si>
  <si>
    <t>40400</t>
  </si>
  <si>
    <t>部    数</t>
  </si>
  <si>
    <t>飯塚東</t>
  </si>
  <si>
    <t>NＫ    日本経済新聞</t>
  </si>
  <si>
    <t>　嘉穂郡</t>
  </si>
  <si>
    <t>　田川市</t>
  </si>
  <si>
    <t>嘉穂郡</t>
  </si>
  <si>
    <t>飯塚市</t>
  </si>
  <si>
    <t>田川市</t>
  </si>
  <si>
    <t>田川郡</t>
  </si>
  <si>
    <t>直方市</t>
  </si>
  <si>
    <t>NＫ    日本経済新聞</t>
  </si>
  <si>
    <t>　飯塚市</t>
  </si>
  <si>
    <t>　田川郡</t>
  </si>
  <si>
    <t>　直方市</t>
  </si>
  <si>
    <t>　鞍手郡</t>
  </si>
  <si>
    <t>感田</t>
  </si>
  <si>
    <t>直方</t>
  </si>
  <si>
    <t>鞍手郡</t>
  </si>
  <si>
    <t>広 　　　告　 　　主</t>
  </si>
  <si>
    <t>折　込　日</t>
  </si>
  <si>
    <t>　　　   　TＥL　　092-471-1122</t>
  </si>
  <si>
    <t>　　　   　FAX　　092-474-6466</t>
  </si>
  <si>
    <t>　　　   TＥL　092-471-1122</t>
  </si>
  <si>
    <t>　　　   FAX　092-474-6466</t>
  </si>
  <si>
    <t>配布数</t>
  </si>
  <si>
    <t>部　数</t>
  </si>
  <si>
    <t>大隈</t>
  </si>
  <si>
    <t>大任</t>
  </si>
  <si>
    <t>添田</t>
  </si>
  <si>
    <t>赤村</t>
  </si>
  <si>
    <t>若宮</t>
  </si>
  <si>
    <t>鞍手</t>
  </si>
  <si>
    <t>小　計</t>
  </si>
  <si>
    <t>【旧嘉穂郡】</t>
  </si>
  <si>
    <t>嘉麻市</t>
  </si>
  <si>
    <t>【旧山田市】</t>
  </si>
  <si>
    <t>宮若市</t>
  </si>
  <si>
    <t>　嘉麻市</t>
  </si>
  <si>
    <t>　宮若市</t>
  </si>
  <si>
    <t>　【旧鞍手郡　宮田町・若宮町】</t>
  </si>
  <si>
    <t>　【旧山田市　嘉穂郡　稲築町・碓井町・嘉穂町】</t>
  </si>
  <si>
    <t>40227</t>
  </si>
  <si>
    <t>40226</t>
  </si>
  <si>
    <t>直方北・植木</t>
  </si>
  <si>
    <t>嘉麻南部</t>
  </si>
  <si>
    <t>福智</t>
  </si>
  <si>
    <t>後藤寺西部</t>
  </si>
  <si>
    <r>
      <t>嘉麻中央</t>
    </r>
    <r>
      <rPr>
        <sz val="9"/>
        <rFont val="ＭＳ Ｐ明朝"/>
        <family val="1"/>
      </rPr>
      <t>（稲築）</t>
    </r>
  </si>
  <si>
    <t>飯塚南部</t>
  </si>
  <si>
    <t>福智</t>
  </si>
  <si>
    <t>田川北部</t>
  </si>
  <si>
    <t>幸袋･目尾</t>
  </si>
  <si>
    <r>
      <t>田川南部</t>
    </r>
    <r>
      <rPr>
        <sz val="7"/>
        <rFont val="ＭＳ Ｐ明朝"/>
        <family val="1"/>
      </rPr>
      <t>（伊田中央）</t>
    </r>
  </si>
  <si>
    <t>【旧飯塚市】</t>
  </si>
  <si>
    <t>田川北部･･･香春を含む</t>
  </si>
  <si>
    <t>香春･･･田川北部に含む</t>
  </si>
  <si>
    <t>二瀬S</t>
  </si>
  <si>
    <t>飯塚徳前S</t>
  </si>
  <si>
    <t>飯塚南Ｓ</t>
  </si>
  <si>
    <t>新飯塚Ｓ</t>
  </si>
  <si>
    <t>庄内Ｓ</t>
  </si>
  <si>
    <t>上穂波Ｓ</t>
  </si>
  <si>
    <t>山田Ｓ</t>
  </si>
  <si>
    <t>漆生Ｓ</t>
  </si>
  <si>
    <t>碓井Ｓ</t>
  </si>
  <si>
    <t>大隈Ｓ</t>
  </si>
  <si>
    <t>後藤寺Ｓ</t>
  </si>
  <si>
    <t>添田Ｓ</t>
  </si>
  <si>
    <t>直方西Ｓ</t>
  </si>
  <si>
    <t>直方東Ｓ</t>
  </si>
  <si>
    <t>宮田Ｓ</t>
  </si>
  <si>
    <t>小竹Ｓ</t>
  </si>
  <si>
    <t>伊田中央</t>
  </si>
  <si>
    <t>潤野</t>
  </si>
  <si>
    <t>桂川S</t>
  </si>
  <si>
    <r>
      <t>飯塚西N</t>
    </r>
    <r>
      <rPr>
        <sz val="11"/>
        <rFont val="ＭＳ Ｐ明朝"/>
        <family val="1"/>
      </rPr>
      <t>i</t>
    </r>
  </si>
  <si>
    <t>飯塚Ni</t>
  </si>
  <si>
    <t>飯塚北Ni</t>
  </si>
  <si>
    <t>飯塚鯰田Ni</t>
  </si>
  <si>
    <t>飯塚南Ni</t>
  </si>
  <si>
    <t>飯塚西Ni</t>
  </si>
  <si>
    <r>
      <t>桂川N</t>
    </r>
    <r>
      <rPr>
        <sz val="11"/>
        <rFont val="ＭＳ Ｐ明朝"/>
        <family val="1"/>
      </rPr>
      <t>i</t>
    </r>
  </si>
  <si>
    <t>後藤寺Ni</t>
  </si>
  <si>
    <t>伊田Ni</t>
  </si>
  <si>
    <t>田川西</t>
  </si>
  <si>
    <t>飯塚西S・Ni</t>
  </si>
  <si>
    <r>
      <t>糸田N</t>
    </r>
    <r>
      <rPr>
        <sz val="11"/>
        <rFont val="ＭＳ Ｐ明朝"/>
        <family val="1"/>
      </rPr>
      <t>i</t>
    </r>
  </si>
  <si>
    <r>
      <t>川崎N</t>
    </r>
    <r>
      <rPr>
        <sz val="11"/>
        <rFont val="ＭＳ Ｐ明朝"/>
        <family val="1"/>
      </rPr>
      <t>i</t>
    </r>
  </si>
  <si>
    <r>
      <t>添田N</t>
    </r>
    <r>
      <rPr>
        <sz val="11"/>
        <rFont val="ＭＳ Ｐ明朝"/>
        <family val="1"/>
      </rPr>
      <t>i</t>
    </r>
  </si>
  <si>
    <t>赤村Ni</t>
  </si>
  <si>
    <r>
      <t>直方N</t>
    </r>
    <r>
      <rPr>
        <sz val="11"/>
        <rFont val="ＭＳ Ｐ明朝"/>
        <family val="1"/>
      </rPr>
      <t>i</t>
    </r>
  </si>
  <si>
    <r>
      <t>直方西N</t>
    </r>
    <r>
      <rPr>
        <sz val="11"/>
        <rFont val="ＭＳ Ｐ明朝"/>
        <family val="1"/>
      </rPr>
      <t>i</t>
    </r>
  </si>
  <si>
    <r>
      <t>宮田N</t>
    </r>
    <r>
      <rPr>
        <sz val="11"/>
        <rFont val="ＭＳ Ｐ明朝"/>
        <family val="1"/>
      </rPr>
      <t>i</t>
    </r>
  </si>
  <si>
    <r>
      <t>鞍手N</t>
    </r>
    <r>
      <rPr>
        <sz val="11"/>
        <rFont val="ＭＳ Ｐ明朝"/>
        <family val="1"/>
      </rPr>
      <t>i</t>
    </r>
  </si>
  <si>
    <r>
      <t>若宮N</t>
    </r>
    <r>
      <rPr>
        <sz val="11"/>
        <rFont val="ＭＳ Ｐ明朝"/>
        <family val="1"/>
      </rPr>
      <t>i</t>
    </r>
  </si>
  <si>
    <t>鞍手Ｓ・Ni</t>
  </si>
  <si>
    <t>庄内Ni</t>
  </si>
  <si>
    <t>嘉麻</t>
  </si>
  <si>
    <t>嘉麻（山田）Ni</t>
  </si>
  <si>
    <t>令和   年    月    日</t>
  </si>
  <si>
    <t>伊田東町Ni</t>
  </si>
  <si>
    <t>福智町Ｎｉ</t>
  </si>
  <si>
    <t>伊田・香春S</t>
  </si>
  <si>
    <t>伊田南部S</t>
  </si>
  <si>
    <t>福智町Ｓ・Ni</t>
  </si>
  <si>
    <t>田川</t>
  </si>
  <si>
    <t>（新）直方西Ni</t>
  </si>
  <si>
    <t>(03.10)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</si>
</sst>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#,##0.0;[Red]\-#,##0.0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;0;"/>
    <numFmt numFmtId="194" formatCode="#,###.0"/>
    <numFmt numFmtId="195" formatCode="#,###.00"/>
    <numFmt numFmtId="196" formatCode="#,###.000"/>
    <numFmt numFmtId="197" formatCode="#,###.0000"/>
    <numFmt numFmtId="198" formatCode="#,###.00000"/>
    <numFmt numFmtId="199" formatCode="#,###.000000"/>
    <numFmt numFmtId="200" formatCode="#,##0.0000000;[Red]\-#,##0.0000000"/>
  </numFmts>
  <fonts count="7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b/>
      <sz val="17"/>
      <color indexed="48"/>
      <name val="ＭＳ Ｐ明朝"/>
      <family val="1"/>
    </font>
    <font>
      <b/>
      <sz val="13"/>
      <color indexed="48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1"/>
      <name val="ＭＳ 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2"/>
      <color indexed="10"/>
      <name val="ＭＳ Ｐ明朝"/>
      <family val="1"/>
    </font>
    <font>
      <sz val="7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ashed"/>
    </border>
    <border>
      <left style="hair"/>
      <right style="medium"/>
      <top style="hair"/>
      <bottom style="dashed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dashed"/>
      <bottom style="hair"/>
    </border>
    <border>
      <left>
        <color indexed="63"/>
      </left>
      <right style="hair"/>
      <top style="hair"/>
      <bottom style="dash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 style="medium"/>
      <top style="dashed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185" fontId="12" fillId="0" borderId="0" xfId="49" applyNumberFormat="1" applyFont="1" applyFill="1" applyAlignment="1">
      <alignment/>
    </xf>
    <xf numFmtId="185" fontId="7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5" fontId="0" fillId="0" borderId="0" xfId="49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4" fillId="0" borderId="0" xfId="49" applyNumberFormat="1" applyFont="1" applyFill="1" applyAlignment="1">
      <alignment vertical="center"/>
    </xf>
    <xf numFmtId="185" fontId="13" fillId="0" borderId="0" xfId="49" applyNumberFormat="1" applyFont="1" applyFill="1" applyAlignment="1">
      <alignment horizontal="right" vertical="top"/>
    </xf>
    <xf numFmtId="185" fontId="8" fillId="0" borderId="0" xfId="49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7" fillId="0" borderId="10" xfId="0" applyNumberFormat="1" applyFont="1" applyFill="1" applyBorder="1" applyAlignment="1">
      <alignment/>
    </xf>
    <xf numFmtId="185" fontId="7" fillId="0" borderId="11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7" fillId="0" borderId="13" xfId="0" applyNumberFormat="1" applyFont="1" applyFill="1" applyBorder="1" applyAlignment="1">
      <alignment/>
    </xf>
    <xf numFmtId="185" fontId="7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7" fillId="0" borderId="19" xfId="0" applyNumberFormat="1" applyFont="1" applyFill="1" applyBorder="1" applyAlignment="1">
      <alignment/>
    </xf>
    <xf numFmtId="185" fontId="7" fillId="0" borderId="20" xfId="0" applyNumberFormat="1" applyFont="1" applyFill="1" applyBorder="1" applyAlignment="1">
      <alignment/>
    </xf>
    <xf numFmtId="185" fontId="18" fillId="0" borderId="21" xfId="0" applyNumberFormat="1" applyFont="1" applyFill="1" applyBorder="1" applyAlignment="1">
      <alignment horizontal="center" vertical="center"/>
    </xf>
    <xf numFmtId="185" fontId="0" fillId="0" borderId="22" xfId="0" applyNumberFormat="1" applyFont="1" applyFill="1" applyBorder="1" applyAlignment="1">
      <alignment horizontal="centerContinuous" vertical="center"/>
    </xf>
    <xf numFmtId="185" fontId="0" fillId="33" borderId="23" xfId="49" applyNumberFormat="1" applyFont="1" applyFill="1" applyBorder="1" applyAlignment="1">
      <alignment horizontal="centerContinuous" vertical="center"/>
    </xf>
    <xf numFmtId="185" fontId="18" fillId="0" borderId="24" xfId="0" applyNumberFormat="1" applyFont="1" applyFill="1" applyBorder="1" applyAlignment="1">
      <alignment vertical="center"/>
    </xf>
    <xf numFmtId="185" fontId="18" fillId="0" borderId="24" xfId="0" applyNumberFormat="1" applyFont="1" applyFill="1" applyBorder="1" applyAlignment="1">
      <alignment horizontal="centerContinuous" vertical="center"/>
    </xf>
    <xf numFmtId="185" fontId="0" fillId="0" borderId="25" xfId="0" applyNumberFormat="1" applyFont="1" applyFill="1" applyBorder="1" applyAlignment="1">
      <alignment horizontal="centerContinuous" vertical="center"/>
    </xf>
    <xf numFmtId="185" fontId="18" fillId="0" borderId="26" xfId="0" applyNumberFormat="1" applyFont="1" applyFill="1" applyBorder="1" applyAlignment="1">
      <alignment/>
    </xf>
    <xf numFmtId="185" fontId="18" fillId="0" borderId="27" xfId="0" applyNumberFormat="1" applyFont="1" applyFill="1" applyBorder="1" applyAlignment="1">
      <alignment/>
    </xf>
    <xf numFmtId="185" fontId="18" fillId="0" borderId="28" xfId="0" applyNumberFormat="1" applyFont="1" applyFill="1" applyBorder="1" applyAlignment="1">
      <alignment horizontal="center"/>
    </xf>
    <xf numFmtId="185" fontId="7" fillId="0" borderId="29" xfId="0" applyNumberFormat="1" applyFont="1" applyFill="1" applyBorder="1" applyAlignment="1">
      <alignment horizontal="centerContinuous" vertical="center"/>
    </xf>
    <xf numFmtId="185" fontId="11" fillId="0" borderId="23" xfId="0" applyNumberFormat="1" applyFont="1" applyFill="1" applyBorder="1" applyAlignment="1">
      <alignment horizontal="centerContinuous" vertical="center"/>
    </xf>
    <xf numFmtId="185" fontId="11" fillId="0" borderId="25" xfId="0" applyNumberFormat="1" applyFont="1" applyFill="1" applyBorder="1" applyAlignment="1">
      <alignment horizontal="centerContinuous" vertical="center"/>
    </xf>
    <xf numFmtId="185" fontId="21" fillId="0" borderId="30" xfId="49" applyNumberFormat="1" applyFont="1" applyFill="1" applyBorder="1" applyAlignment="1">
      <alignment horizontal="center" vertical="center"/>
    </xf>
    <xf numFmtId="185" fontId="1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38" fontId="22" fillId="0" borderId="0" xfId="49" applyFont="1" applyFill="1" applyBorder="1" applyAlignment="1">
      <alignment vertical="top"/>
    </xf>
    <xf numFmtId="185" fontId="1" fillId="0" borderId="0" xfId="49" applyNumberFormat="1" applyFont="1" applyFill="1" applyAlignment="1">
      <alignment vertical="center"/>
    </xf>
    <xf numFmtId="38" fontId="22" fillId="0" borderId="0" xfId="49" applyFont="1" applyFill="1" applyAlignment="1">
      <alignment vertical="top"/>
    </xf>
    <xf numFmtId="185" fontId="1" fillId="0" borderId="0" xfId="49" applyNumberFormat="1" applyFont="1" applyFill="1" applyAlignment="1">
      <alignment vertical="top"/>
    </xf>
    <xf numFmtId="185" fontId="7" fillId="0" borderId="33" xfId="0" applyNumberFormat="1" applyFont="1" applyFill="1" applyBorder="1" applyAlignment="1">
      <alignment/>
    </xf>
    <xf numFmtId="185" fontId="18" fillId="0" borderId="34" xfId="0" applyNumberFormat="1" applyFont="1" applyFill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Continuous" vertic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7" fillId="0" borderId="36" xfId="0" applyNumberFormat="1" applyFont="1" applyFill="1" applyBorder="1" applyAlignment="1">
      <alignment/>
    </xf>
    <xf numFmtId="185" fontId="7" fillId="0" borderId="19" xfId="0" applyNumberFormat="1" applyFont="1" applyFill="1" applyBorder="1" applyAlignment="1">
      <alignment/>
    </xf>
    <xf numFmtId="185" fontId="0" fillId="33" borderId="29" xfId="49" applyNumberFormat="1" applyFont="1" applyFill="1" applyBorder="1" applyAlignment="1">
      <alignment horizontal="centerContinuous" vertical="center"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18" fillId="0" borderId="39" xfId="0" applyNumberFormat="1" applyFont="1" applyFill="1" applyBorder="1" applyAlignment="1">
      <alignment vertical="center"/>
    </xf>
    <xf numFmtId="185" fontId="17" fillId="33" borderId="40" xfId="49" applyNumberFormat="1" applyFont="1" applyFill="1" applyBorder="1" applyAlignment="1">
      <alignment horizontal="center" vertical="center"/>
    </xf>
    <xf numFmtId="185" fontId="18" fillId="33" borderId="41" xfId="49" applyNumberFormat="1" applyFont="1" applyFill="1" applyBorder="1" applyAlignment="1">
      <alignment horizontal="center" vertical="center"/>
    </xf>
    <xf numFmtId="185" fontId="17" fillId="33" borderId="42" xfId="49" applyNumberFormat="1" applyFont="1" applyFill="1" applyBorder="1" applyAlignment="1">
      <alignment horizontal="center" vertical="center"/>
    </xf>
    <xf numFmtId="185" fontId="18" fillId="33" borderId="43" xfId="49" applyNumberFormat="1" applyFont="1" applyFill="1" applyBorder="1" applyAlignment="1">
      <alignment horizontal="center" vertical="center"/>
    </xf>
    <xf numFmtId="185" fontId="0" fillId="0" borderId="27" xfId="49" applyNumberFormat="1" applyFont="1" applyFill="1" applyBorder="1" applyAlignment="1">
      <alignment horizontal="distributed"/>
    </xf>
    <xf numFmtId="185" fontId="0" fillId="0" borderId="44" xfId="49" applyNumberFormat="1" applyFont="1" applyFill="1" applyBorder="1" applyAlignment="1">
      <alignment horizontal="distributed"/>
    </xf>
    <xf numFmtId="38" fontId="1" fillId="0" borderId="45" xfId="49" applyFont="1" applyFill="1" applyBorder="1" applyAlignment="1">
      <alignment horizontal="centerContinuous" vertical="center"/>
    </xf>
    <xf numFmtId="38" fontId="0" fillId="0" borderId="23" xfId="49" applyFont="1" applyFill="1" applyBorder="1" applyAlignment="1">
      <alignment horizontal="centerContinuous" vertical="center"/>
    </xf>
    <xf numFmtId="38" fontId="0" fillId="0" borderId="22" xfId="49" applyFont="1" applyFill="1" applyBorder="1" applyAlignment="1">
      <alignment horizontal="centerContinuous" vertical="center"/>
    </xf>
    <xf numFmtId="38" fontId="1" fillId="0" borderId="23" xfId="49" applyFont="1" applyFill="1" applyBorder="1" applyAlignment="1">
      <alignment horizontal="centerContinuous" vertical="center"/>
    </xf>
    <xf numFmtId="38" fontId="1" fillId="0" borderId="22" xfId="49" applyFont="1" applyFill="1" applyBorder="1" applyAlignment="1">
      <alignment horizontal="center" vertical="center"/>
    </xf>
    <xf numFmtId="38" fontId="1" fillId="0" borderId="29" xfId="49" applyFont="1" applyFill="1" applyBorder="1" applyAlignment="1">
      <alignment horizontal="centerContinuous" vertical="center"/>
    </xf>
    <xf numFmtId="38" fontId="0" fillId="0" borderId="25" xfId="49" applyFont="1" applyFill="1" applyBorder="1" applyAlignment="1">
      <alignment horizontal="centerContinuous" vertical="center"/>
    </xf>
    <xf numFmtId="38" fontId="0" fillId="0" borderId="0" xfId="49" applyFont="1" applyFill="1" applyBorder="1" applyAlignment="1">
      <alignment vertical="top"/>
    </xf>
    <xf numFmtId="38" fontId="1" fillId="0" borderId="0" xfId="49" applyFont="1" applyFill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Fill="1">
      <alignment/>
    </xf>
    <xf numFmtId="193" fontId="21" fillId="0" borderId="46" xfId="49" applyNumberFormat="1" applyFont="1" applyFill="1" applyBorder="1" applyAlignment="1">
      <alignment horizontal="centerContinuous" vertical="center"/>
    </xf>
    <xf numFmtId="185" fontId="20" fillId="0" borderId="47" xfId="49" applyNumberFormat="1" applyFont="1" applyFill="1" applyBorder="1" applyAlignment="1">
      <alignment horizontal="centerContinuous" vertical="center"/>
    </xf>
    <xf numFmtId="38" fontId="11" fillId="0" borderId="46" xfId="49" applyFont="1" applyFill="1" applyBorder="1" applyAlignment="1">
      <alignment horizontal="centerContinuous" vertical="center"/>
    </xf>
    <xf numFmtId="38" fontId="9" fillId="0" borderId="0" xfId="49" applyFont="1" applyFill="1" applyAlignment="1">
      <alignment/>
    </xf>
    <xf numFmtId="38" fontId="7" fillId="0" borderId="0" xfId="49" applyFont="1" applyFill="1">
      <alignment/>
    </xf>
    <xf numFmtId="185" fontId="0" fillId="0" borderId="0" xfId="49" applyNumberFormat="1" applyFont="1" applyFill="1" applyAlignment="1" quotePrefix="1">
      <alignment horizontal="center" vertical="center"/>
    </xf>
    <xf numFmtId="185" fontId="0" fillId="0" borderId="0" xfId="49" applyNumberFormat="1" applyFill="1">
      <alignment/>
    </xf>
    <xf numFmtId="49" fontId="1" fillId="0" borderId="48" xfId="49" applyNumberFormat="1" applyFont="1" applyFill="1" applyBorder="1" applyAlignment="1">
      <alignment horizontal="center" vertical="center"/>
    </xf>
    <xf numFmtId="185" fontId="1" fillId="0" borderId="49" xfId="49" applyNumberFormat="1" applyFont="1" applyFill="1" applyBorder="1" applyAlignment="1">
      <alignment horizontal="centerContinuous" vertical="center"/>
    </xf>
    <xf numFmtId="185" fontId="1" fillId="0" borderId="35" xfId="49" applyNumberFormat="1" applyFont="1" applyFill="1" applyBorder="1" applyAlignment="1">
      <alignment horizontal="centerContinuous"/>
    </xf>
    <xf numFmtId="185" fontId="5" fillId="0" borderId="49" xfId="49" applyNumberFormat="1" applyFont="1" applyFill="1" applyBorder="1" applyAlignment="1" quotePrefix="1">
      <alignment horizontal="left"/>
    </xf>
    <xf numFmtId="185" fontId="1" fillId="0" borderId="35" xfId="49" applyNumberFormat="1" applyFont="1" applyFill="1" applyBorder="1">
      <alignment/>
    </xf>
    <xf numFmtId="185" fontId="5" fillId="0" borderId="50" xfId="49" applyNumberFormat="1" applyFont="1" applyFill="1" applyBorder="1" applyAlignment="1" quotePrefix="1">
      <alignment horizontal="center"/>
    </xf>
    <xf numFmtId="185" fontId="1" fillId="0" borderId="51" xfId="49" applyNumberFormat="1" applyFont="1" applyFill="1" applyBorder="1">
      <alignment/>
    </xf>
    <xf numFmtId="38" fontId="15" fillId="0" borderId="50" xfId="49" applyFont="1" applyFill="1" applyBorder="1" applyAlignment="1">
      <alignment horizontal="center" vertical="center"/>
    </xf>
    <xf numFmtId="185" fontId="1" fillId="0" borderId="51" xfId="49" applyNumberFormat="1" applyFont="1" applyFill="1" applyBorder="1" applyAlignment="1">
      <alignment horizontal="centerContinuous"/>
    </xf>
    <xf numFmtId="185" fontId="8" fillId="0" borderId="0" xfId="49" applyNumberFormat="1" applyFont="1" applyFill="1" applyAlignment="1">
      <alignment horizontal="left" vertical="top"/>
    </xf>
    <xf numFmtId="185" fontId="0" fillId="0" borderId="0" xfId="49" applyNumberFormat="1" applyFill="1" applyBorder="1">
      <alignment/>
    </xf>
    <xf numFmtId="185" fontId="1" fillId="0" borderId="45" xfId="49" applyNumberFormat="1" applyFont="1" applyFill="1" applyBorder="1" applyAlignment="1">
      <alignment horizontal="centerContinuous" vertical="center"/>
    </xf>
    <xf numFmtId="185" fontId="1" fillId="0" borderId="23" xfId="49" applyNumberFormat="1" applyFont="1" applyFill="1" applyBorder="1" applyAlignment="1">
      <alignment horizontal="centerContinuous" vertical="center"/>
    </xf>
    <xf numFmtId="185" fontId="1" fillId="0" borderId="25" xfId="49" applyNumberFormat="1" applyFont="1" applyFill="1" applyBorder="1" applyAlignment="1">
      <alignment horizontal="centerContinuous" vertical="center"/>
    </xf>
    <xf numFmtId="185" fontId="0" fillId="0" borderId="34" xfId="49" applyNumberFormat="1" applyFont="1" applyFill="1" applyBorder="1" applyAlignment="1">
      <alignment horizontal="center" vertical="center"/>
    </xf>
    <xf numFmtId="185" fontId="0" fillId="0" borderId="40" xfId="49" applyNumberFormat="1" applyFont="1" applyFill="1" applyBorder="1" applyAlignment="1">
      <alignment horizontal="center" vertical="center"/>
    </xf>
    <xf numFmtId="185" fontId="0" fillId="0" borderId="43" xfId="49" applyNumberFormat="1" applyFont="1" applyFill="1" applyBorder="1" applyAlignment="1">
      <alignment horizontal="center" vertical="center"/>
    </xf>
    <xf numFmtId="185" fontId="0" fillId="0" borderId="52" xfId="49" applyNumberFormat="1" applyFont="1" applyFill="1" applyBorder="1" applyAlignment="1">
      <alignment horizontal="center" vertical="center"/>
    </xf>
    <xf numFmtId="185" fontId="0" fillId="0" borderId="27" xfId="49" applyNumberFormat="1" applyFont="1" applyFill="1" applyBorder="1" applyAlignment="1">
      <alignment/>
    </xf>
    <xf numFmtId="185" fontId="0" fillId="0" borderId="53" xfId="49" applyNumberFormat="1" applyFont="1" applyFill="1" applyBorder="1" applyAlignment="1">
      <alignment horizontal="center" vertical="center"/>
    </xf>
    <xf numFmtId="185" fontId="16" fillId="0" borderId="54" xfId="49" applyNumberFormat="1" applyFont="1" applyFill="1" applyBorder="1">
      <alignment/>
    </xf>
    <xf numFmtId="185" fontId="27" fillId="0" borderId="55" xfId="49" applyNumberFormat="1" applyFont="1" applyFill="1" applyBorder="1" applyAlignment="1">
      <alignment/>
    </xf>
    <xf numFmtId="185" fontId="27" fillId="0" borderId="38" xfId="49" applyNumberFormat="1" applyFont="1" applyFill="1" applyBorder="1" applyAlignment="1">
      <alignment shrinkToFit="1"/>
    </xf>
    <xf numFmtId="185" fontId="28" fillId="0" borderId="55" xfId="49" applyNumberFormat="1" applyFont="1" applyFill="1" applyBorder="1" applyAlignment="1">
      <alignment shrinkToFit="1"/>
    </xf>
    <xf numFmtId="185" fontId="27" fillId="0" borderId="55" xfId="49" applyNumberFormat="1" applyFont="1" applyFill="1" applyBorder="1" applyAlignment="1">
      <alignment vertical="top" shrinkToFit="1"/>
    </xf>
    <xf numFmtId="0" fontId="28" fillId="0" borderId="38" xfId="0" applyFont="1" applyFill="1" applyBorder="1" applyAlignment="1">
      <alignment shrinkToFit="1"/>
    </xf>
    <xf numFmtId="185" fontId="27" fillId="0" borderId="27" xfId="49" applyNumberFormat="1" applyFont="1" applyFill="1" applyBorder="1" applyAlignment="1">
      <alignment/>
    </xf>
    <xf numFmtId="185" fontId="0" fillId="0" borderId="56" xfId="49" applyNumberFormat="1" applyFont="1" applyFill="1" applyBorder="1" applyAlignment="1">
      <alignment horizontal="distributed"/>
    </xf>
    <xf numFmtId="185" fontId="16" fillId="0" borderId="57" xfId="49" applyNumberFormat="1" applyFont="1" applyFill="1" applyBorder="1">
      <alignment/>
    </xf>
    <xf numFmtId="185" fontId="0" fillId="0" borderId="58" xfId="49" applyNumberFormat="1" applyFont="1" applyFill="1" applyBorder="1" applyAlignment="1">
      <alignment horizontal="centerContinuous"/>
    </xf>
    <xf numFmtId="185" fontId="7" fillId="0" borderId="59" xfId="49" applyNumberFormat="1" applyFont="1" applyFill="1" applyBorder="1">
      <alignment/>
    </xf>
    <xf numFmtId="185" fontId="7" fillId="0" borderId="60" xfId="49" applyNumberFormat="1" applyFont="1" applyFill="1" applyBorder="1">
      <alignment/>
    </xf>
    <xf numFmtId="185" fontId="25" fillId="0" borderId="27" xfId="49" applyNumberFormat="1" applyFont="1" applyFill="1" applyBorder="1" applyAlignment="1">
      <alignment/>
    </xf>
    <xf numFmtId="185" fontId="0" fillId="0" borderId="61" xfId="49" applyNumberFormat="1" applyFont="1" applyFill="1" applyBorder="1" applyAlignment="1">
      <alignment horizontal="center"/>
    </xf>
    <xf numFmtId="185" fontId="0" fillId="0" borderId="46" xfId="49" applyNumberFormat="1" applyFont="1" applyFill="1" applyBorder="1" applyAlignment="1">
      <alignment horizontal="centerContinuous"/>
    </xf>
    <xf numFmtId="185" fontId="1" fillId="0" borderId="0" xfId="0" applyNumberFormat="1" applyFont="1" applyFill="1" applyAlignment="1">
      <alignment/>
    </xf>
    <xf numFmtId="185" fontId="4" fillId="0" borderId="0" xfId="49" applyNumberFormat="1" applyFont="1" applyFill="1" applyBorder="1" applyAlignment="1">
      <alignment horizontal="center"/>
    </xf>
    <xf numFmtId="185" fontId="0" fillId="0" borderId="26" xfId="49" applyNumberFormat="1" applyFont="1" applyFill="1" applyBorder="1" applyAlignment="1">
      <alignment horizontal="distributed"/>
    </xf>
    <xf numFmtId="185" fontId="25" fillId="0" borderId="13" xfId="49" applyNumberFormat="1" applyFont="1" applyFill="1" applyBorder="1" applyAlignment="1">
      <alignment/>
    </xf>
    <xf numFmtId="185" fontId="0" fillId="0" borderId="13" xfId="49" applyNumberFormat="1" applyFont="1" applyFill="1" applyBorder="1" applyAlignment="1">
      <alignment horizontal="distributed"/>
    </xf>
    <xf numFmtId="185" fontId="7" fillId="0" borderId="59" xfId="49" applyNumberFormat="1" applyFont="1" applyFill="1" applyBorder="1" applyAlignment="1">
      <alignment horizontal="right"/>
    </xf>
    <xf numFmtId="185" fontId="27" fillId="0" borderId="13" xfId="49" applyNumberFormat="1" applyFont="1" applyFill="1" applyBorder="1" applyAlignment="1">
      <alignment/>
    </xf>
    <xf numFmtId="185" fontId="0" fillId="0" borderId="62" xfId="49" applyNumberFormat="1" applyFont="1" applyFill="1" applyBorder="1" applyAlignment="1">
      <alignment horizontal="center" vertical="center"/>
    </xf>
    <xf numFmtId="185" fontId="0" fillId="0" borderId="42" xfId="49" applyNumberFormat="1" applyFont="1" applyFill="1" applyBorder="1" applyAlignment="1">
      <alignment horizontal="center" vertical="center"/>
    </xf>
    <xf numFmtId="185" fontId="0" fillId="0" borderId="55" xfId="49" applyNumberFormat="1" applyFont="1" applyFill="1" applyBorder="1" applyAlignment="1">
      <alignment horizontal="distributed"/>
    </xf>
    <xf numFmtId="185" fontId="0" fillId="0" borderId="63" xfId="49" applyNumberFormat="1" applyFont="1" applyFill="1" applyBorder="1" applyAlignment="1">
      <alignment horizontal="center"/>
    </xf>
    <xf numFmtId="185" fontId="0" fillId="0" borderId="47" xfId="49" applyNumberFormat="1" applyFont="1" applyFill="1" applyBorder="1" applyAlignment="1">
      <alignment horizontal="centerContinuous"/>
    </xf>
    <xf numFmtId="185" fontId="7" fillId="0" borderId="33" xfId="49" applyNumberFormat="1" applyFont="1" applyFill="1" applyBorder="1">
      <alignment/>
    </xf>
    <xf numFmtId="185" fontId="23" fillId="0" borderId="46" xfId="49" applyNumberFormat="1" applyFont="1" applyFill="1" applyBorder="1" applyAlignment="1">
      <alignment horizontal="center" vertical="center"/>
    </xf>
    <xf numFmtId="185" fontId="25" fillId="0" borderId="55" xfId="49" applyNumberFormat="1" applyFont="1" applyFill="1" applyBorder="1" applyAlignment="1">
      <alignment shrinkToFit="1"/>
    </xf>
    <xf numFmtId="185" fontId="25" fillId="0" borderId="55" xfId="49" applyNumberFormat="1" applyFont="1" applyFill="1" applyBorder="1" applyAlignment="1">
      <alignment/>
    </xf>
    <xf numFmtId="185" fontId="27" fillId="0" borderId="27" xfId="49" applyNumberFormat="1" applyFont="1" applyFill="1" applyBorder="1" applyAlignment="1">
      <alignment vertical="center"/>
    </xf>
    <xf numFmtId="0" fontId="7" fillId="0" borderId="33" xfId="49" applyNumberFormat="1" applyFont="1" applyFill="1" applyBorder="1">
      <alignment/>
    </xf>
    <xf numFmtId="0" fontId="0" fillId="0" borderId="27" xfId="49" applyNumberFormat="1" applyFont="1" applyFill="1" applyBorder="1" applyAlignment="1">
      <alignment/>
    </xf>
    <xf numFmtId="185" fontId="27" fillId="0" borderId="27" xfId="49" applyNumberFormat="1" applyFont="1" applyFill="1" applyBorder="1" applyAlignment="1">
      <alignment vertical="top"/>
    </xf>
    <xf numFmtId="185" fontId="0" fillId="0" borderId="64" xfId="49" applyNumberFormat="1" applyFont="1" applyFill="1" applyBorder="1" applyAlignment="1">
      <alignment horizontal="centerContinuous"/>
    </xf>
    <xf numFmtId="185" fontId="0" fillId="0" borderId="23" xfId="49" applyNumberFormat="1" applyFill="1" applyBorder="1">
      <alignment/>
    </xf>
    <xf numFmtId="185" fontId="0" fillId="0" borderId="65" xfId="49" applyNumberFormat="1" applyFont="1" applyFill="1" applyBorder="1" applyAlignment="1">
      <alignment horizontal="distributed"/>
    </xf>
    <xf numFmtId="185" fontId="10" fillId="0" borderId="0" xfId="49" applyNumberFormat="1" applyFont="1" applyFill="1">
      <alignment/>
    </xf>
    <xf numFmtId="185" fontId="1" fillId="0" borderId="66" xfId="49" applyNumberFormat="1" applyFont="1" applyFill="1" applyBorder="1" applyAlignment="1">
      <alignment horizontal="centerContinuous"/>
    </xf>
    <xf numFmtId="185" fontId="19" fillId="0" borderId="35" xfId="49" applyNumberFormat="1" applyFont="1" applyFill="1" applyBorder="1" applyAlignment="1">
      <alignment horizontal="centerContinuous"/>
    </xf>
    <xf numFmtId="185" fontId="10" fillId="0" borderId="0" xfId="0" applyNumberFormat="1" applyFont="1" applyFill="1" applyAlignment="1">
      <alignment/>
    </xf>
    <xf numFmtId="185" fontId="0" fillId="0" borderId="67" xfId="49" applyNumberFormat="1" applyFill="1" applyBorder="1">
      <alignment/>
    </xf>
    <xf numFmtId="185" fontId="0" fillId="0" borderId="68" xfId="49" applyNumberFormat="1" applyFont="1" applyFill="1" applyBorder="1" applyAlignment="1">
      <alignment horizontal="distributed"/>
    </xf>
    <xf numFmtId="185" fontId="0" fillId="0" borderId="69" xfId="49" applyNumberFormat="1" applyFont="1" applyFill="1" applyBorder="1" applyAlignment="1">
      <alignment horizontal="centerContinuous"/>
    </xf>
    <xf numFmtId="185" fontId="0" fillId="0" borderId="0" xfId="49" applyNumberFormat="1" applyFill="1" applyAlignment="1">
      <alignment/>
    </xf>
    <xf numFmtId="185" fontId="25" fillId="0" borderId="0" xfId="0" applyNumberFormat="1" applyFont="1" applyFill="1" applyAlignment="1">
      <alignment/>
    </xf>
    <xf numFmtId="185" fontId="0" fillId="0" borderId="54" xfId="49" applyNumberFormat="1" applyFont="1" applyFill="1" applyBorder="1" applyAlignment="1">
      <alignment/>
    </xf>
    <xf numFmtId="185" fontId="0" fillId="0" borderId="55" xfId="49" applyNumberFormat="1" applyFont="1" applyFill="1" applyBorder="1" applyAlignment="1">
      <alignment/>
    </xf>
    <xf numFmtId="185" fontId="0" fillId="0" borderId="38" xfId="49" applyNumberFormat="1" applyFont="1" applyFill="1" applyBorder="1" applyAlignment="1">
      <alignment/>
    </xf>
    <xf numFmtId="185" fontId="0" fillId="0" borderId="65" xfId="49" applyNumberFormat="1" applyFont="1" applyFill="1" applyBorder="1" applyAlignment="1">
      <alignment horizontal="center"/>
    </xf>
    <xf numFmtId="185" fontId="28" fillId="0" borderId="55" xfId="49" applyNumberFormat="1" applyFont="1" applyFill="1" applyBorder="1" applyAlignment="1">
      <alignment/>
    </xf>
    <xf numFmtId="185" fontId="0" fillId="0" borderId="19" xfId="49" applyNumberFormat="1" applyFont="1" applyFill="1" applyBorder="1" applyAlignment="1">
      <alignment horizontal="right"/>
    </xf>
    <xf numFmtId="185" fontId="18" fillId="0" borderId="70" xfId="49" applyNumberFormat="1" applyFont="1" applyFill="1" applyBorder="1">
      <alignment/>
    </xf>
    <xf numFmtId="185" fontId="18" fillId="0" borderId="71" xfId="49" applyNumberFormat="1" applyFont="1" applyFill="1" applyBorder="1">
      <alignment/>
    </xf>
    <xf numFmtId="185" fontId="0" fillId="0" borderId="47" xfId="49" applyNumberFormat="1" applyFont="1" applyFill="1" applyBorder="1">
      <alignment/>
    </xf>
    <xf numFmtId="185" fontId="7" fillId="0" borderId="11" xfId="49" applyNumberFormat="1" applyFont="1" applyFill="1" applyBorder="1">
      <alignment/>
    </xf>
    <xf numFmtId="185" fontId="7" fillId="0" borderId="72" xfId="49" applyNumberFormat="1" applyFont="1" applyFill="1" applyBorder="1">
      <alignment/>
    </xf>
    <xf numFmtId="185" fontId="0" fillId="0" borderId="70" xfId="49" applyNumberFormat="1" applyFont="1" applyFill="1" applyBorder="1" applyAlignment="1">
      <alignment horizontal="right"/>
    </xf>
    <xf numFmtId="185" fontId="7" fillId="0" borderId="72" xfId="49" applyNumberFormat="1" applyFont="1" applyFill="1" applyBorder="1" applyAlignment="1">
      <alignment horizontal="right"/>
    </xf>
    <xf numFmtId="185" fontId="7" fillId="0" borderId="73" xfId="49" applyNumberFormat="1" applyFont="1" applyFill="1" applyBorder="1" applyAlignment="1">
      <alignment horizontal="right"/>
    </xf>
    <xf numFmtId="185" fontId="0" fillId="0" borderId="74" xfId="49" applyNumberFormat="1" applyFont="1" applyFill="1" applyBorder="1" applyAlignment="1">
      <alignment horizontal="right"/>
    </xf>
    <xf numFmtId="49" fontId="1" fillId="34" borderId="0" xfId="0" applyNumberFormat="1" applyFont="1" applyFill="1" applyAlignment="1" quotePrefix="1">
      <alignment horizontal="left"/>
    </xf>
    <xf numFmtId="185" fontId="0" fillId="0" borderId="27" xfId="49" applyNumberFormat="1" applyFont="1" applyFill="1" applyBorder="1" applyAlignment="1">
      <alignment horizontal="centerContinuous" shrinkToFit="1"/>
    </xf>
    <xf numFmtId="185" fontId="7" fillId="0" borderId="11" xfId="49" applyNumberFormat="1" applyFont="1" applyFill="1" applyBorder="1" applyAlignment="1">
      <alignment horizontal="right"/>
    </xf>
    <xf numFmtId="185" fontId="7" fillId="0" borderId="60" xfId="49" applyNumberFormat="1" applyFont="1" applyFill="1" applyBorder="1" applyAlignment="1">
      <alignment horizontal="right"/>
    </xf>
    <xf numFmtId="185" fontId="0" fillId="0" borderId="75" xfId="49" applyNumberFormat="1" applyFont="1" applyFill="1" applyBorder="1">
      <alignment/>
    </xf>
    <xf numFmtId="185" fontId="0" fillId="0" borderId="54" xfId="49" applyNumberFormat="1" applyFont="1" applyFill="1" applyBorder="1">
      <alignment/>
    </xf>
    <xf numFmtId="185" fontId="0" fillId="0" borderId="54" xfId="49" applyNumberFormat="1" applyFont="1" applyFill="1" applyBorder="1" applyProtection="1">
      <alignment/>
      <protection/>
    </xf>
    <xf numFmtId="0" fontId="0" fillId="0" borderId="38" xfId="0" applyFont="1" applyFill="1" applyBorder="1" applyAlignment="1">
      <alignment shrinkToFit="1"/>
    </xf>
    <xf numFmtId="185" fontId="0" fillId="0" borderId="57" xfId="49" applyNumberFormat="1" applyFont="1" applyFill="1" applyBorder="1">
      <alignment/>
    </xf>
    <xf numFmtId="185" fontId="0" fillId="0" borderId="57" xfId="49" applyNumberFormat="1" applyFont="1" applyFill="1" applyBorder="1" applyProtection="1">
      <alignment/>
      <protection/>
    </xf>
    <xf numFmtId="185" fontId="0" fillId="0" borderId="38" xfId="49" applyNumberFormat="1" applyFont="1" applyFill="1" applyBorder="1">
      <alignment/>
    </xf>
    <xf numFmtId="185" fontId="0" fillId="0" borderId="75" xfId="49" applyNumberFormat="1" applyFont="1" applyFill="1" applyBorder="1" applyProtection="1">
      <alignment/>
      <protection/>
    </xf>
    <xf numFmtId="185" fontId="0" fillId="0" borderId="76" xfId="49" applyNumberFormat="1" applyFont="1" applyFill="1" applyBorder="1">
      <alignment/>
    </xf>
    <xf numFmtId="185" fontId="0" fillId="0" borderId="77" xfId="49" applyNumberFormat="1" applyFont="1" applyFill="1" applyBorder="1">
      <alignment/>
    </xf>
    <xf numFmtId="185" fontId="0" fillId="0" borderId="37" xfId="49" applyNumberFormat="1" applyFont="1" applyFill="1" applyBorder="1">
      <alignment/>
    </xf>
    <xf numFmtId="185" fontId="0" fillId="0" borderId="55" xfId="49" applyNumberFormat="1" applyFont="1" applyFill="1" applyBorder="1">
      <alignment/>
    </xf>
    <xf numFmtId="185" fontId="0" fillId="0" borderId="78" xfId="49" applyNumberFormat="1" applyFont="1" applyFill="1" applyBorder="1">
      <alignment/>
    </xf>
    <xf numFmtId="185" fontId="0" fillId="0" borderId="38" xfId="49" applyNumberFormat="1" applyFont="1" applyFill="1" applyBorder="1" applyProtection="1">
      <alignment/>
      <protection/>
    </xf>
    <xf numFmtId="185" fontId="0" fillId="0" borderId="79" xfId="49" applyNumberFormat="1" applyFont="1" applyFill="1" applyBorder="1">
      <alignment/>
    </xf>
    <xf numFmtId="185" fontId="0" fillId="0" borderId="71" xfId="49" applyNumberFormat="1" applyFont="1" applyFill="1" applyBorder="1" applyAlignment="1">
      <alignment horizontal="right"/>
    </xf>
    <xf numFmtId="185" fontId="0" fillId="0" borderId="0" xfId="49" applyNumberFormat="1" applyFont="1" applyFill="1" applyBorder="1" applyAlignment="1">
      <alignment horizontal="right"/>
    </xf>
    <xf numFmtId="185" fontId="0" fillId="0" borderId="36" xfId="49" applyNumberFormat="1" applyFont="1" applyFill="1" applyBorder="1">
      <alignment/>
    </xf>
    <xf numFmtId="185" fontId="7" fillId="0" borderId="80" xfId="49" applyNumberFormat="1" applyFont="1" applyFill="1" applyBorder="1" applyAlignment="1">
      <alignment horizontal="right"/>
    </xf>
    <xf numFmtId="185" fontId="7" fillId="0" borderId="81" xfId="49" applyNumberFormat="1" applyFont="1" applyFill="1" applyBorder="1">
      <alignment/>
    </xf>
    <xf numFmtId="185" fontId="7" fillId="0" borderId="82" xfId="49" applyNumberFormat="1" applyFont="1" applyFill="1" applyBorder="1">
      <alignment/>
    </xf>
    <xf numFmtId="0" fontId="7" fillId="0" borderId="83" xfId="0" applyFont="1" applyFill="1" applyBorder="1" applyAlignment="1">
      <alignment shrinkToFit="1"/>
    </xf>
    <xf numFmtId="185" fontId="32" fillId="0" borderId="83" xfId="49" applyNumberFormat="1" applyFont="1" applyFill="1" applyBorder="1" applyAlignment="1">
      <alignment shrinkToFit="1"/>
    </xf>
    <xf numFmtId="0" fontId="32" fillId="0" borderId="83" xfId="0" applyFont="1" applyFill="1" applyBorder="1" applyAlignment="1">
      <alignment shrinkToFit="1"/>
    </xf>
    <xf numFmtId="185" fontId="7" fillId="0" borderId="33" xfId="49" applyNumberFormat="1" applyFont="1" applyFill="1" applyBorder="1" applyAlignment="1">
      <alignment horizontal="right"/>
    </xf>
    <xf numFmtId="185" fontId="7" fillId="0" borderId="82" xfId="49" applyNumberFormat="1" applyFont="1" applyFill="1" applyBorder="1" applyAlignment="1">
      <alignment horizontal="right"/>
    </xf>
    <xf numFmtId="185" fontId="7" fillId="0" borderId="84" xfId="49" applyNumberFormat="1" applyFont="1" applyFill="1" applyBorder="1" applyAlignment="1">
      <alignment horizontal="right"/>
    </xf>
    <xf numFmtId="0" fontId="18" fillId="0" borderId="83" xfId="0" applyFont="1" applyFill="1" applyBorder="1" applyAlignment="1">
      <alignment shrinkToFit="1"/>
    </xf>
    <xf numFmtId="185" fontId="0" fillId="0" borderId="70" xfId="49" applyNumberFormat="1" applyFont="1" applyFill="1" applyBorder="1">
      <alignment/>
    </xf>
    <xf numFmtId="0" fontId="0" fillId="0" borderId="54" xfId="49" applyNumberFormat="1" applyFont="1" applyFill="1" applyBorder="1">
      <alignment/>
    </xf>
    <xf numFmtId="185" fontId="0" fillId="0" borderId="85" xfId="49" applyNumberFormat="1" applyFont="1" applyFill="1" applyBorder="1">
      <alignment/>
    </xf>
    <xf numFmtId="185" fontId="7" fillId="0" borderId="86" xfId="49" applyNumberFormat="1" applyFont="1" applyFill="1" applyBorder="1">
      <alignment/>
    </xf>
    <xf numFmtId="185" fontId="18" fillId="0" borderId="0" xfId="49" applyNumberFormat="1" applyFont="1" applyFill="1">
      <alignment/>
    </xf>
    <xf numFmtId="185" fontId="0" fillId="0" borderId="87" xfId="49" applyNumberFormat="1" applyFont="1" applyFill="1" applyBorder="1">
      <alignment/>
    </xf>
    <xf numFmtId="38" fontId="7" fillId="0" borderId="11" xfId="49" applyNumberFormat="1" applyFont="1" applyFill="1" applyBorder="1">
      <alignment/>
    </xf>
    <xf numFmtId="185" fontId="72" fillId="0" borderId="27" xfId="49" applyNumberFormat="1" applyFont="1" applyFill="1" applyBorder="1" applyAlignment="1">
      <alignment horizontal="left"/>
    </xf>
    <xf numFmtId="38" fontId="0" fillId="0" borderId="36" xfId="49" applyNumberFormat="1" applyFont="1" applyFill="1" applyBorder="1">
      <alignment/>
    </xf>
    <xf numFmtId="185" fontId="72" fillId="0" borderId="55" xfId="49" applyNumberFormat="1" applyFont="1" applyFill="1" applyBorder="1" applyAlignment="1">
      <alignment horizontal="left"/>
    </xf>
    <xf numFmtId="185" fontId="0" fillId="0" borderId="27" xfId="49" applyNumberFormat="1" applyFont="1" applyFill="1" applyBorder="1" applyAlignment="1">
      <alignment horizontal="distributed"/>
    </xf>
    <xf numFmtId="0" fontId="7" fillId="0" borderId="11" xfId="49" applyNumberFormat="1" applyFont="1" applyFill="1" applyBorder="1">
      <alignment/>
    </xf>
    <xf numFmtId="0" fontId="0" fillId="0" borderId="19" xfId="49" applyNumberFormat="1" applyFont="1" applyFill="1" applyBorder="1" applyAlignment="1">
      <alignment horizontal="right"/>
    </xf>
    <xf numFmtId="185" fontId="0" fillId="0" borderId="44" xfId="49" applyNumberFormat="1" applyFont="1" applyFill="1" applyBorder="1" applyAlignment="1">
      <alignment horizontal="distributed"/>
    </xf>
    <xf numFmtId="185" fontId="0" fillId="0" borderId="37" xfId="49" applyNumberFormat="1" applyFont="1" applyFill="1" applyBorder="1" applyProtection="1">
      <alignment/>
      <protection/>
    </xf>
    <xf numFmtId="185" fontId="73" fillId="0" borderId="27" xfId="49" applyNumberFormat="1" applyFont="1" applyFill="1" applyBorder="1" applyAlignment="1">
      <alignment horizontal="distributed"/>
    </xf>
    <xf numFmtId="185" fontId="4" fillId="0" borderId="27" xfId="49" applyNumberFormat="1" applyFont="1" applyFill="1" applyBorder="1" applyAlignment="1">
      <alignment horizontal="distributed"/>
    </xf>
    <xf numFmtId="185" fontId="0" fillId="0" borderId="27" xfId="49" applyNumberFormat="1" applyFont="1" applyFill="1" applyBorder="1" applyAlignment="1">
      <alignment shrinkToFit="1"/>
    </xf>
    <xf numFmtId="193" fontId="23" fillId="0" borderId="88" xfId="49" applyNumberFormat="1" applyFont="1" applyFill="1" applyBorder="1" applyAlignment="1">
      <alignment horizontal="center" vertical="center"/>
    </xf>
    <xf numFmtId="193" fontId="23" fillId="0" borderId="67" xfId="49" applyNumberFormat="1" applyFont="1" applyFill="1" applyBorder="1" applyAlignment="1">
      <alignment horizontal="center" vertical="center"/>
    </xf>
    <xf numFmtId="193" fontId="23" fillId="0" borderId="30" xfId="49" applyNumberFormat="1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58" fontId="7" fillId="0" borderId="31" xfId="49" applyNumberFormat="1" applyFont="1" applyFill="1" applyBorder="1" applyAlignment="1">
      <alignment horizontal="distributed" vertical="center"/>
    </xf>
    <xf numFmtId="58" fontId="7" fillId="0" borderId="67" xfId="49" applyNumberFormat="1" applyFont="1" applyFill="1" applyBorder="1" applyAlignment="1">
      <alignment horizontal="distributed" vertical="center"/>
    </xf>
    <xf numFmtId="58" fontId="7" fillId="0" borderId="30" xfId="49" applyNumberFormat="1" applyFont="1" applyFill="1" applyBorder="1" applyAlignment="1">
      <alignment horizontal="distributed" vertical="center"/>
    </xf>
    <xf numFmtId="38" fontId="20" fillId="0" borderId="31" xfId="49" applyFont="1" applyFill="1" applyBorder="1" applyAlignment="1">
      <alignment horizontal="center"/>
    </xf>
    <xf numFmtId="38" fontId="20" fillId="0" borderId="32" xfId="49" applyFont="1" applyFill="1" applyBorder="1" applyAlignment="1">
      <alignment horizontal="center"/>
    </xf>
    <xf numFmtId="185" fontId="7" fillId="0" borderId="45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58" fontId="1" fillId="0" borderId="31" xfId="0" applyNumberFormat="1" applyFont="1" applyBorder="1" applyAlignment="1">
      <alignment horizontal="distributed" vertical="center"/>
    </xf>
    <xf numFmtId="0" fontId="1" fillId="0" borderId="67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185" fontId="7" fillId="0" borderId="2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85" fontId="20" fillId="0" borderId="31" xfId="50" applyNumberFormat="1" applyFont="1" applyFill="1" applyBorder="1" applyAlignment="1">
      <alignment horizontal="center" vertical="center"/>
    </xf>
    <xf numFmtId="185" fontId="20" fillId="0" borderId="30" xfId="50" applyNumberFormat="1" applyFont="1" applyFill="1" applyBorder="1" applyAlignment="1">
      <alignment horizontal="center" vertical="center"/>
    </xf>
    <xf numFmtId="185" fontId="21" fillId="0" borderId="88" xfId="49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1</xdr:row>
      <xdr:rowOff>142875</xdr:rowOff>
    </xdr:from>
    <xdr:to>
      <xdr:col>14</xdr:col>
      <xdr:colOff>685800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2425"/>
          <a:ext cx="2124075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</xdr:row>
      <xdr:rowOff>123825</xdr:rowOff>
    </xdr:from>
    <xdr:to>
      <xdr:col>14</xdr:col>
      <xdr:colOff>828675</xdr:colOff>
      <xdr:row>1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323850"/>
          <a:ext cx="2247900" cy="2762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="90" zoomScaleNormal="90" zoomScalePageLayoutView="0" workbookViewId="0" topLeftCell="A1">
      <selection activeCell="G14" sqref="G14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20</v>
      </c>
      <c r="B1" s="62"/>
      <c r="C1" s="62"/>
      <c r="D1" s="63"/>
      <c r="E1" s="64" t="s">
        <v>24</v>
      </c>
      <c r="F1" s="62"/>
      <c r="G1" s="63"/>
      <c r="H1" s="65" t="s">
        <v>0</v>
      </c>
      <c r="I1" s="64" t="s">
        <v>25</v>
      </c>
      <c r="J1" s="63"/>
      <c r="K1" s="66" t="s">
        <v>21</v>
      </c>
      <c r="L1" s="67"/>
      <c r="M1" s="68"/>
      <c r="N1" s="69"/>
      <c r="O1" s="70"/>
    </row>
    <row r="2" spans="1:15" s="71" customFormat="1" ht="34.5" customHeight="1" thickBot="1">
      <c r="A2" s="211"/>
      <c r="B2" s="212"/>
      <c r="C2" s="212"/>
      <c r="D2" s="213"/>
      <c r="E2" s="216" t="s">
        <v>155</v>
      </c>
      <c r="F2" s="217"/>
      <c r="G2" s="218"/>
      <c r="H2" s="72"/>
      <c r="I2" s="73">
        <f>L4+'田川郡・直方市・宮若市・鞍手郡'!L4</f>
        <v>0</v>
      </c>
      <c r="J2" s="74"/>
      <c r="K2" s="214"/>
      <c r="L2" s="215"/>
      <c r="M2" s="75"/>
      <c r="N2" s="76"/>
      <c r="O2" s="70"/>
    </row>
    <row r="3" spans="2:13" s="71" customFormat="1" ht="15" customHeight="1" thickBot="1">
      <c r="B3" s="77"/>
      <c r="M3" s="41" t="s">
        <v>78</v>
      </c>
    </row>
    <row r="4" spans="1:15" ht="18" customHeight="1" thickBot="1">
      <c r="A4" s="161" t="s">
        <v>163</v>
      </c>
      <c r="C4" s="79" t="s">
        <v>50</v>
      </c>
      <c r="D4" s="80" t="s">
        <v>62</v>
      </c>
      <c r="E4" s="81"/>
      <c r="F4" s="82" t="s">
        <v>22</v>
      </c>
      <c r="G4" s="83">
        <f>SUM(B30,E30,H30,K30,N30)</f>
        <v>29060</v>
      </c>
      <c r="H4" s="84" t="s">
        <v>23</v>
      </c>
      <c r="I4" s="85">
        <f>SUM(C30,F30,I30,L30,O30)</f>
        <v>0</v>
      </c>
      <c r="J4" s="1"/>
      <c r="K4" s="86" t="s">
        <v>49</v>
      </c>
      <c r="L4" s="87">
        <f>I4+I49+I32+I58</f>
        <v>0</v>
      </c>
      <c r="M4" s="43" t="s">
        <v>79</v>
      </c>
      <c r="N4" s="88"/>
      <c r="O4" s="89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58</v>
      </c>
      <c r="N6" s="91"/>
      <c r="O6" s="92"/>
    </row>
    <row r="7" spans="1:15" ht="18" customHeight="1">
      <c r="A7" s="93" t="s">
        <v>5</v>
      </c>
      <c r="B7" s="94" t="s">
        <v>56</v>
      </c>
      <c r="C7" s="95" t="s">
        <v>80</v>
      </c>
      <c r="D7" s="96" t="s">
        <v>5</v>
      </c>
      <c r="E7" s="94" t="s">
        <v>56</v>
      </c>
      <c r="F7" s="95" t="s">
        <v>80</v>
      </c>
      <c r="G7" s="96" t="s">
        <v>5</v>
      </c>
      <c r="H7" s="94" t="s">
        <v>56</v>
      </c>
      <c r="I7" s="95" t="s">
        <v>80</v>
      </c>
      <c r="J7" s="96" t="s">
        <v>5</v>
      </c>
      <c r="K7" s="94" t="s">
        <v>56</v>
      </c>
      <c r="L7" s="95" t="s">
        <v>80</v>
      </c>
      <c r="M7" s="96" t="s">
        <v>5</v>
      </c>
      <c r="N7" s="94" t="s">
        <v>56</v>
      </c>
      <c r="O7" s="95" t="s">
        <v>80</v>
      </c>
    </row>
    <row r="8" spans="1:15" ht="18" customHeight="1">
      <c r="A8" s="97" t="s">
        <v>109</v>
      </c>
      <c r="B8" s="98"/>
      <c r="C8" s="183"/>
      <c r="D8" s="97" t="s">
        <v>109</v>
      </c>
      <c r="E8" s="98"/>
      <c r="F8" s="183"/>
      <c r="G8" s="97" t="s">
        <v>109</v>
      </c>
      <c r="H8" s="98"/>
      <c r="I8" s="183"/>
      <c r="J8" s="97" t="s">
        <v>109</v>
      </c>
      <c r="K8" s="98"/>
      <c r="L8" s="183"/>
      <c r="M8" s="97" t="s">
        <v>109</v>
      </c>
      <c r="N8" s="98"/>
      <c r="O8" s="183"/>
    </row>
    <row r="9" spans="1:15" ht="18" customHeight="1">
      <c r="A9" s="59" t="s">
        <v>26</v>
      </c>
      <c r="B9" s="151">
        <v>410</v>
      </c>
      <c r="C9" s="163"/>
      <c r="D9" s="59" t="s">
        <v>133</v>
      </c>
      <c r="E9" s="151">
        <v>620</v>
      </c>
      <c r="F9" s="163"/>
      <c r="G9" s="59" t="s">
        <v>28</v>
      </c>
      <c r="H9" s="151">
        <v>2070</v>
      </c>
      <c r="I9" s="163"/>
      <c r="J9" s="59" t="s">
        <v>112</v>
      </c>
      <c r="K9" s="151">
        <v>2800</v>
      </c>
      <c r="L9" s="163"/>
      <c r="M9" s="59"/>
      <c r="N9" s="151"/>
      <c r="O9" s="163"/>
    </row>
    <row r="10" spans="1:15" ht="18" customHeight="1">
      <c r="A10" s="59" t="s">
        <v>27</v>
      </c>
      <c r="B10" s="151">
        <v>190</v>
      </c>
      <c r="C10" s="163"/>
      <c r="D10" s="59" t="s">
        <v>132</v>
      </c>
      <c r="E10" s="151">
        <v>1980</v>
      </c>
      <c r="F10" s="163"/>
      <c r="G10" s="59" t="s">
        <v>30</v>
      </c>
      <c r="H10" s="151">
        <v>1600</v>
      </c>
      <c r="I10" s="163"/>
      <c r="J10" s="203" t="s">
        <v>113</v>
      </c>
      <c r="K10" s="151">
        <v>830</v>
      </c>
      <c r="L10" s="163"/>
      <c r="M10" s="59"/>
      <c r="N10" s="151"/>
      <c r="O10" s="163"/>
    </row>
    <row r="11" spans="1:15" ht="18" customHeight="1">
      <c r="A11" s="59" t="s">
        <v>131</v>
      </c>
      <c r="B11" s="151">
        <v>1470</v>
      </c>
      <c r="C11" s="163"/>
      <c r="D11" s="59" t="s">
        <v>134</v>
      </c>
      <c r="E11" s="151">
        <v>1020</v>
      </c>
      <c r="F11" s="163"/>
      <c r="G11" s="59" t="s">
        <v>29</v>
      </c>
      <c r="H11" s="151">
        <v>1310</v>
      </c>
      <c r="I11" s="163"/>
      <c r="J11" s="59" t="s">
        <v>32</v>
      </c>
      <c r="K11" s="151">
        <v>500</v>
      </c>
      <c r="L11" s="163"/>
      <c r="M11" s="59"/>
      <c r="N11" s="151"/>
      <c r="O11" s="163"/>
    </row>
    <row r="12" spans="1:15" ht="18" customHeight="1">
      <c r="A12" s="59" t="s">
        <v>29</v>
      </c>
      <c r="B12" s="151">
        <v>430</v>
      </c>
      <c r="C12" s="163"/>
      <c r="D12" s="59" t="s">
        <v>135</v>
      </c>
      <c r="E12" s="151">
        <v>400</v>
      </c>
      <c r="F12" s="163"/>
      <c r="G12" s="59" t="s">
        <v>34</v>
      </c>
      <c r="H12" s="151">
        <v>230</v>
      </c>
      <c r="I12" s="163"/>
      <c r="J12" s="59" t="s">
        <v>35</v>
      </c>
      <c r="K12" s="151">
        <v>960</v>
      </c>
      <c r="L12" s="163"/>
      <c r="M12" s="59"/>
      <c r="N12" s="151"/>
      <c r="O12" s="163"/>
    </row>
    <row r="13" spans="1:15" ht="18" customHeight="1">
      <c r="A13" s="59" t="s">
        <v>31</v>
      </c>
      <c r="B13" s="151">
        <v>440</v>
      </c>
      <c r="C13" s="163"/>
      <c r="D13" s="59" t="s">
        <v>57</v>
      </c>
      <c r="E13" s="151">
        <v>300</v>
      </c>
      <c r="F13" s="163"/>
      <c r="G13" s="59"/>
      <c r="H13" s="151"/>
      <c r="I13" s="163"/>
      <c r="J13" s="59" t="s">
        <v>114</v>
      </c>
      <c r="K13" s="151">
        <v>550</v>
      </c>
      <c r="L13" s="163"/>
      <c r="M13" s="59"/>
      <c r="N13" s="151"/>
      <c r="O13" s="163"/>
    </row>
    <row r="14" spans="1:15" ht="18" customHeight="1">
      <c r="A14" s="59" t="s">
        <v>34</v>
      </c>
      <c r="B14" s="151">
        <v>30</v>
      </c>
      <c r="C14" s="163"/>
      <c r="D14" s="59" t="s">
        <v>136</v>
      </c>
      <c r="E14" s="151">
        <v>1050</v>
      </c>
      <c r="F14" s="163"/>
      <c r="G14" s="59"/>
      <c r="H14" s="166"/>
      <c r="I14" s="163"/>
      <c r="J14" s="59" t="s">
        <v>115</v>
      </c>
      <c r="K14" s="151">
        <v>1700</v>
      </c>
      <c r="L14" s="163"/>
      <c r="M14" s="59"/>
      <c r="N14" s="151"/>
      <c r="O14" s="163"/>
    </row>
    <row r="15" spans="1:15" ht="18" customHeight="1">
      <c r="A15" s="59"/>
      <c r="B15" s="151"/>
      <c r="C15" s="163"/>
      <c r="D15" s="59"/>
      <c r="E15" s="166"/>
      <c r="F15" s="163"/>
      <c r="G15" s="59"/>
      <c r="H15" s="166"/>
      <c r="I15" s="163"/>
      <c r="J15" s="59" t="s">
        <v>107</v>
      </c>
      <c r="K15" s="151">
        <v>390</v>
      </c>
      <c r="L15" s="163"/>
      <c r="M15" s="203"/>
      <c r="N15" s="151"/>
      <c r="O15" s="163"/>
    </row>
    <row r="16" spans="1:15" ht="18" customHeight="1">
      <c r="A16" s="59"/>
      <c r="B16" s="167"/>
      <c r="C16" s="163"/>
      <c r="D16" s="97"/>
      <c r="E16" s="146"/>
      <c r="F16" s="163"/>
      <c r="G16" s="59"/>
      <c r="H16" s="166"/>
      <c r="I16" s="163"/>
      <c r="J16" s="59" t="s">
        <v>33</v>
      </c>
      <c r="K16" s="151">
        <v>800</v>
      </c>
      <c r="L16" s="163"/>
      <c r="M16" s="59"/>
      <c r="N16" s="166"/>
      <c r="O16" s="163"/>
    </row>
    <row r="17" spans="1:15" ht="18" customHeight="1">
      <c r="A17" s="59"/>
      <c r="B17" s="167"/>
      <c r="C17" s="163"/>
      <c r="D17" s="59"/>
      <c r="E17" s="166"/>
      <c r="F17" s="163"/>
      <c r="G17" s="59"/>
      <c r="H17" s="166"/>
      <c r="I17" s="163"/>
      <c r="J17" s="59" t="s">
        <v>129</v>
      </c>
      <c r="K17" s="151">
        <v>790</v>
      </c>
      <c r="L17" s="163"/>
      <c r="M17" s="59"/>
      <c r="N17" s="166"/>
      <c r="O17" s="163"/>
    </row>
    <row r="18" spans="1:15" ht="18" customHeight="1">
      <c r="A18" s="59"/>
      <c r="B18" s="167"/>
      <c r="C18" s="163"/>
      <c r="D18" s="59"/>
      <c r="E18" s="166"/>
      <c r="F18" s="163"/>
      <c r="G18" s="59"/>
      <c r="H18" s="166"/>
      <c r="I18" s="163"/>
      <c r="J18" s="59" t="s">
        <v>141</v>
      </c>
      <c r="K18" s="151">
        <v>1240</v>
      </c>
      <c r="L18" s="163"/>
      <c r="M18" s="100"/>
      <c r="N18" s="101"/>
      <c r="O18" s="187"/>
    </row>
    <row r="19" spans="1:15" ht="18" customHeight="1">
      <c r="A19" s="59"/>
      <c r="B19" s="167"/>
      <c r="C19" s="163"/>
      <c r="D19" s="102"/>
      <c r="E19" s="168"/>
      <c r="F19" s="186"/>
      <c r="G19" s="59"/>
      <c r="H19" s="166"/>
      <c r="I19" s="163"/>
      <c r="J19" s="59"/>
      <c r="K19" s="151"/>
      <c r="L19" s="163"/>
      <c r="M19" s="103"/>
      <c r="N19" s="104"/>
      <c r="O19" s="188"/>
    </row>
    <row r="20" spans="1:15" ht="18" customHeight="1">
      <c r="A20" s="59"/>
      <c r="B20" s="167"/>
      <c r="C20" s="163"/>
      <c r="D20" s="59"/>
      <c r="E20" s="166"/>
      <c r="F20" s="163"/>
      <c r="G20" s="105"/>
      <c r="H20" s="166"/>
      <c r="I20" s="163"/>
      <c r="J20" s="59"/>
      <c r="K20" s="166"/>
      <c r="L20" s="163"/>
      <c r="M20" s="59"/>
      <c r="N20" s="166"/>
      <c r="O20" s="163"/>
    </row>
    <row r="21" spans="1:15" ht="18" customHeight="1">
      <c r="A21" s="59"/>
      <c r="B21" s="167"/>
      <c r="C21" s="163"/>
      <c r="D21" s="59"/>
      <c r="E21" s="166"/>
      <c r="F21" s="163"/>
      <c r="G21" s="59"/>
      <c r="H21" s="166"/>
      <c r="I21" s="163"/>
      <c r="J21" s="59"/>
      <c r="K21" s="169"/>
      <c r="L21" s="164"/>
      <c r="M21" s="59"/>
      <c r="N21" s="166"/>
      <c r="O21" s="163"/>
    </row>
    <row r="22" spans="1:15" ht="18" customHeight="1">
      <c r="A22" s="106"/>
      <c r="B22" s="170"/>
      <c r="C22" s="164"/>
      <c r="D22" s="106"/>
      <c r="E22" s="169"/>
      <c r="F22" s="164"/>
      <c r="G22" s="106"/>
      <c r="H22" s="169"/>
      <c r="I22" s="164"/>
      <c r="J22" s="59"/>
      <c r="K22" s="171"/>
      <c r="L22" s="164"/>
      <c r="M22" s="106"/>
      <c r="N22" s="169"/>
      <c r="O22" s="164"/>
    </row>
    <row r="23" spans="1:15" ht="18" customHeight="1">
      <c r="A23" s="108" t="s">
        <v>88</v>
      </c>
      <c r="B23" s="172">
        <f>SUM(B9:B22)</f>
        <v>2970</v>
      </c>
      <c r="C23" s="109">
        <f>SUM(C9:C22)</f>
        <v>0</v>
      </c>
      <c r="D23" s="108" t="s">
        <v>88</v>
      </c>
      <c r="E23" s="165">
        <f>SUM(E9:E22)</f>
        <v>5370</v>
      </c>
      <c r="F23" s="109">
        <f>SUM(F9:F22)</f>
        <v>0</v>
      </c>
      <c r="G23" s="108" t="s">
        <v>88</v>
      </c>
      <c r="H23" s="165">
        <f>SUM(H9:H22)</f>
        <v>5210</v>
      </c>
      <c r="I23" s="109">
        <f>SUM(I9:I22)</f>
        <v>0</v>
      </c>
      <c r="J23" s="108" t="s">
        <v>88</v>
      </c>
      <c r="K23" s="165">
        <f>SUM(K9:K22)</f>
        <v>10560</v>
      </c>
      <c r="L23" s="109">
        <f>SUM(L9:L22)</f>
        <v>0</v>
      </c>
      <c r="M23" s="108" t="s">
        <v>88</v>
      </c>
      <c r="N23" s="165">
        <f>SUM(N9:N22)</f>
        <v>0</v>
      </c>
      <c r="O23" s="109">
        <f>SUM(O9:O22)</f>
        <v>0</v>
      </c>
    </row>
    <row r="24" spans="1:15" ht="18" customHeight="1">
      <c r="A24" s="97" t="s">
        <v>89</v>
      </c>
      <c r="B24" s="167"/>
      <c r="C24" s="110"/>
      <c r="D24" s="97" t="s">
        <v>89</v>
      </c>
      <c r="E24" s="166"/>
      <c r="F24" s="110"/>
      <c r="G24" s="97" t="s">
        <v>89</v>
      </c>
      <c r="H24" s="166"/>
      <c r="I24" s="110"/>
      <c r="J24" s="97" t="s">
        <v>89</v>
      </c>
      <c r="K24" s="166"/>
      <c r="L24" s="110"/>
      <c r="M24" s="97" t="s">
        <v>89</v>
      </c>
      <c r="N24" s="166"/>
      <c r="O24" s="110"/>
    </row>
    <row r="25" spans="1:15" ht="18" customHeight="1">
      <c r="A25" s="59" t="s">
        <v>152</v>
      </c>
      <c r="B25" s="152">
        <v>850</v>
      </c>
      <c r="C25" s="163"/>
      <c r="D25" s="111"/>
      <c r="E25" s="166"/>
      <c r="F25" s="110"/>
      <c r="G25" s="59" t="s">
        <v>36</v>
      </c>
      <c r="H25" s="166">
        <v>100</v>
      </c>
      <c r="I25" s="163"/>
      <c r="J25" s="59" t="s">
        <v>36</v>
      </c>
      <c r="K25" s="152">
        <v>590</v>
      </c>
      <c r="L25" s="163"/>
      <c r="M25" s="59"/>
      <c r="N25" s="166"/>
      <c r="O25" s="163"/>
    </row>
    <row r="26" spans="1:15" ht="18" customHeight="1">
      <c r="A26" s="59"/>
      <c r="B26" s="152"/>
      <c r="C26" s="163"/>
      <c r="D26" s="59"/>
      <c r="E26" s="166"/>
      <c r="F26" s="110"/>
      <c r="G26" s="59" t="s">
        <v>104</v>
      </c>
      <c r="H26" s="166">
        <v>1180</v>
      </c>
      <c r="I26" s="163"/>
      <c r="J26" s="59" t="s">
        <v>117</v>
      </c>
      <c r="K26" s="152">
        <v>920</v>
      </c>
      <c r="L26" s="163"/>
      <c r="M26" s="59"/>
      <c r="N26" s="166"/>
      <c r="O26" s="110"/>
    </row>
    <row r="27" spans="1:15" ht="18" customHeight="1">
      <c r="A27" s="59"/>
      <c r="B27" s="152"/>
      <c r="C27" s="163"/>
      <c r="D27" s="59"/>
      <c r="E27" s="166"/>
      <c r="F27" s="110"/>
      <c r="G27" s="59"/>
      <c r="H27" s="166"/>
      <c r="I27" s="110"/>
      <c r="J27" s="59" t="s">
        <v>116</v>
      </c>
      <c r="K27" s="152">
        <v>1310</v>
      </c>
      <c r="L27" s="163"/>
      <c r="M27" s="59"/>
      <c r="N27" s="166"/>
      <c r="O27" s="110"/>
    </row>
    <row r="28" spans="1:15" ht="18" customHeight="1">
      <c r="A28" s="59"/>
      <c r="B28" s="152"/>
      <c r="C28" s="126"/>
      <c r="D28" s="59"/>
      <c r="E28" s="166"/>
      <c r="F28" s="110"/>
      <c r="G28" s="59"/>
      <c r="H28" s="166"/>
      <c r="I28" s="110"/>
      <c r="J28" s="59"/>
      <c r="K28" s="152"/>
      <c r="L28" s="126"/>
      <c r="M28" s="59"/>
      <c r="N28" s="166"/>
      <c r="O28" s="110"/>
    </row>
    <row r="29" spans="1:15" ht="18" customHeight="1">
      <c r="A29" s="108" t="s">
        <v>88</v>
      </c>
      <c r="B29" s="153">
        <f>SUM(B25:B28)</f>
        <v>850</v>
      </c>
      <c r="C29" s="156">
        <f>SUM(C25:C28)</f>
        <v>0</v>
      </c>
      <c r="D29" s="108" t="s">
        <v>88</v>
      </c>
      <c r="E29" s="165">
        <f>SUM(E25:E28)</f>
        <v>0</v>
      </c>
      <c r="F29" s="109">
        <f>SUM(F25:F28)</f>
        <v>0</v>
      </c>
      <c r="G29" s="108" t="s">
        <v>88</v>
      </c>
      <c r="H29" s="165">
        <f>SUM(H25:H28)</f>
        <v>1280</v>
      </c>
      <c r="I29" s="109">
        <f>SUM(I25:I28)</f>
        <v>0</v>
      </c>
      <c r="J29" s="108" t="s">
        <v>88</v>
      </c>
      <c r="K29" s="153">
        <f>SUM(K25:K28)</f>
        <v>2820</v>
      </c>
      <c r="L29" s="156">
        <f>SUM(L25:L28)</f>
        <v>0</v>
      </c>
      <c r="M29" s="108" t="s">
        <v>88</v>
      </c>
      <c r="N29" s="165">
        <f>SUM(N25:N28)</f>
        <v>0</v>
      </c>
      <c r="O29" s="109">
        <f>SUM(O25:O28)</f>
        <v>0</v>
      </c>
    </row>
    <row r="30" spans="1:15" s="6" customFormat="1" ht="18" customHeight="1" thickBot="1">
      <c r="A30" s="112" t="s">
        <v>6</v>
      </c>
      <c r="B30" s="154">
        <f>SUM(B23+B29)</f>
        <v>3820</v>
      </c>
      <c r="C30" s="184">
        <f>SUM(C23+C29)</f>
        <v>0</v>
      </c>
      <c r="D30" s="113" t="s">
        <v>6</v>
      </c>
      <c r="E30" s="173">
        <f>SUM(E23+E29)</f>
        <v>5370</v>
      </c>
      <c r="F30" s="185">
        <f>SUM(F23+F29)</f>
        <v>0</v>
      </c>
      <c r="G30" s="113" t="s">
        <v>6</v>
      </c>
      <c r="H30" s="173">
        <f>SUM(H23+H29)</f>
        <v>6490</v>
      </c>
      <c r="I30" s="185">
        <f>SUM(I23+I29)</f>
        <v>0</v>
      </c>
      <c r="J30" s="113" t="s">
        <v>6</v>
      </c>
      <c r="K30" s="173">
        <f>SUM(K23+K29)</f>
        <v>13380</v>
      </c>
      <c r="L30" s="185">
        <f>SUM(L23+L29)</f>
        <v>0</v>
      </c>
      <c r="M30" s="113" t="s">
        <v>6</v>
      </c>
      <c r="N30" s="173">
        <f>SUM(N23+N29)</f>
        <v>0</v>
      </c>
      <c r="O30" s="185">
        <f>SUM(O23+O29)</f>
        <v>0</v>
      </c>
    </row>
    <row r="31" ht="15" customHeight="1" thickBot="1"/>
    <row r="32" spans="1:15" ht="18" customHeight="1" thickBot="1">
      <c r="A32" s="161" t="s">
        <v>163</v>
      </c>
      <c r="B32" s="77"/>
      <c r="C32" s="79" t="s">
        <v>97</v>
      </c>
      <c r="D32" s="80" t="s">
        <v>90</v>
      </c>
      <c r="E32" s="81"/>
      <c r="F32" s="82" t="s">
        <v>22</v>
      </c>
      <c r="G32" s="83">
        <f>SUM(K47,H47,E47,B47,N47)</f>
        <v>7750</v>
      </c>
      <c r="H32" s="84" t="s">
        <v>23</v>
      </c>
      <c r="I32" s="85">
        <f>SUM(C47,F47,I47,L47,O47)</f>
        <v>0</v>
      </c>
      <c r="J32" s="114" t="s">
        <v>96</v>
      </c>
      <c r="K32" s="115"/>
      <c r="L32" s="89"/>
      <c r="M32" s="1"/>
      <c r="N32" s="115"/>
      <c r="O32" s="89"/>
    </row>
    <row r="33" ht="4.5" customHeight="1" thickBot="1"/>
    <row r="34" spans="1:15" ht="18" customHeight="1">
      <c r="A34" s="90" t="s">
        <v>1</v>
      </c>
      <c r="B34" s="91"/>
      <c r="C34" s="92"/>
      <c r="D34" s="91" t="s">
        <v>2</v>
      </c>
      <c r="E34" s="91"/>
      <c r="F34" s="92"/>
      <c r="G34" s="91" t="s">
        <v>3</v>
      </c>
      <c r="H34" s="91"/>
      <c r="I34" s="92"/>
      <c r="J34" s="91" t="s">
        <v>4</v>
      </c>
      <c r="K34" s="91"/>
      <c r="L34" s="92"/>
      <c r="M34" s="91" t="s">
        <v>58</v>
      </c>
      <c r="N34" s="91"/>
      <c r="O34" s="92"/>
    </row>
    <row r="35" spans="1:15" ht="18" customHeight="1">
      <c r="A35" s="96" t="s">
        <v>5</v>
      </c>
      <c r="B35" s="94" t="s">
        <v>56</v>
      </c>
      <c r="C35" s="95" t="s">
        <v>80</v>
      </c>
      <c r="D35" s="96" t="s">
        <v>5</v>
      </c>
      <c r="E35" s="94" t="s">
        <v>56</v>
      </c>
      <c r="F35" s="95" t="s">
        <v>80</v>
      </c>
      <c r="G35" s="96" t="s">
        <v>5</v>
      </c>
      <c r="H35" s="94" t="s">
        <v>56</v>
      </c>
      <c r="I35" s="95" t="s">
        <v>80</v>
      </c>
      <c r="J35" s="96" t="s">
        <v>5</v>
      </c>
      <c r="K35" s="94" t="s">
        <v>56</v>
      </c>
      <c r="L35" s="95" t="s">
        <v>80</v>
      </c>
      <c r="M35" s="96" t="s">
        <v>5</v>
      </c>
      <c r="N35" s="94" t="s">
        <v>56</v>
      </c>
      <c r="O35" s="95" t="s">
        <v>80</v>
      </c>
    </row>
    <row r="36" spans="1:15" ht="18" customHeight="1">
      <c r="A36" s="97" t="s">
        <v>91</v>
      </c>
      <c r="B36" s="98"/>
      <c r="C36" s="183"/>
      <c r="D36" s="97" t="s">
        <v>91</v>
      </c>
      <c r="E36" s="98"/>
      <c r="F36" s="183"/>
      <c r="G36" s="97" t="s">
        <v>91</v>
      </c>
      <c r="H36" s="98"/>
      <c r="I36" s="183"/>
      <c r="J36" s="97" t="s">
        <v>91</v>
      </c>
      <c r="K36" s="98"/>
      <c r="L36" s="183"/>
      <c r="M36" s="97" t="s">
        <v>91</v>
      </c>
      <c r="N36" s="98"/>
      <c r="O36" s="183"/>
    </row>
    <row r="37" spans="1:15" ht="18" customHeight="1">
      <c r="A37" s="210" t="s">
        <v>154</v>
      </c>
      <c r="B37" s="151">
        <v>680</v>
      </c>
      <c r="C37" s="155"/>
      <c r="D37" s="59" t="s">
        <v>153</v>
      </c>
      <c r="E37" s="166">
        <v>360</v>
      </c>
      <c r="F37" s="155"/>
      <c r="G37" s="59" t="s">
        <v>100</v>
      </c>
      <c r="H37" s="166">
        <v>850</v>
      </c>
      <c r="I37" s="155"/>
      <c r="J37" s="59" t="s">
        <v>118</v>
      </c>
      <c r="K37" s="151">
        <v>570</v>
      </c>
      <c r="L37" s="155"/>
      <c r="M37" s="59"/>
      <c r="N37" s="166"/>
      <c r="O37" s="155"/>
    </row>
    <row r="38" spans="1:15" ht="18" customHeight="1">
      <c r="A38" s="116"/>
      <c r="B38" s="157"/>
      <c r="C38" s="189"/>
      <c r="D38" s="117"/>
      <c r="E38" s="174"/>
      <c r="F38" s="164"/>
      <c r="G38" s="118"/>
      <c r="H38" s="174"/>
      <c r="I38" s="164"/>
      <c r="J38" s="118"/>
      <c r="K38" s="157"/>
      <c r="L38" s="189"/>
      <c r="M38" s="118"/>
      <c r="N38" s="174"/>
      <c r="O38" s="164"/>
    </row>
    <row r="39" spans="1:15" ht="18" customHeight="1">
      <c r="A39" s="108" t="s">
        <v>88</v>
      </c>
      <c r="B39" s="180">
        <f>SUM(B37:B38)</f>
        <v>680</v>
      </c>
      <c r="C39" s="158">
        <f>SUM(C37:C38)</f>
        <v>0</v>
      </c>
      <c r="D39" s="108" t="s">
        <v>88</v>
      </c>
      <c r="E39" s="165">
        <f>SUM(E37:E38)</f>
        <v>360</v>
      </c>
      <c r="F39" s="158">
        <f>SUM(F37:F38)</f>
        <v>0</v>
      </c>
      <c r="G39" s="108" t="s">
        <v>88</v>
      </c>
      <c r="H39" s="165">
        <f>SUM(H37:H38)</f>
        <v>850</v>
      </c>
      <c r="I39" s="158">
        <f>SUM(I37:I38)</f>
        <v>0</v>
      </c>
      <c r="J39" s="108" t="s">
        <v>88</v>
      </c>
      <c r="K39" s="180">
        <f>SUM(K37:K38)</f>
        <v>570</v>
      </c>
      <c r="L39" s="158">
        <f>SUM(L37:L38)</f>
        <v>0</v>
      </c>
      <c r="M39" s="108" t="s">
        <v>88</v>
      </c>
      <c r="N39" s="165">
        <f>SUM(N37:N38)</f>
        <v>0</v>
      </c>
      <c r="O39" s="158">
        <f>SUM(O37:O38)</f>
        <v>0</v>
      </c>
    </row>
    <row r="40" spans="1:15" ht="18" customHeight="1">
      <c r="A40" s="97" t="s">
        <v>89</v>
      </c>
      <c r="B40" s="181"/>
      <c r="C40" s="159"/>
      <c r="D40" s="97" t="s">
        <v>89</v>
      </c>
      <c r="E40" s="166"/>
      <c r="F40" s="191"/>
      <c r="G40" s="97" t="s">
        <v>89</v>
      </c>
      <c r="H40" s="166"/>
      <c r="I40" s="191"/>
      <c r="J40" s="97" t="s">
        <v>89</v>
      </c>
      <c r="K40" s="160"/>
      <c r="L40" s="191"/>
      <c r="M40" s="97" t="s">
        <v>89</v>
      </c>
      <c r="N40" s="166"/>
      <c r="O40" s="191"/>
    </row>
    <row r="41" spans="1:15" ht="18" customHeight="1">
      <c r="A41" s="59" t="s">
        <v>37</v>
      </c>
      <c r="B41" s="151">
        <v>800</v>
      </c>
      <c r="C41" s="155"/>
      <c r="D41" s="111"/>
      <c r="E41" s="166"/>
      <c r="F41" s="163"/>
      <c r="G41" s="97" t="s">
        <v>103</v>
      </c>
      <c r="H41" s="166">
        <v>1240</v>
      </c>
      <c r="I41" s="155"/>
      <c r="J41" s="59" t="s">
        <v>38</v>
      </c>
      <c r="K41" s="151">
        <v>280</v>
      </c>
      <c r="L41" s="155"/>
      <c r="M41" s="59"/>
      <c r="N41" s="194"/>
      <c r="O41" s="155"/>
    </row>
    <row r="42" spans="1:15" ht="18" customHeight="1">
      <c r="A42" s="59" t="s">
        <v>82</v>
      </c>
      <c r="B42" s="157">
        <v>30</v>
      </c>
      <c r="C42" s="155"/>
      <c r="D42" s="59"/>
      <c r="E42" s="174"/>
      <c r="F42" s="163"/>
      <c r="G42" s="59"/>
      <c r="H42" s="166"/>
      <c r="I42" s="163"/>
      <c r="J42" s="59" t="s">
        <v>119</v>
      </c>
      <c r="K42" s="151">
        <v>880</v>
      </c>
      <c r="L42" s="155"/>
      <c r="M42" s="118"/>
      <c r="N42" s="174"/>
      <c r="O42" s="163"/>
    </row>
    <row r="43" spans="1:15" ht="18" customHeight="1">
      <c r="A43" s="59"/>
      <c r="B43" s="205"/>
      <c r="C43" s="204"/>
      <c r="D43" s="59"/>
      <c r="E43" s="174"/>
      <c r="F43" s="163"/>
      <c r="G43" s="59"/>
      <c r="H43" s="166"/>
      <c r="I43" s="163"/>
      <c r="J43" s="59" t="s">
        <v>120</v>
      </c>
      <c r="K43" s="151">
        <v>830</v>
      </c>
      <c r="L43" s="155"/>
      <c r="M43" s="118"/>
      <c r="N43" s="174"/>
      <c r="O43" s="163"/>
    </row>
    <row r="44" spans="1:15" ht="18" customHeight="1">
      <c r="A44" s="59"/>
      <c r="B44" s="157"/>
      <c r="C44" s="189"/>
      <c r="D44" s="118"/>
      <c r="E44" s="174"/>
      <c r="F44" s="163"/>
      <c r="G44" s="105"/>
      <c r="H44" s="166"/>
      <c r="I44" s="163"/>
      <c r="J44" s="203" t="s">
        <v>121</v>
      </c>
      <c r="K44" s="151">
        <v>1230</v>
      </c>
      <c r="L44" s="155"/>
      <c r="M44" s="118"/>
      <c r="N44" s="174"/>
      <c r="O44" s="163"/>
    </row>
    <row r="45" spans="1:15" ht="18" customHeight="1">
      <c r="A45" s="59"/>
      <c r="B45" s="157"/>
      <c r="C45" s="189"/>
      <c r="D45" s="118"/>
      <c r="E45" s="174"/>
      <c r="F45" s="164"/>
      <c r="G45" s="120"/>
      <c r="H45" s="174"/>
      <c r="I45" s="164"/>
      <c r="J45" s="118"/>
      <c r="K45" s="157"/>
      <c r="L45" s="189"/>
      <c r="M45" s="118"/>
      <c r="N45" s="174"/>
      <c r="O45" s="164"/>
    </row>
    <row r="46" spans="1:15" ht="18" customHeight="1">
      <c r="A46" s="108" t="s">
        <v>88</v>
      </c>
      <c r="B46" s="180">
        <f>SUM(B41:B45)</f>
        <v>830</v>
      </c>
      <c r="C46" s="119">
        <f>SUM(C41:C45)</f>
        <v>0</v>
      </c>
      <c r="D46" s="108" t="s">
        <v>88</v>
      </c>
      <c r="E46" s="165">
        <f>SUM(E41:E45)</f>
        <v>0</v>
      </c>
      <c r="F46" s="119">
        <f>SUM(F41:F45)</f>
        <v>0</v>
      </c>
      <c r="G46" s="108" t="s">
        <v>88</v>
      </c>
      <c r="H46" s="165">
        <f>SUM(H41:H45)</f>
        <v>1240</v>
      </c>
      <c r="I46" s="119">
        <f>SUM(I41:I45)</f>
        <v>0</v>
      </c>
      <c r="J46" s="108" t="s">
        <v>88</v>
      </c>
      <c r="K46" s="180">
        <f>SUM(K41:K45)</f>
        <v>3220</v>
      </c>
      <c r="L46" s="119">
        <f>SUM(L41:L45)</f>
        <v>0</v>
      </c>
      <c r="M46" s="108" t="s">
        <v>88</v>
      </c>
      <c r="N46" s="165">
        <f>SUM(N41:N45)</f>
        <v>0</v>
      </c>
      <c r="O46" s="119">
        <f>SUM(O41:O45)</f>
        <v>0</v>
      </c>
    </row>
    <row r="47" spans="1:15" s="6" customFormat="1" ht="18" customHeight="1" thickBot="1">
      <c r="A47" s="112" t="s">
        <v>6</v>
      </c>
      <c r="B47" s="173">
        <f>SUM(B39,B46)</f>
        <v>1510</v>
      </c>
      <c r="C47" s="190">
        <f>SUM(C39,C46)</f>
        <v>0</v>
      </c>
      <c r="D47" s="113" t="s">
        <v>6</v>
      </c>
      <c r="E47" s="173">
        <f>SUM(E39,E46)</f>
        <v>360</v>
      </c>
      <c r="F47" s="190">
        <f>SUM(F39,F46)</f>
        <v>0</v>
      </c>
      <c r="G47" s="113" t="s">
        <v>6</v>
      </c>
      <c r="H47" s="173">
        <f>SUM(H39,H46)</f>
        <v>2090</v>
      </c>
      <c r="I47" s="190">
        <f>SUM(I39,I46)</f>
        <v>0</v>
      </c>
      <c r="J47" s="113" t="s">
        <v>6</v>
      </c>
      <c r="K47" s="173">
        <f>SUM(K39,K46)</f>
        <v>3790</v>
      </c>
      <c r="L47" s="190">
        <f>SUM(L39,L46)</f>
        <v>0</v>
      </c>
      <c r="M47" s="113" t="s">
        <v>6</v>
      </c>
      <c r="N47" s="173">
        <f>SUM(N39,N46)</f>
        <v>0</v>
      </c>
      <c r="O47" s="190">
        <f>SUM(O39,O46)</f>
        <v>0</v>
      </c>
    </row>
    <row r="48" ht="15" customHeight="1" thickBot="1"/>
    <row r="49" spans="1:15" ht="18" customHeight="1" thickBot="1">
      <c r="A49" s="161" t="s">
        <v>163</v>
      </c>
      <c r="B49" s="77"/>
      <c r="C49" s="79" t="s">
        <v>51</v>
      </c>
      <c r="D49" s="80" t="s">
        <v>61</v>
      </c>
      <c r="E49" s="81"/>
      <c r="F49" s="82" t="s">
        <v>22</v>
      </c>
      <c r="G49" s="83">
        <f>SUM(K56,H56,E56,B56,N56)</f>
        <v>2130</v>
      </c>
      <c r="H49" s="84" t="s">
        <v>23</v>
      </c>
      <c r="I49" s="85">
        <f>SUM(C56,F56,I56,L56,O56)</f>
        <v>0</v>
      </c>
      <c r="J49" s="1"/>
      <c r="K49" s="115"/>
      <c r="L49" s="89"/>
      <c r="M49" s="1"/>
      <c r="N49" s="115"/>
      <c r="O49" s="89"/>
    </row>
    <row r="50" ht="4.5" customHeight="1" thickBot="1"/>
    <row r="51" spans="1:15" ht="18" customHeight="1">
      <c r="A51" s="90" t="s">
        <v>1</v>
      </c>
      <c r="B51" s="91"/>
      <c r="C51" s="92"/>
      <c r="D51" s="91" t="s">
        <v>2</v>
      </c>
      <c r="E51" s="91"/>
      <c r="F51" s="92"/>
      <c r="G51" s="91" t="s">
        <v>3</v>
      </c>
      <c r="H51" s="91"/>
      <c r="I51" s="92"/>
      <c r="J51" s="91" t="s">
        <v>4</v>
      </c>
      <c r="K51" s="91"/>
      <c r="L51" s="92"/>
      <c r="M51" s="91" t="s">
        <v>58</v>
      </c>
      <c r="N51" s="91"/>
      <c r="O51" s="92"/>
    </row>
    <row r="52" spans="1:15" ht="18" customHeight="1">
      <c r="A52" s="121" t="s">
        <v>5</v>
      </c>
      <c r="B52" s="122" t="s">
        <v>56</v>
      </c>
      <c r="C52" s="95" t="s">
        <v>80</v>
      </c>
      <c r="D52" s="121" t="s">
        <v>5</v>
      </c>
      <c r="E52" s="122" t="s">
        <v>56</v>
      </c>
      <c r="F52" s="95"/>
      <c r="G52" s="121" t="s">
        <v>5</v>
      </c>
      <c r="H52" s="122" t="s">
        <v>56</v>
      </c>
      <c r="I52" s="95" t="s">
        <v>80</v>
      </c>
      <c r="J52" s="121" t="s">
        <v>5</v>
      </c>
      <c r="K52" s="122" t="s">
        <v>56</v>
      </c>
      <c r="L52" s="95" t="s">
        <v>80</v>
      </c>
      <c r="M52" s="121" t="s">
        <v>5</v>
      </c>
      <c r="N52" s="122" t="s">
        <v>56</v>
      </c>
      <c r="O52" s="95" t="s">
        <v>80</v>
      </c>
    </row>
    <row r="53" spans="1:15" ht="18" customHeight="1">
      <c r="A53" s="60" t="s">
        <v>39</v>
      </c>
      <c r="B53" s="207">
        <v>350</v>
      </c>
      <c r="C53" s="155"/>
      <c r="D53" s="60" t="s">
        <v>137</v>
      </c>
      <c r="E53" s="175">
        <v>830</v>
      </c>
      <c r="F53" s="155"/>
      <c r="G53" s="60"/>
      <c r="H53" s="175"/>
      <c r="I53" s="155">
        <f>H53</f>
        <v>0</v>
      </c>
      <c r="J53" s="206" t="s">
        <v>130</v>
      </c>
      <c r="K53" s="175">
        <v>950</v>
      </c>
      <c r="L53" s="155"/>
      <c r="M53" s="60"/>
      <c r="N53" s="175"/>
      <c r="O53" s="155"/>
    </row>
    <row r="54" spans="1:15" ht="18" customHeight="1">
      <c r="A54" s="176"/>
      <c r="B54" s="171"/>
      <c r="C54" s="110"/>
      <c r="D54" s="123"/>
      <c r="E54" s="171"/>
      <c r="F54" s="110"/>
      <c r="G54" s="177"/>
      <c r="H54" s="171"/>
      <c r="I54" s="110"/>
      <c r="J54" s="123"/>
      <c r="K54" s="171"/>
      <c r="L54" s="110"/>
      <c r="M54" s="177"/>
      <c r="N54" s="171"/>
      <c r="O54" s="110"/>
    </row>
    <row r="55" spans="1:15" ht="18" customHeight="1">
      <c r="A55" s="123"/>
      <c r="B55" s="178"/>
      <c r="C55" s="110"/>
      <c r="D55" s="123"/>
      <c r="E55" s="171"/>
      <c r="F55" s="110"/>
      <c r="G55" s="202"/>
      <c r="H55" s="171"/>
      <c r="I55" s="110"/>
      <c r="J55" s="150"/>
      <c r="K55" s="171"/>
      <c r="L55" s="110"/>
      <c r="M55" s="123"/>
      <c r="N55" s="171"/>
      <c r="O55" s="110"/>
    </row>
    <row r="56" spans="1:15" s="6" customFormat="1" ht="18" customHeight="1" thickBot="1">
      <c r="A56" s="124" t="s">
        <v>6</v>
      </c>
      <c r="B56" s="179">
        <f>SUM(B53:B55)</f>
        <v>350</v>
      </c>
      <c r="C56" s="185">
        <f>SUM(C53:C55)</f>
        <v>0</v>
      </c>
      <c r="D56" s="125" t="s">
        <v>6</v>
      </c>
      <c r="E56" s="179">
        <f>SUM(E53:E55)</f>
        <v>830</v>
      </c>
      <c r="F56" s="185">
        <f>SUM(F53:F55)</f>
        <v>0</v>
      </c>
      <c r="G56" s="125" t="s">
        <v>6</v>
      </c>
      <c r="H56" s="179">
        <f>SUM(H53:H55)</f>
        <v>0</v>
      </c>
      <c r="I56" s="185">
        <f>SUM(I53:I55)</f>
        <v>0</v>
      </c>
      <c r="J56" s="125" t="s">
        <v>6</v>
      </c>
      <c r="K56" s="179">
        <f>SUM(K53:K55)</f>
        <v>950</v>
      </c>
      <c r="L56" s="185">
        <f>SUM(L53:L55)</f>
        <v>0</v>
      </c>
      <c r="M56" s="125" t="s">
        <v>6</v>
      </c>
      <c r="N56" s="179">
        <f>SUM(N53:N55)</f>
        <v>0</v>
      </c>
      <c r="O56" s="185">
        <f>SUM(O53:O55)</f>
        <v>0</v>
      </c>
    </row>
    <row r="57" ht="15" customHeight="1" thickBot="1"/>
    <row r="58" spans="1:15" ht="18" customHeight="1" thickBot="1">
      <c r="A58" s="161" t="s">
        <v>163</v>
      </c>
      <c r="B58" s="77"/>
      <c r="C58" s="79" t="s">
        <v>52</v>
      </c>
      <c r="D58" s="80" t="s">
        <v>63</v>
      </c>
      <c r="E58" s="81"/>
      <c r="F58" s="82" t="s">
        <v>22</v>
      </c>
      <c r="G58" s="83">
        <f>SUM(K70,H70,E70,B70,N70)</f>
        <v>15530</v>
      </c>
      <c r="H58" s="84" t="s">
        <v>23</v>
      </c>
      <c r="I58" s="85">
        <f>SUM(C70,F70,I70,L70,O70)</f>
        <v>0</v>
      </c>
      <c r="J58" s="1"/>
      <c r="K58" s="115"/>
      <c r="L58" s="89"/>
      <c r="M58" s="1"/>
      <c r="N58" s="115"/>
      <c r="O58" s="89"/>
    </row>
    <row r="59" ht="4.5" customHeight="1" thickBot="1"/>
    <row r="60" spans="1:15" ht="18" customHeight="1">
      <c r="A60" s="90" t="s">
        <v>1</v>
      </c>
      <c r="B60" s="91"/>
      <c r="C60" s="92"/>
      <c r="D60" s="91" t="s">
        <v>2</v>
      </c>
      <c r="E60" s="91"/>
      <c r="F60" s="92"/>
      <c r="G60" s="91" t="s">
        <v>3</v>
      </c>
      <c r="H60" s="91"/>
      <c r="I60" s="92"/>
      <c r="J60" s="91" t="s">
        <v>4</v>
      </c>
      <c r="K60" s="91"/>
      <c r="L60" s="92"/>
      <c r="M60" s="91" t="s">
        <v>58</v>
      </c>
      <c r="N60" s="91"/>
      <c r="O60" s="92"/>
    </row>
    <row r="61" spans="1:15" ht="18" customHeight="1">
      <c r="A61" s="96" t="s">
        <v>5</v>
      </c>
      <c r="B61" s="94" t="s">
        <v>56</v>
      </c>
      <c r="C61" s="95" t="s">
        <v>80</v>
      </c>
      <c r="D61" s="96" t="s">
        <v>5</v>
      </c>
      <c r="E61" s="94" t="s">
        <v>56</v>
      </c>
      <c r="F61" s="95" t="s">
        <v>80</v>
      </c>
      <c r="G61" s="96" t="s">
        <v>5</v>
      </c>
      <c r="H61" s="94" t="s">
        <v>56</v>
      </c>
      <c r="I61" s="95" t="s">
        <v>80</v>
      </c>
      <c r="J61" s="96" t="s">
        <v>5</v>
      </c>
      <c r="K61" s="94" t="s">
        <v>56</v>
      </c>
      <c r="L61" s="95" t="s">
        <v>80</v>
      </c>
      <c r="M61" s="96" t="s">
        <v>5</v>
      </c>
      <c r="N61" s="94" t="s">
        <v>56</v>
      </c>
      <c r="O61" s="95" t="s">
        <v>80</v>
      </c>
    </row>
    <row r="62" spans="1:15" ht="18" customHeight="1">
      <c r="A62" s="59" t="s">
        <v>41</v>
      </c>
      <c r="B62" s="182">
        <v>150</v>
      </c>
      <c r="C62" s="155"/>
      <c r="D62" s="59" t="s">
        <v>138</v>
      </c>
      <c r="E62" s="182">
        <v>1580</v>
      </c>
      <c r="F62" s="155"/>
      <c r="G62" s="59" t="s">
        <v>40</v>
      </c>
      <c r="H62" s="166">
        <v>1620</v>
      </c>
      <c r="I62" s="155"/>
      <c r="J62" s="203" t="s">
        <v>122</v>
      </c>
      <c r="K62" s="166">
        <v>1490</v>
      </c>
      <c r="L62" s="155"/>
      <c r="M62" s="59"/>
      <c r="N62" s="166"/>
      <c r="O62" s="155"/>
    </row>
    <row r="63" spans="1:15" ht="18" customHeight="1">
      <c r="A63" s="59" t="s">
        <v>161</v>
      </c>
      <c r="B63" s="182">
        <v>2100</v>
      </c>
      <c r="C63" s="155"/>
      <c r="D63" s="59" t="s">
        <v>156</v>
      </c>
      <c r="E63" s="182">
        <v>1450</v>
      </c>
      <c r="F63" s="155"/>
      <c r="G63" s="59" t="s">
        <v>102</v>
      </c>
      <c r="H63" s="166">
        <v>450</v>
      </c>
      <c r="I63" s="155"/>
      <c r="J63" s="59" t="s">
        <v>42</v>
      </c>
      <c r="K63" s="166">
        <v>850</v>
      </c>
      <c r="L63" s="155"/>
      <c r="M63" s="59"/>
      <c r="N63" s="166"/>
      <c r="O63" s="155"/>
    </row>
    <row r="64" spans="1:15" ht="18" customHeight="1">
      <c r="A64" s="59"/>
      <c r="B64" s="182"/>
      <c r="C64" s="155"/>
      <c r="D64" s="59" t="s">
        <v>139</v>
      </c>
      <c r="E64" s="182">
        <v>490</v>
      </c>
      <c r="F64" s="155"/>
      <c r="G64" s="162" t="s">
        <v>108</v>
      </c>
      <c r="H64" s="166">
        <v>1570</v>
      </c>
      <c r="I64" s="155"/>
      <c r="J64" s="59" t="s">
        <v>158</v>
      </c>
      <c r="K64" s="166">
        <v>1040</v>
      </c>
      <c r="L64" s="155"/>
      <c r="M64" s="59"/>
      <c r="N64" s="166"/>
      <c r="O64" s="155"/>
    </row>
    <row r="65" spans="1:15" ht="18" customHeight="1">
      <c r="A65" s="59"/>
      <c r="B65" s="182"/>
      <c r="C65" s="155"/>
      <c r="D65" s="59"/>
      <c r="E65" s="166"/>
      <c r="F65" s="126"/>
      <c r="G65" s="59" t="s">
        <v>106</v>
      </c>
      <c r="H65" s="166">
        <v>2220</v>
      </c>
      <c r="I65" s="155"/>
      <c r="J65" s="59" t="s">
        <v>159</v>
      </c>
      <c r="K65" s="166">
        <v>190</v>
      </c>
      <c r="L65" s="155"/>
      <c r="M65" s="59"/>
      <c r="N65" s="194"/>
      <c r="O65" s="204"/>
    </row>
    <row r="66" spans="1:15" ht="18" customHeight="1">
      <c r="A66" s="208"/>
      <c r="B66" s="167"/>
      <c r="C66" s="126"/>
      <c r="D66" s="59"/>
      <c r="E66" s="166"/>
      <c r="F66" s="126"/>
      <c r="G66" s="200" t="s">
        <v>110</v>
      </c>
      <c r="H66" s="166"/>
      <c r="I66" s="126"/>
      <c r="J66" s="59" t="s">
        <v>128</v>
      </c>
      <c r="K66" s="166">
        <v>220</v>
      </c>
      <c r="L66" s="126"/>
      <c r="M66" s="59"/>
      <c r="N66" s="166"/>
      <c r="O66" s="126"/>
    </row>
    <row r="67" spans="1:15" ht="18" customHeight="1">
      <c r="A67" s="59"/>
      <c r="B67" s="167"/>
      <c r="C67" s="126"/>
      <c r="D67" s="59"/>
      <c r="E67" s="166"/>
      <c r="F67" s="126"/>
      <c r="G67" s="59"/>
      <c r="H67" s="166"/>
      <c r="I67" s="126"/>
      <c r="J67" s="203" t="s">
        <v>140</v>
      </c>
      <c r="K67" s="166">
        <v>110</v>
      </c>
      <c r="L67" s="126"/>
      <c r="M67" s="59"/>
      <c r="N67" s="166"/>
      <c r="O67" s="126"/>
    </row>
    <row r="68" spans="1:15" ht="18" customHeight="1">
      <c r="A68" s="59" t="s">
        <v>43</v>
      </c>
      <c r="B68" s="167"/>
      <c r="C68" s="126"/>
      <c r="D68" s="59"/>
      <c r="E68" s="166"/>
      <c r="F68" s="126"/>
      <c r="G68" s="59"/>
      <c r="H68" s="166"/>
      <c r="I68" s="126"/>
      <c r="J68" s="59"/>
      <c r="K68" s="166"/>
      <c r="L68" s="126"/>
      <c r="M68" s="59"/>
      <c r="N68" s="166"/>
      <c r="O68" s="126"/>
    </row>
    <row r="69" spans="1:15" ht="18" customHeight="1">
      <c r="A69" s="59"/>
      <c r="B69" s="167"/>
      <c r="C69" s="126"/>
      <c r="D69" s="59"/>
      <c r="E69" s="166"/>
      <c r="F69" s="126"/>
      <c r="G69" s="59"/>
      <c r="H69" s="166"/>
      <c r="I69" s="126"/>
      <c r="J69" s="59"/>
      <c r="K69" s="166"/>
      <c r="L69" s="126"/>
      <c r="M69" s="59"/>
      <c r="N69" s="166"/>
      <c r="O69" s="126"/>
    </row>
    <row r="70" spans="1:15" s="6" customFormat="1" ht="18" customHeight="1" thickBot="1">
      <c r="A70" s="112" t="s">
        <v>6</v>
      </c>
      <c r="B70" s="173">
        <f>SUM(B62:B69)</f>
        <v>2250</v>
      </c>
      <c r="C70" s="185">
        <f>SUM(C62:C69)</f>
        <v>0</v>
      </c>
      <c r="D70" s="113" t="s">
        <v>6</v>
      </c>
      <c r="E70" s="173">
        <f>SUM(E62:E69)</f>
        <v>3520</v>
      </c>
      <c r="F70" s="185">
        <f>SUM(F62:F69)</f>
        <v>0</v>
      </c>
      <c r="G70" s="113" t="s">
        <v>6</v>
      </c>
      <c r="H70" s="173">
        <f>SUM(H62:H69)</f>
        <v>5860</v>
      </c>
      <c r="I70" s="185">
        <f>SUM(I62:I69)</f>
        <v>0</v>
      </c>
      <c r="J70" s="113" t="s">
        <v>6</v>
      </c>
      <c r="K70" s="173">
        <f>SUM(K62:K69)</f>
        <v>3900</v>
      </c>
      <c r="L70" s="185">
        <f>SUM(L62:L69)</f>
        <v>0</v>
      </c>
      <c r="M70" s="113" t="s">
        <v>6</v>
      </c>
      <c r="N70" s="173">
        <f>SUM(N62:N69)</f>
        <v>0</v>
      </c>
      <c r="O70" s="185">
        <f>SUM(O62:O69)</f>
        <v>0</v>
      </c>
    </row>
    <row r="71" ht="15" customHeight="1">
      <c r="B71" s="6"/>
    </row>
  </sheetData>
  <sheetProtection/>
  <mergeCells count="3">
    <mergeCell ref="A2:D2"/>
    <mergeCell ref="K2:L2"/>
    <mergeCell ref="E2:G2"/>
  </mergeCells>
  <conditionalFormatting sqref="F20:F29 C53:C56 F8:F18 O8:O17 C8:C29 I8:I29 L8:L29 O20:O29 C36:C39 F36:F46 C41:C46 I36:I46 L36:L46 O36:O46 F53:F56 I53:I56 L53:L56 O53:O56 C62:C66 F62:F66 I62:I66 L62:L66 O62:O66 O69:O70 L69:L70 I69:I70 F69:F70 C69:C70">
    <cfRule type="cellIs" priority="20" dxfId="49" operator="greaterThan" stopIfTrue="1">
      <formula>B8</formula>
    </cfRule>
  </conditionalFormatting>
  <conditionalFormatting sqref="I4 I32 I49 I58">
    <cfRule type="cellIs" priority="21" dxfId="49" operator="greaterThan" stopIfTrue="1">
      <formula>G4</formula>
    </cfRule>
  </conditionalFormatting>
  <conditionalFormatting sqref="B9:B13 B15">
    <cfRule type="cellIs" priority="19" dxfId="49" operator="greaterThan" stopIfTrue="1">
      <formula>A9</formula>
    </cfRule>
  </conditionalFormatting>
  <conditionalFormatting sqref="E9:E14">
    <cfRule type="cellIs" priority="18" dxfId="49" operator="greaterThan" stopIfTrue="1">
      <formula>D9</formula>
    </cfRule>
  </conditionalFormatting>
  <conditionalFormatting sqref="H9:H11 H13">
    <cfRule type="cellIs" priority="17" dxfId="49" operator="greaterThan" stopIfTrue="1">
      <formula>G9</formula>
    </cfRule>
  </conditionalFormatting>
  <conditionalFormatting sqref="K9:K19">
    <cfRule type="cellIs" priority="16" dxfId="49" operator="greaterThan" stopIfTrue="1">
      <formula>J9</formula>
    </cfRule>
  </conditionalFormatting>
  <conditionalFormatting sqref="N9:N15">
    <cfRule type="cellIs" priority="15" dxfId="49" operator="greaterThan" stopIfTrue="1">
      <formula>M9</formula>
    </cfRule>
  </conditionalFormatting>
  <conditionalFormatting sqref="B26:B29">
    <cfRule type="cellIs" priority="14" dxfId="49" operator="greaterThan" stopIfTrue="1">
      <formula>A26</formula>
    </cfRule>
  </conditionalFormatting>
  <conditionalFormatting sqref="K25:K29">
    <cfRule type="cellIs" priority="13" dxfId="49" operator="greaterThan" stopIfTrue="1">
      <formula>J25</formula>
    </cfRule>
  </conditionalFormatting>
  <conditionalFormatting sqref="B37:B39 B41 B43:B46">
    <cfRule type="cellIs" priority="12" dxfId="49" operator="greaterThan" stopIfTrue="1">
      <formula>A37</formula>
    </cfRule>
  </conditionalFormatting>
  <conditionalFormatting sqref="K37:K46">
    <cfRule type="cellIs" priority="11" dxfId="49" operator="greaterThan" stopIfTrue="1">
      <formula>J37</formula>
    </cfRule>
  </conditionalFormatting>
  <conditionalFormatting sqref="B65 B62:B63">
    <cfRule type="cellIs" priority="10" dxfId="49" operator="greaterThan" stopIfTrue="1">
      <formula>A62</formula>
    </cfRule>
  </conditionalFormatting>
  <conditionalFormatting sqref="E62:E64">
    <cfRule type="cellIs" priority="9" dxfId="49" operator="greaterThan" stopIfTrue="1">
      <formula>D62</formula>
    </cfRule>
  </conditionalFormatting>
  <conditionalFormatting sqref="O67 L67 I67 F67 C67">
    <cfRule type="cellIs" priority="8" dxfId="49" operator="greaterThan" stopIfTrue="1">
      <formula>B67</formula>
    </cfRule>
  </conditionalFormatting>
  <conditionalFormatting sqref="O68 L68 I68 F68 C68">
    <cfRule type="cellIs" priority="7" dxfId="49" operator="greaterThan" stopIfTrue="1">
      <formula>B68</formula>
    </cfRule>
  </conditionalFormatting>
  <conditionalFormatting sqref="B14">
    <cfRule type="cellIs" priority="6" dxfId="49" operator="greaterThan" stopIfTrue="1">
      <formula>A14</formula>
    </cfRule>
  </conditionalFormatting>
  <conditionalFormatting sqref="H12">
    <cfRule type="cellIs" priority="5" dxfId="49" operator="greaterThan" stopIfTrue="1">
      <formula>G12</formula>
    </cfRule>
  </conditionalFormatting>
  <conditionalFormatting sqref="B25">
    <cfRule type="cellIs" priority="4" dxfId="49" operator="greaterThan" stopIfTrue="1">
      <formula>A25</formula>
    </cfRule>
  </conditionalFormatting>
  <conditionalFormatting sqref="B42">
    <cfRule type="cellIs" priority="3" dxfId="49" operator="greaterThan" stopIfTrue="1">
      <formula>A42</formula>
    </cfRule>
  </conditionalFormatting>
  <conditionalFormatting sqref="B64">
    <cfRule type="cellIs" priority="2" dxfId="49" operator="greaterThan" stopIfTrue="1">
      <formula>A64</formula>
    </cfRule>
  </conditionalFormatting>
  <conditionalFormatting sqref="B63">
    <cfRule type="cellIs" priority="1" dxfId="49" operator="greaterThan" stopIfTrue="1">
      <formula>A63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9" scale="68" r:id="rId4"/>
  <headerFooter alignWithMargins="0">
    <oddHeader xml:space="preserve">&amp;L&amp;"ＭＳ Ｐ明朝,太字"&amp;18折込広告企画書　　　筑豊地区　№１&amp;R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90" zoomScaleNormal="90" zoomScalePageLayoutView="0" workbookViewId="0" topLeftCell="A1">
      <selection activeCell="K29" sqref="K29"/>
    </sheetView>
  </sheetViews>
  <sheetFormatPr defaultColWidth="9.00390625" defaultRowHeight="13.5"/>
  <cols>
    <col min="1" max="1" width="11.50390625" style="78" customWidth="1"/>
    <col min="2" max="2" width="8.00390625" style="78" customWidth="1"/>
    <col min="3" max="3" width="9.625" style="78" customWidth="1"/>
    <col min="4" max="4" width="11.625" style="78" customWidth="1"/>
    <col min="5" max="5" width="8.00390625" style="78" customWidth="1"/>
    <col min="6" max="6" width="9.625" style="78" customWidth="1"/>
    <col min="7" max="7" width="11.625" style="78" customWidth="1"/>
    <col min="8" max="8" width="8.00390625" style="78" customWidth="1"/>
    <col min="9" max="9" width="9.50390625" style="78" customWidth="1"/>
    <col min="10" max="10" width="11.625" style="78" customWidth="1"/>
    <col min="11" max="11" width="8.125" style="78" customWidth="1"/>
    <col min="12" max="12" width="9.625" style="78" customWidth="1"/>
    <col min="13" max="13" width="11.625" style="78" customWidth="1"/>
    <col min="14" max="14" width="8.00390625" style="78" customWidth="1"/>
    <col min="15" max="15" width="9.625" style="78" customWidth="1"/>
    <col min="16" max="16384" width="9.00390625" style="78" customWidth="1"/>
  </cols>
  <sheetData>
    <row r="1" spans="1:15" s="71" customFormat="1" ht="16.5" customHeight="1">
      <c r="A1" s="61" t="s">
        <v>20</v>
      </c>
      <c r="B1" s="62"/>
      <c r="C1" s="62"/>
      <c r="D1" s="63"/>
      <c r="E1" s="64" t="s">
        <v>24</v>
      </c>
      <c r="F1" s="62"/>
      <c r="G1" s="63"/>
      <c r="H1" s="65" t="s">
        <v>0</v>
      </c>
      <c r="I1" s="64" t="s">
        <v>25</v>
      </c>
      <c r="J1" s="63"/>
      <c r="K1" s="66" t="s">
        <v>21</v>
      </c>
      <c r="L1" s="67"/>
      <c r="M1" s="68"/>
      <c r="N1" s="69"/>
      <c r="O1" s="70"/>
    </row>
    <row r="2" spans="1:15" s="71" customFormat="1" ht="34.5" customHeight="1" thickBot="1">
      <c r="A2" s="211">
        <f>'飯塚市・嘉麻市・嘉穂郡・田川市'!A2:D2</f>
        <v>0</v>
      </c>
      <c r="B2" s="212"/>
      <c r="C2" s="212"/>
      <c r="D2" s="213"/>
      <c r="E2" s="216" t="str">
        <f>'飯塚市・嘉麻市・嘉穂郡・田川市'!E2:G2</f>
        <v>令和   年    月    日</v>
      </c>
      <c r="F2" s="217"/>
      <c r="G2" s="218"/>
      <c r="H2" s="127">
        <f>'飯塚市・嘉麻市・嘉穂郡・田川市'!H2</f>
        <v>0</v>
      </c>
      <c r="I2" s="73">
        <f>'飯塚市・嘉麻市・嘉穂郡・田川市'!I2</f>
        <v>0</v>
      </c>
      <c r="J2" s="74"/>
      <c r="K2" s="219"/>
      <c r="L2" s="220"/>
      <c r="M2" s="75"/>
      <c r="N2" s="76"/>
      <c r="O2" s="70"/>
    </row>
    <row r="3" s="71" customFormat="1" ht="15" customHeight="1" thickBot="1">
      <c r="M3" s="41" t="s">
        <v>78</v>
      </c>
    </row>
    <row r="4" spans="1:15" ht="18" customHeight="1" thickBot="1">
      <c r="A4" s="161" t="s">
        <v>163</v>
      </c>
      <c r="B4" s="77"/>
      <c r="C4" s="79" t="s">
        <v>53</v>
      </c>
      <c r="D4" s="80" t="s">
        <v>64</v>
      </c>
      <c r="E4" s="81"/>
      <c r="F4" s="82" t="s">
        <v>22</v>
      </c>
      <c r="G4" s="83">
        <f>B18+E18+H18+K18+N18</f>
        <v>9370</v>
      </c>
      <c r="H4" s="84" t="s">
        <v>23</v>
      </c>
      <c r="I4" s="85">
        <f>C18+F18+I18+L18+O18</f>
        <v>0</v>
      </c>
      <c r="J4" s="1"/>
      <c r="K4" s="86" t="s">
        <v>49</v>
      </c>
      <c r="L4" s="87">
        <f>I4+I20+I33+I43</f>
        <v>0</v>
      </c>
      <c r="M4" s="43" t="s">
        <v>79</v>
      </c>
      <c r="N4" s="88"/>
      <c r="O4" s="71"/>
    </row>
    <row r="5" ht="4.5" customHeight="1" thickBot="1"/>
    <row r="6" spans="1:15" ht="18" customHeight="1">
      <c r="A6" s="90" t="s">
        <v>1</v>
      </c>
      <c r="B6" s="91"/>
      <c r="C6" s="92"/>
      <c r="D6" s="91" t="s">
        <v>2</v>
      </c>
      <c r="E6" s="91"/>
      <c r="F6" s="92"/>
      <c r="G6" s="91" t="s">
        <v>3</v>
      </c>
      <c r="H6" s="91"/>
      <c r="I6" s="92"/>
      <c r="J6" s="91" t="s">
        <v>4</v>
      </c>
      <c r="K6" s="91"/>
      <c r="L6" s="92"/>
      <c r="M6" s="91" t="s">
        <v>58</v>
      </c>
      <c r="N6" s="91"/>
      <c r="O6" s="92"/>
    </row>
    <row r="7" spans="1:15" ht="18" customHeight="1">
      <c r="A7" s="96" t="s">
        <v>5</v>
      </c>
      <c r="B7" s="94" t="s">
        <v>56</v>
      </c>
      <c r="C7" s="95" t="s">
        <v>80</v>
      </c>
      <c r="D7" s="96" t="s">
        <v>5</v>
      </c>
      <c r="E7" s="94" t="s">
        <v>56</v>
      </c>
      <c r="F7" s="95" t="s">
        <v>80</v>
      </c>
      <c r="G7" s="96" t="s">
        <v>5</v>
      </c>
      <c r="H7" s="94" t="s">
        <v>56</v>
      </c>
      <c r="I7" s="95" t="s">
        <v>80</v>
      </c>
      <c r="J7" s="96" t="s">
        <v>5</v>
      </c>
      <c r="K7" s="94" t="s">
        <v>56</v>
      </c>
      <c r="L7" s="95" t="s">
        <v>80</v>
      </c>
      <c r="M7" s="96" t="s">
        <v>5</v>
      </c>
      <c r="N7" s="94" t="s">
        <v>56</v>
      </c>
      <c r="O7" s="95" t="s">
        <v>80</v>
      </c>
    </row>
    <row r="8" spans="1:15" ht="18" customHeight="1">
      <c r="A8" s="59" t="s">
        <v>105</v>
      </c>
      <c r="B8" s="182">
        <v>150</v>
      </c>
      <c r="C8" s="155"/>
      <c r="D8" s="59" t="s">
        <v>157</v>
      </c>
      <c r="E8" s="182">
        <v>790</v>
      </c>
      <c r="F8" s="155"/>
      <c r="G8" s="59" t="s">
        <v>101</v>
      </c>
      <c r="H8" s="182">
        <v>1290</v>
      </c>
      <c r="I8" s="155"/>
      <c r="J8" s="59" t="s">
        <v>160</v>
      </c>
      <c r="K8" s="182">
        <v>1100</v>
      </c>
      <c r="L8" s="155"/>
      <c r="M8" s="59"/>
      <c r="N8" s="166"/>
      <c r="O8" s="155"/>
    </row>
    <row r="9" spans="1:15" ht="18" customHeight="1">
      <c r="A9" s="59" t="s">
        <v>7</v>
      </c>
      <c r="B9" s="182">
        <v>110</v>
      </c>
      <c r="C9" s="155"/>
      <c r="D9" s="59" t="s">
        <v>142</v>
      </c>
      <c r="E9" s="182">
        <v>590</v>
      </c>
      <c r="F9" s="155"/>
      <c r="G9" s="59" t="s">
        <v>7</v>
      </c>
      <c r="H9" s="182">
        <v>300</v>
      </c>
      <c r="I9" s="155"/>
      <c r="J9" s="59" t="s">
        <v>10</v>
      </c>
      <c r="K9" s="182">
        <v>170</v>
      </c>
      <c r="L9" s="155"/>
      <c r="M9" s="59"/>
      <c r="N9" s="166"/>
      <c r="O9" s="155"/>
    </row>
    <row r="10" spans="1:15" ht="18" customHeight="1">
      <c r="A10" s="59" t="s">
        <v>83</v>
      </c>
      <c r="B10" s="182">
        <v>40</v>
      </c>
      <c r="C10" s="155"/>
      <c r="D10" s="59" t="s">
        <v>143</v>
      </c>
      <c r="E10" s="182">
        <v>530</v>
      </c>
      <c r="F10" s="155"/>
      <c r="G10" s="59" t="s">
        <v>9</v>
      </c>
      <c r="H10" s="182">
        <v>990</v>
      </c>
      <c r="I10" s="199"/>
      <c r="J10" s="59" t="s">
        <v>9</v>
      </c>
      <c r="K10" s="182">
        <v>390</v>
      </c>
      <c r="L10" s="155"/>
      <c r="M10" s="59"/>
      <c r="N10" s="166"/>
      <c r="O10" s="155"/>
    </row>
    <row r="11" spans="1:15" ht="18" customHeight="1">
      <c r="A11" s="59" t="s">
        <v>8</v>
      </c>
      <c r="B11" s="182">
        <v>200</v>
      </c>
      <c r="C11" s="155"/>
      <c r="D11" s="59" t="s">
        <v>144</v>
      </c>
      <c r="E11" s="182">
        <v>570</v>
      </c>
      <c r="F11" s="155"/>
      <c r="G11" s="59" t="s">
        <v>11</v>
      </c>
      <c r="H11" s="182">
        <v>990</v>
      </c>
      <c r="I11" s="155"/>
      <c r="J11" s="203" t="s">
        <v>123</v>
      </c>
      <c r="K11" s="182">
        <v>510</v>
      </c>
      <c r="L11" s="155"/>
      <c r="M11" s="59"/>
      <c r="N11" s="166"/>
      <c r="O11" s="155"/>
    </row>
    <row r="12" spans="1:15" ht="18" customHeight="1">
      <c r="A12" s="59" t="s">
        <v>9</v>
      </c>
      <c r="B12" s="182">
        <v>80</v>
      </c>
      <c r="C12" s="155"/>
      <c r="D12" s="59" t="s">
        <v>85</v>
      </c>
      <c r="E12" s="182">
        <v>90</v>
      </c>
      <c r="F12" s="155"/>
      <c r="G12" s="203" t="s">
        <v>85</v>
      </c>
      <c r="H12" s="166">
        <v>90</v>
      </c>
      <c r="I12" s="155"/>
      <c r="J12" s="59" t="s">
        <v>145</v>
      </c>
      <c r="K12" s="182">
        <v>280</v>
      </c>
      <c r="L12" s="155"/>
      <c r="M12" s="59"/>
      <c r="N12" s="166"/>
      <c r="O12" s="204"/>
    </row>
    <row r="13" spans="1:15" ht="18" customHeight="1">
      <c r="A13" s="59" t="s">
        <v>84</v>
      </c>
      <c r="B13" s="182">
        <v>70</v>
      </c>
      <c r="C13" s="155"/>
      <c r="D13" s="59"/>
      <c r="E13" s="182"/>
      <c r="F13" s="155"/>
      <c r="G13" s="203"/>
      <c r="H13" s="166"/>
      <c r="I13" s="126"/>
      <c r="J13" s="59"/>
      <c r="K13" s="182"/>
      <c r="L13" s="155"/>
      <c r="M13" s="203"/>
      <c r="N13" s="194"/>
      <c r="O13" s="155"/>
    </row>
    <row r="14" spans="1:15" ht="18" customHeight="1">
      <c r="A14" s="59" t="s">
        <v>85</v>
      </c>
      <c r="B14" s="182">
        <v>40</v>
      </c>
      <c r="C14" s="155"/>
      <c r="D14" s="59"/>
      <c r="E14" s="166"/>
      <c r="F14" s="126"/>
      <c r="G14" s="200" t="s">
        <v>111</v>
      </c>
      <c r="H14" s="166"/>
      <c r="I14" s="126"/>
      <c r="J14" s="59"/>
      <c r="K14" s="166"/>
      <c r="L14" s="155"/>
      <c r="M14" s="59"/>
      <c r="N14" s="166"/>
      <c r="O14" s="155"/>
    </row>
    <row r="15" spans="1:15" ht="18" customHeight="1">
      <c r="A15" s="203"/>
      <c r="B15" s="201"/>
      <c r="C15" s="155"/>
      <c r="D15" s="59"/>
      <c r="E15" s="166"/>
      <c r="F15" s="126"/>
      <c r="G15" s="59"/>
      <c r="H15" s="166"/>
      <c r="I15" s="126"/>
      <c r="J15" s="59"/>
      <c r="K15" s="166"/>
      <c r="L15" s="126"/>
      <c r="M15" s="111"/>
      <c r="N15" s="166"/>
      <c r="O15" s="126"/>
    </row>
    <row r="16" spans="1:15" ht="18" customHeight="1">
      <c r="A16" s="59"/>
      <c r="B16" s="201"/>
      <c r="C16" s="155"/>
      <c r="D16" s="59"/>
      <c r="E16" s="168"/>
      <c r="F16" s="192"/>
      <c r="G16" s="128"/>
      <c r="H16" s="168"/>
      <c r="I16" s="192"/>
      <c r="J16" s="59"/>
      <c r="K16" s="166"/>
      <c r="L16" s="126"/>
      <c r="M16" s="59"/>
      <c r="N16" s="166"/>
      <c r="O16" s="126"/>
    </row>
    <row r="17" spans="1:15" ht="18" customHeight="1">
      <c r="A17" s="59"/>
      <c r="B17" s="182"/>
      <c r="C17" s="126"/>
      <c r="D17" s="128"/>
      <c r="E17" s="168"/>
      <c r="F17" s="192"/>
      <c r="G17" s="129"/>
      <c r="H17" s="168"/>
      <c r="I17" s="192"/>
      <c r="J17" s="59"/>
      <c r="K17" s="166"/>
      <c r="L17" s="126"/>
      <c r="M17" s="130"/>
      <c r="N17" s="194"/>
      <c r="O17" s="131"/>
    </row>
    <row r="18" spans="1:15" s="6" customFormat="1" ht="18" customHeight="1" thickBot="1">
      <c r="A18" s="112" t="s">
        <v>6</v>
      </c>
      <c r="B18" s="198">
        <f>SUM(B8:B17)</f>
        <v>690</v>
      </c>
      <c r="C18" s="185">
        <f>SUM(C8:C17)</f>
        <v>0</v>
      </c>
      <c r="D18" s="113" t="s">
        <v>6</v>
      </c>
      <c r="E18" s="173">
        <f>SUM(E8:E17)</f>
        <v>2570</v>
      </c>
      <c r="F18" s="185">
        <f>SUM(F8:F17)</f>
        <v>0</v>
      </c>
      <c r="G18" s="113" t="s">
        <v>6</v>
      </c>
      <c r="H18" s="173">
        <f>SUM(H8:H17)</f>
        <v>3660</v>
      </c>
      <c r="I18" s="185">
        <f>SUM(I8:I17)</f>
        <v>0</v>
      </c>
      <c r="J18" s="113" t="s">
        <v>6</v>
      </c>
      <c r="K18" s="173">
        <f>SUM(K8:K17)</f>
        <v>2450</v>
      </c>
      <c r="L18" s="185">
        <f>SUM(L8:L17)</f>
        <v>0</v>
      </c>
      <c r="M18" s="113" t="s">
        <v>6</v>
      </c>
      <c r="N18" s="173">
        <f>SUM(N8:N17)</f>
        <v>0</v>
      </c>
      <c r="O18" s="185">
        <f>SUM(O8:O17)</f>
        <v>0</v>
      </c>
    </row>
    <row r="19" s="71" customFormat="1" ht="15" customHeight="1" thickBot="1">
      <c r="M19" s="41"/>
    </row>
    <row r="20" spans="1:15" ht="18" customHeight="1" thickBot="1">
      <c r="A20" s="161" t="s">
        <v>163</v>
      </c>
      <c r="B20" s="77"/>
      <c r="C20" s="79" t="s">
        <v>54</v>
      </c>
      <c r="D20" s="80" t="s">
        <v>65</v>
      </c>
      <c r="E20" s="81"/>
      <c r="F20" s="82" t="s">
        <v>22</v>
      </c>
      <c r="G20" s="83">
        <f>SUM(B31,E31,H31,K31,N31)</f>
        <v>12700</v>
      </c>
      <c r="H20" s="84" t="s">
        <v>23</v>
      </c>
      <c r="I20" s="85">
        <f>SUM(C31,F31,I31,L31,O31)</f>
        <v>0</v>
      </c>
      <c r="J20" s="1"/>
      <c r="O20" s="89"/>
    </row>
    <row r="21" ht="4.5" customHeight="1" thickBot="1"/>
    <row r="22" spans="1:15" ht="18" customHeight="1">
      <c r="A22" s="90" t="s">
        <v>1</v>
      </c>
      <c r="B22" s="91"/>
      <c r="C22" s="92"/>
      <c r="D22" s="91" t="s">
        <v>2</v>
      </c>
      <c r="E22" s="91"/>
      <c r="F22" s="92"/>
      <c r="G22" s="91" t="s">
        <v>3</v>
      </c>
      <c r="H22" s="91"/>
      <c r="I22" s="92"/>
      <c r="J22" s="91" t="s">
        <v>4</v>
      </c>
      <c r="K22" s="91"/>
      <c r="L22" s="92"/>
      <c r="M22" s="91" t="s">
        <v>58</v>
      </c>
      <c r="N22" s="91"/>
      <c r="O22" s="92"/>
    </row>
    <row r="23" spans="1:15" ht="18" customHeight="1">
      <c r="A23" s="96" t="s">
        <v>5</v>
      </c>
      <c r="B23" s="94" t="s">
        <v>56</v>
      </c>
      <c r="C23" s="95" t="s">
        <v>80</v>
      </c>
      <c r="D23" s="96" t="s">
        <v>5</v>
      </c>
      <c r="E23" s="94" t="s">
        <v>56</v>
      </c>
      <c r="F23" s="95" t="s">
        <v>80</v>
      </c>
      <c r="G23" s="96" t="s">
        <v>5</v>
      </c>
      <c r="H23" s="94" t="s">
        <v>56</v>
      </c>
      <c r="I23" s="95" t="s">
        <v>80</v>
      </c>
      <c r="J23" s="96" t="s">
        <v>5</v>
      </c>
      <c r="K23" s="94" t="s">
        <v>56</v>
      </c>
      <c r="L23" s="95" t="s">
        <v>80</v>
      </c>
      <c r="M23" s="96" t="s">
        <v>5</v>
      </c>
      <c r="N23" s="94" t="s">
        <v>56</v>
      </c>
      <c r="O23" s="95" t="s">
        <v>80</v>
      </c>
    </row>
    <row r="24" spans="1:15" ht="18" customHeight="1">
      <c r="A24" s="59" t="s">
        <v>12</v>
      </c>
      <c r="B24" s="193">
        <v>400</v>
      </c>
      <c r="C24" s="155"/>
      <c r="D24" s="59" t="s">
        <v>146</v>
      </c>
      <c r="E24" s="166">
        <v>3230</v>
      </c>
      <c r="F24" s="155"/>
      <c r="G24" s="59" t="s">
        <v>71</v>
      </c>
      <c r="H24" s="166">
        <v>1490</v>
      </c>
      <c r="I24" s="155"/>
      <c r="J24" s="59" t="s">
        <v>124</v>
      </c>
      <c r="K24" s="166">
        <v>1650</v>
      </c>
      <c r="L24" s="155"/>
      <c r="M24" s="59"/>
      <c r="N24" s="166">
        <v>0</v>
      </c>
      <c r="O24" s="155">
        <v>0</v>
      </c>
    </row>
    <row r="25" spans="1:15" ht="18" customHeight="1">
      <c r="A25" s="59" t="s">
        <v>13</v>
      </c>
      <c r="B25" s="193">
        <v>270</v>
      </c>
      <c r="C25" s="155"/>
      <c r="D25" s="59" t="s">
        <v>162</v>
      </c>
      <c r="E25" s="166">
        <v>700</v>
      </c>
      <c r="F25" s="155"/>
      <c r="G25" s="59" t="s">
        <v>72</v>
      </c>
      <c r="H25" s="166">
        <v>1290</v>
      </c>
      <c r="I25" s="155"/>
      <c r="J25" s="59" t="s">
        <v>125</v>
      </c>
      <c r="K25" s="166">
        <v>2160</v>
      </c>
      <c r="L25" s="155"/>
      <c r="M25" s="59"/>
      <c r="N25" s="166"/>
      <c r="O25" s="155"/>
    </row>
    <row r="26" spans="1:15" ht="18" customHeight="1">
      <c r="A26" s="59" t="s">
        <v>14</v>
      </c>
      <c r="B26" s="193">
        <v>530</v>
      </c>
      <c r="C26" s="155"/>
      <c r="D26" s="59"/>
      <c r="E26" s="166"/>
      <c r="F26" s="155"/>
      <c r="G26" s="209" t="s">
        <v>99</v>
      </c>
      <c r="H26" s="166">
        <v>980</v>
      </c>
      <c r="I26" s="155"/>
      <c r="J26" s="59"/>
      <c r="K26" s="166"/>
      <c r="L26" s="155"/>
      <c r="M26" s="59"/>
      <c r="N26" s="166"/>
      <c r="O26" s="155"/>
    </row>
    <row r="27" spans="1:15" ht="18" customHeight="1">
      <c r="A27" s="59"/>
      <c r="B27" s="193"/>
      <c r="C27" s="155"/>
      <c r="D27" s="59"/>
      <c r="E27" s="166">
        <v>0</v>
      </c>
      <c r="F27" s="155">
        <f>E27</f>
        <v>0</v>
      </c>
      <c r="G27" s="59"/>
      <c r="H27" s="166">
        <v>0</v>
      </c>
      <c r="I27" s="155">
        <f>H28</f>
        <v>0</v>
      </c>
      <c r="J27" s="59"/>
      <c r="K27" s="166"/>
      <c r="L27" s="155"/>
      <c r="M27" s="59"/>
      <c r="N27" s="166"/>
      <c r="O27" s="155"/>
    </row>
    <row r="28" spans="1:15" ht="18" customHeight="1">
      <c r="A28" s="59"/>
      <c r="B28" s="167"/>
      <c r="C28" s="155"/>
      <c r="D28" s="132"/>
      <c r="E28" s="166">
        <v>0</v>
      </c>
      <c r="F28" s="155">
        <f>E28</f>
        <v>0</v>
      </c>
      <c r="G28" s="59"/>
      <c r="H28" s="166">
        <v>0</v>
      </c>
      <c r="J28" s="59"/>
      <c r="K28" s="166">
        <v>0</v>
      </c>
      <c r="L28" s="155">
        <f>K28</f>
        <v>0</v>
      </c>
      <c r="M28" s="59"/>
      <c r="N28" s="166"/>
      <c r="O28" s="155">
        <f>N28</f>
        <v>0</v>
      </c>
    </row>
    <row r="29" spans="1:15" ht="18" customHeight="1">
      <c r="A29" s="59"/>
      <c r="B29" s="167"/>
      <c r="C29" s="155">
        <f>B29</f>
        <v>0</v>
      </c>
      <c r="D29" s="59" t="s">
        <v>147</v>
      </c>
      <c r="E29" s="168"/>
      <c r="F29" s="155">
        <f>E29</f>
        <v>0</v>
      </c>
      <c r="G29" s="59"/>
      <c r="H29" s="166"/>
      <c r="I29" s="155">
        <f>H29</f>
        <v>0</v>
      </c>
      <c r="J29" s="59"/>
      <c r="K29" s="166"/>
      <c r="L29" s="155">
        <f>K29</f>
        <v>0</v>
      </c>
      <c r="M29" s="111"/>
      <c r="N29" s="166"/>
      <c r="O29" s="155">
        <f>N29</f>
        <v>0</v>
      </c>
    </row>
    <row r="30" spans="1:15" ht="18" customHeight="1">
      <c r="A30" s="133"/>
      <c r="B30" s="167"/>
      <c r="C30" s="110"/>
      <c r="D30" s="59"/>
      <c r="E30" s="166"/>
      <c r="F30" s="110"/>
      <c r="G30" s="59"/>
      <c r="H30" s="166"/>
      <c r="I30" s="110"/>
      <c r="J30" s="59"/>
      <c r="K30" s="166"/>
      <c r="L30" s="110"/>
      <c r="M30" s="59"/>
      <c r="N30" s="166"/>
      <c r="O30" s="110"/>
    </row>
    <row r="31" spans="1:15" s="6" customFormat="1" ht="18" customHeight="1" thickBot="1">
      <c r="A31" s="112" t="s">
        <v>6</v>
      </c>
      <c r="B31" s="173">
        <f>SUM(B24:B30)</f>
        <v>1200</v>
      </c>
      <c r="C31" s="185">
        <f>SUM(C24:C30)</f>
        <v>0</v>
      </c>
      <c r="D31" s="134" t="s">
        <v>6</v>
      </c>
      <c r="E31" s="173">
        <f>SUM(E24:E30)</f>
        <v>3930</v>
      </c>
      <c r="F31" s="185">
        <f>SUM(F24:F30)</f>
        <v>0</v>
      </c>
      <c r="G31" s="113" t="s">
        <v>6</v>
      </c>
      <c r="H31" s="173">
        <f>SUM(H24:H30)</f>
        <v>3760</v>
      </c>
      <c r="I31" s="185">
        <f>SUM(I24:I30)</f>
        <v>0</v>
      </c>
      <c r="J31" s="113" t="s">
        <v>6</v>
      </c>
      <c r="K31" s="173">
        <f>SUM(K24:K30)</f>
        <v>3810</v>
      </c>
      <c r="L31" s="185">
        <f>SUM(L24:L30)</f>
        <v>0</v>
      </c>
      <c r="M31" s="113" t="s">
        <v>6</v>
      </c>
      <c r="N31" s="173">
        <f>SUM(N24:N30)</f>
        <v>0</v>
      </c>
      <c r="O31" s="185">
        <f>SUM(O24:O30)</f>
        <v>0</v>
      </c>
    </row>
    <row r="32" spans="3:13" ht="15" customHeight="1" thickBot="1">
      <c r="C32" s="135"/>
      <c r="D32" s="136"/>
      <c r="E32" s="107"/>
      <c r="M32" s="137"/>
    </row>
    <row r="33" spans="1:15" ht="18" customHeight="1" thickBot="1">
      <c r="A33" s="161" t="s">
        <v>163</v>
      </c>
      <c r="B33" s="77"/>
      <c r="C33" s="79" t="s">
        <v>98</v>
      </c>
      <c r="D33" s="138" t="s">
        <v>92</v>
      </c>
      <c r="E33" s="139"/>
      <c r="F33" s="82" t="s">
        <v>22</v>
      </c>
      <c r="G33" s="83">
        <f>SUM(K41,H41,E41,B41,N41)</f>
        <v>4850</v>
      </c>
      <c r="H33" s="84" t="s">
        <v>23</v>
      </c>
      <c r="I33" s="85">
        <f>SUM(C41,F41,I41,L41,O41)</f>
        <v>0</v>
      </c>
      <c r="J33" s="114" t="s">
        <v>95</v>
      </c>
      <c r="K33" s="115"/>
      <c r="L33" s="89"/>
      <c r="M33" s="140"/>
      <c r="N33" s="115"/>
      <c r="O33" s="89"/>
    </row>
    <row r="34" spans="3:13" ht="4.5" customHeight="1" thickBot="1">
      <c r="C34" s="141"/>
      <c r="D34" s="142"/>
      <c r="E34" s="99"/>
      <c r="M34" s="137"/>
    </row>
    <row r="35" spans="1:15" ht="18" customHeight="1">
      <c r="A35" s="90" t="s">
        <v>1</v>
      </c>
      <c r="B35" s="91"/>
      <c r="C35" s="92"/>
      <c r="D35" s="91" t="s">
        <v>2</v>
      </c>
      <c r="E35" s="91"/>
      <c r="F35" s="92"/>
      <c r="G35" s="91" t="s">
        <v>3</v>
      </c>
      <c r="H35" s="91"/>
      <c r="I35" s="92"/>
      <c r="J35" s="91" t="s">
        <v>4</v>
      </c>
      <c r="K35" s="91"/>
      <c r="L35" s="92"/>
      <c r="M35" s="91" t="s">
        <v>58</v>
      </c>
      <c r="N35" s="91"/>
      <c r="O35" s="92"/>
    </row>
    <row r="36" spans="1:15" ht="18" customHeight="1">
      <c r="A36" s="96" t="s">
        <v>5</v>
      </c>
      <c r="B36" s="94" t="s">
        <v>56</v>
      </c>
      <c r="C36" s="95" t="s">
        <v>80</v>
      </c>
      <c r="D36" s="96" t="s">
        <v>5</v>
      </c>
      <c r="E36" s="94" t="s">
        <v>56</v>
      </c>
      <c r="F36" s="95" t="s">
        <v>80</v>
      </c>
      <c r="G36" s="96" t="s">
        <v>5</v>
      </c>
      <c r="H36" s="94" t="s">
        <v>56</v>
      </c>
      <c r="I36" s="95" t="s">
        <v>80</v>
      </c>
      <c r="J36" s="96" t="s">
        <v>5</v>
      </c>
      <c r="K36" s="94" t="s">
        <v>56</v>
      </c>
      <c r="L36" s="95" t="s">
        <v>80</v>
      </c>
      <c r="M36" s="96" t="s">
        <v>5</v>
      </c>
      <c r="N36" s="94" t="s">
        <v>56</v>
      </c>
      <c r="O36" s="95" t="s">
        <v>80</v>
      </c>
    </row>
    <row r="37" spans="1:15" ht="18" customHeight="1">
      <c r="A37" s="59" t="s">
        <v>17</v>
      </c>
      <c r="B37" s="167">
        <v>470</v>
      </c>
      <c r="C37" s="155"/>
      <c r="D37" s="59" t="s">
        <v>148</v>
      </c>
      <c r="E37" s="166">
        <v>670</v>
      </c>
      <c r="F37" s="155"/>
      <c r="G37" s="59" t="s">
        <v>17</v>
      </c>
      <c r="H37" s="166">
        <v>460</v>
      </c>
      <c r="I37" s="155"/>
      <c r="J37" s="59" t="s">
        <v>126</v>
      </c>
      <c r="K37" s="166">
        <v>1070</v>
      </c>
      <c r="L37" s="155"/>
      <c r="M37" s="59"/>
      <c r="N37" s="166"/>
      <c r="O37" s="155"/>
    </row>
    <row r="38" spans="1:15" ht="18" customHeight="1">
      <c r="A38" s="59" t="s">
        <v>86</v>
      </c>
      <c r="B38" s="167">
        <v>40</v>
      </c>
      <c r="C38" s="155"/>
      <c r="D38" s="59" t="s">
        <v>86</v>
      </c>
      <c r="E38" s="166">
        <v>120</v>
      </c>
      <c r="F38" s="155"/>
      <c r="G38" s="59" t="s">
        <v>18</v>
      </c>
      <c r="H38" s="166">
        <v>130</v>
      </c>
      <c r="I38" s="155"/>
      <c r="J38" s="59" t="s">
        <v>18</v>
      </c>
      <c r="K38" s="166">
        <v>350</v>
      </c>
      <c r="L38" s="155"/>
      <c r="M38" s="59"/>
      <c r="N38" s="166"/>
      <c r="O38" s="155"/>
    </row>
    <row r="39" spans="1:15" ht="18" customHeight="1">
      <c r="A39" s="59"/>
      <c r="B39" s="167"/>
      <c r="C39" s="155"/>
      <c r="D39" s="59"/>
      <c r="E39" s="166">
        <v>0</v>
      </c>
      <c r="F39" s="155">
        <f>E39</f>
        <v>0</v>
      </c>
      <c r="G39" s="59" t="s">
        <v>19</v>
      </c>
      <c r="H39" s="166">
        <v>640</v>
      </c>
      <c r="I39" s="155"/>
      <c r="J39" s="59" t="s">
        <v>150</v>
      </c>
      <c r="K39" s="167">
        <v>900</v>
      </c>
      <c r="L39" s="155"/>
      <c r="M39" s="59"/>
      <c r="N39" s="166">
        <v>0</v>
      </c>
      <c r="O39" s="155">
        <f>N39</f>
        <v>0</v>
      </c>
    </row>
    <row r="40" spans="1:15" ht="18" customHeight="1">
      <c r="A40" s="59" t="s">
        <v>18</v>
      </c>
      <c r="B40" s="167"/>
      <c r="C40" s="155">
        <f>B40</f>
        <v>0</v>
      </c>
      <c r="D40" s="59"/>
      <c r="E40" s="166">
        <v>0</v>
      </c>
      <c r="F40" s="155">
        <f>E40</f>
        <v>0</v>
      </c>
      <c r="G40" s="142"/>
      <c r="H40" s="166"/>
      <c r="I40" s="155">
        <f>H40</f>
        <v>0</v>
      </c>
      <c r="J40" s="59"/>
      <c r="K40" s="167"/>
      <c r="L40" s="155">
        <f>K40</f>
        <v>0</v>
      </c>
      <c r="M40" s="203"/>
      <c r="N40" s="166"/>
      <c r="O40" s="155"/>
    </row>
    <row r="41" spans="1:16" s="6" customFormat="1" ht="18" customHeight="1" thickBot="1">
      <c r="A41" s="112" t="s">
        <v>6</v>
      </c>
      <c r="B41" s="173">
        <f>SUM(B37:B40)</f>
        <v>510</v>
      </c>
      <c r="C41" s="196">
        <f>SUM(C37:C40)</f>
        <v>0</v>
      </c>
      <c r="D41" s="134" t="s">
        <v>6</v>
      </c>
      <c r="E41" s="195">
        <f>SUM(E37:E40)</f>
        <v>790</v>
      </c>
      <c r="F41" s="196">
        <f>SUM(F37:F40)</f>
        <v>0</v>
      </c>
      <c r="G41" s="143" t="s">
        <v>6</v>
      </c>
      <c r="H41" s="173">
        <f>SUM(H37:H40)</f>
        <v>1230</v>
      </c>
      <c r="I41" s="196">
        <f>SUM(I37:I40)</f>
        <v>0</v>
      </c>
      <c r="J41" s="113" t="s">
        <v>6</v>
      </c>
      <c r="K41" s="173">
        <f>SUM(K37:K40)</f>
        <v>2320</v>
      </c>
      <c r="L41" s="196">
        <f>SUM(L37:L40)</f>
        <v>0</v>
      </c>
      <c r="M41" s="113" t="s">
        <v>6</v>
      </c>
      <c r="N41" s="173">
        <f>SUM(N37:N40)</f>
        <v>0</v>
      </c>
      <c r="O41" s="196">
        <f>SUM(O37:O40)</f>
        <v>0</v>
      </c>
      <c r="P41" s="197"/>
    </row>
    <row r="42" spans="1:2" ht="14.25" thickBot="1">
      <c r="A42" s="144"/>
      <c r="B42" s="144"/>
    </row>
    <row r="43" spans="1:15" ht="18" customHeight="1" thickBot="1">
      <c r="A43" s="161" t="s">
        <v>163</v>
      </c>
      <c r="B43" s="77"/>
      <c r="C43" s="79" t="s">
        <v>55</v>
      </c>
      <c r="D43" s="138" t="s">
        <v>73</v>
      </c>
      <c r="E43" s="139"/>
      <c r="F43" s="82" t="s">
        <v>22</v>
      </c>
      <c r="G43" s="83">
        <f>SUM(K51,H51,E51,B51,N51)</f>
        <v>4530</v>
      </c>
      <c r="H43" s="84" t="s">
        <v>23</v>
      </c>
      <c r="I43" s="85">
        <f>SUM(C51,F51,I51,L51,O51)</f>
        <v>0</v>
      </c>
      <c r="J43" s="145"/>
      <c r="K43" s="115"/>
      <c r="L43" s="89"/>
      <c r="M43" s="140"/>
      <c r="N43" s="115"/>
      <c r="O43" s="89"/>
    </row>
    <row r="44" spans="3:13" ht="4.5" customHeight="1" thickBot="1">
      <c r="C44" s="141"/>
      <c r="D44" s="142"/>
      <c r="E44" s="99"/>
      <c r="M44" s="137"/>
    </row>
    <row r="45" spans="1:15" ht="18" customHeight="1">
      <c r="A45" s="90" t="s">
        <v>1</v>
      </c>
      <c r="B45" s="91"/>
      <c r="C45" s="92"/>
      <c r="D45" s="91" t="s">
        <v>2</v>
      </c>
      <c r="E45" s="91"/>
      <c r="F45" s="92"/>
      <c r="G45" s="91" t="s">
        <v>3</v>
      </c>
      <c r="H45" s="91"/>
      <c r="I45" s="92"/>
      <c r="J45" s="91" t="s">
        <v>4</v>
      </c>
      <c r="K45" s="91"/>
      <c r="L45" s="92"/>
      <c r="M45" s="91" t="s">
        <v>58</v>
      </c>
      <c r="N45" s="91"/>
      <c r="O45" s="92"/>
    </row>
    <row r="46" spans="1:15" ht="18" customHeight="1">
      <c r="A46" s="96" t="s">
        <v>5</v>
      </c>
      <c r="B46" s="94" t="s">
        <v>56</v>
      </c>
      <c r="C46" s="95" t="s">
        <v>80</v>
      </c>
      <c r="D46" s="96" t="s">
        <v>5</v>
      </c>
      <c r="E46" s="94" t="s">
        <v>56</v>
      </c>
      <c r="F46" s="95" t="s">
        <v>80</v>
      </c>
      <c r="G46" s="96" t="s">
        <v>5</v>
      </c>
      <c r="H46" s="94" t="s">
        <v>56</v>
      </c>
      <c r="I46" s="95" t="s">
        <v>80</v>
      </c>
      <c r="J46" s="96" t="s">
        <v>5</v>
      </c>
      <c r="K46" s="94" t="s">
        <v>56</v>
      </c>
      <c r="L46" s="95" t="s">
        <v>80</v>
      </c>
      <c r="M46" s="96" t="s">
        <v>5</v>
      </c>
      <c r="N46" s="94" t="s">
        <v>56</v>
      </c>
      <c r="O46" s="95" t="s">
        <v>80</v>
      </c>
    </row>
    <row r="47" spans="1:15" ht="18" customHeight="1">
      <c r="A47" s="59" t="s">
        <v>87</v>
      </c>
      <c r="B47" s="167">
        <v>400</v>
      </c>
      <c r="C47" s="155"/>
      <c r="D47" s="59" t="s">
        <v>149</v>
      </c>
      <c r="E47" s="166">
        <v>620</v>
      </c>
      <c r="F47" s="155"/>
      <c r="G47" s="59" t="s">
        <v>15</v>
      </c>
      <c r="H47" s="166">
        <v>1110</v>
      </c>
      <c r="I47" s="155"/>
      <c r="J47" s="59" t="s">
        <v>151</v>
      </c>
      <c r="K47" s="166">
        <v>1280</v>
      </c>
      <c r="L47" s="155"/>
      <c r="M47" s="59"/>
      <c r="N47" s="166"/>
      <c r="O47" s="155"/>
    </row>
    <row r="48" spans="1:15" ht="18" customHeight="1">
      <c r="A48" s="59" t="s">
        <v>16</v>
      </c>
      <c r="B48" s="167">
        <v>110</v>
      </c>
      <c r="C48" s="155"/>
      <c r="D48" s="59"/>
      <c r="E48" s="166"/>
      <c r="F48" s="155">
        <f>E48</f>
        <v>0</v>
      </c>
      <c r="G48" s="59" t="s">
        <v>16</v>
      </c>
      <c r="H48" s="166">
        <v>340</v>
      </c>
      <c r="I48" s="155"/>
      <c r="J48" s="203" t="s">
        <v>127</v>
      </c>
      <c r="K48" s="166">
        <v>670</v>
      </c>
      <c r="L48" s="155"/>
      <c r="M48" s="203"/>
      <c r="N48" s="166"/>
      <c r="O48" s="155"/>
    </row>
    <row r="49" spans="1:15" ht="18" customHeight="1">
      <c r="A49" s="97"/>
      <c r="B49" s="146">
        <v>0</v>
      </c>
      <c r="C49" s="155"/>
      <c r="D49" s="129"/>
      <c r="E49" s="168"/>
      <c r="F49" s="155">
        <f>E49</f>
        <v>0</v>
      </c>
      <c r="G49" s="59"/>
      <c r="H49" s="166"/>
      <c r="I49" s="155">
        <f>H49</f>
        <v>0</v>
      </c>
      <c r="J49" s="59"/>
      <c r="K49" s="166">
        <v>0</v>
      </c>
      <c r="L49" s="155">
        <f>K49</f>
        <v>0</v>
      </c>
      <c r="M49" s="59"/>
      <c r="N49" s="166"/>
      <c r="O49" s="155">
        <f>N49</f>
        <v>0</v>
      </c>
    </row>
    <row r="50" spans="1:15" ht="18" customHeight="1">
      <c r="A50" s="147"/>
      <c r="B50" s="148"/>
      <c r="C50" s="155">
        <f>B50</f>
        <v>0</v>
      </c>
      <c r="D50" s="149"/>
      <c r="E50" s="169"/>
      <c r="F50" s="155">
        <f>E50</f>
        <v>0</v>
      </c>
      <c r="G50" s="136"/>
      <c r="H50" s="166"/>
      <c r="I50" s="155">
        <f>H50</f>
        <v>0</v>
      </c>
      <c r="J50" s="59"/>
      <c r="K50" s="166"/>
      <c r="L50" s="155">
        <f>K50</f>
        <v>0</v>
      </c>
      <c r="M50" s="59"/>
      <c r="N50" s="166"/>
      <c r="O50" s="155">
        <f>N50</f>
        <v>0</v>
      </c>
    </row>
    <row r="51" spans="1:15" s="6" customFormat="1" ht="18" customHeight="1" thickBot="1">
      <c r="A51" s="112" t="s">
        <v>6</v>
      </c>
      <c r="B51" s="173">
        <f>SUM(B47:B50)</f>
        <v>510</v>
      </c>
      <c r="C51" s="196">
        <f>SUM(C47:C50)</f>
        <v>0</v>
      </c>
      <c r="D51" s="134" t="s">
        <v>6</v>
      </c>
      <c r="E51" s="195">
        <f>SUM(E47:E50)</f>
        <v>620</v>
      </c>
      <c r="F51" s="196">
        <f>SUM(F47:F50)</f>
        <v>0</v>
      </c>
      <c r="G51" s="143" t="s">
        <v>6</v>
      </c>
      <c r="H51" s="173">
        <f>SUM(H47:H50)</f>
        <v>1450</v>
      </c>
      <c r="I51" s="196">
        <f>SUM(I47:I50)</f>
        <v>0</v>
      </c>
      <c r="J51" s="113" t="s">
        <v>6</v>
      </c>
      <c r="K51" s="173">
        <f>SUM(K47:K50)</f>
        <v>1950</v>
      </c>
      <c r="L51" s="196">
        <f>SUM(L47:L50)</f>
        <v>0</v>
      </c>
      <c r="M51" s="113" t="s">
        <v>6</v>
      </c>
      <c r="N51" s="173">
        <f>SUM(N47:N50)</f>
        <v>0</v>
      </c>
      <c r="O51" s="196">
        <f>SUM(O47:O50)</f>
        <v>0</v>
      </c>
    </row>
  </sheetData>
  <sheetProtection/>
  <mergeCells count="3">
    <mergeCell ref="K2:L2"/>
    <mergeCell ref="E2:G2"/>
    <mergeCell ref="A2:D2"/>
  </mergeCells>
  <conditionalFormatting sqref="I4 I20 I33 I43">
    <cfRule type="cellIs" priority="47" dxfId="49" operator="greaterThan" stopIfTrue="1">
      <formula>G4</formula>
    </cfRule>
  </conditionalFormatting>
  <conditionalFormatting sqref="I18 C51 F14:F15 F18 O15:O18 O30:O31 C41 L15:L18 C30:C31 I13:I15 F30:F31 L30:L31 F41 I41 L41 O41 F51 I51 L51 O51 B8:C18 I29:I31">
    <cfRule type="cellIs" priority="48" dxfId="49" operator="greaterThan" stopIfTrue="1">
      <formula>A8</formula>
    </cfRule>
  </conditionalFormatting>
  <conditionalFormatting sqref="E8:E13">
    <cfRule type="cellIs" priority="45" dxfId="49" operator="greaterThan" stopIfTrue="1">
      <formula>D8</formula>
    </cfRule>
  </conditionalFormatting>
  <conditionalFormatting sqref="H8:H12">
    <cfRule type="cellIs" priority="44" dxfId="49" operator="greaterThan" stopIfTrue="1">
      <formula>G8</formula>
    </cfRule>
  </conditionalFormatting>
  <conditionalFormatting sqref="K8:K13">
    <cfRule type="cellIs" priority="43" dxfId="49" operator="greaterThan" stopIfTrue="1">
      <formula>J8</formula>
    </cfRule>
  </conditionalFormatting>
  <conditionalFormatting sqref="B24 B27">
    <cfRule type="cellIs" priority="42" dxfId="49" operator="greaterThan" stopIfTrue="1">
      <formula>A24</formula>
    </cfRule>
  </conditionalFormatting>
  <conditionalFormatting sqref="F8:F13">
    <cfRule type="cellIs" priority="21" dxfId="49" operator="greaterThan" stopIfTrue="1">
      <formula>E8</formula>
    </cfRule>
  </conditionalFormatting>
  <conditionalFormatting sqref="I8:I12">
    <cfRule type="cellIs" priority="20" dxfId="49" operator="greaterThan" stopIfTrue="1">
      <formula>H8</formula>
    </cfRule>
  </conditionalFormatting>
  <conditionalFormatting sqref="L8:L14">
    <cfRule type="cellIs" priority="19" dxfId="49" operator="greaterThan" stopIfTrue="1">
      <formula>K8</formula>
    </cfRule>
  </conditionalFormatting>
  <conditionalFormatting sqref="O8:O14">
    <cfRule type="cellIs" priority="18" dxfId="49" operator="greaterThan" stopIfTrue="1">
      <formula>N8</formula>
    </cfRule>
  </conditionalFormatting>
  <conditionalFormatting sqref="C24:C29">
    <cfRule type="cellIs" priority="17" dxfId="49" operator="greaterThan" stopIfTrue="1">
      <formula>B24</formula>
    </cfRule>
  </conditionalFormatting>
  <conditionalFormatting sqref="F24:F29">
    <cfRule type="cellIs" priority="16" dxfId="49" operator="greaterThan" stopIfTrue="1">
      <formula>E24</formula>
    </cfRule>
  </conditionalFormatting>
  <conditionalFormatting sqref="I24:I26">
    <cfRule type="cellIs" priority="15" dxfId="49" operator="greaterThan" stopIfTrue="1">
      <formula>H24</formula>
    </cfRule>
  </conditionalFormatting>
  <conditionalFormatting sqref="L24:L29">
    <cfRule type="cellIs" priority="14" dxfId="49" operator="greaterThan" stopIfTrue="1">
      <formula>K24</formula>
    </cfRule>
  </conditionalFormatting>
  <conditionalFormatting sqref="O24:O29">
    <cfRule type="cellIs" priority="13" dxfId="49" operator="greaterThan" stopIfTrue="1">
      <formula>N24</formula>
    </cfRule>
  </conditionalFormatting>
  <conditionalFormatting sqref="C37:C40">
    <cfRule type="cellIs" priority="12" dxfId="49" operator="greaterThan" stopIfTrue="1">
      <formula>B37</formula>
    </cfRule>
  </conditionalFormatting>
  <conditionalFormatting sqref="F37:F40">
    <cfRule type="cellIs" priority="11" dxfId="49" operator="greaterThan" stopIfTrue="1">
      <formula>E37</formula>
    </cfRule>
  </conditionalFormatting>
  <conditionalFormatting sqref="I37:I40">
    <cfRule type="cellIs" priority="10" dxfId="49" operator="greaterThan" stopIfTrue="1">
      <formula>H37</formula>
    </cfRule>
  </conditionalFormatting>
  <conditionalFormatting sqref="L37:L40">
    <cfRule type="cellIs" priority="9" dxfId="49" operator="greaterThan" stopIfTrue="1">
      <formula>K37</formula>
    </cfRule>
  </conditionalFormatting>
  <conditionalFormatting sqref="O37:O40">
    <cfRule type="cellIs" priority="8" dxfId="49" operator="greaterThan" stopIfTrue="1">
      <formula>N37</formula>
    </cfRule>
  </conditionalFormatting>
  <conditionalFormatting sqref="C47:C50">
    <cfRule type="cellIs" priority="7" dxfId="49" operator="greaterThan" stopIfTrue="1">
      <formula>B47</formula>
    </cfRule>
  </conditionalFormatting>
  <conditionalFormatting sqref="F47:F50">
    <cfRule type="cellIs" priority="6" dxfId="49" operator="greaterThan" stopIfTrue="1">
      <formula>E47</formula>
    </cfRule>
  </conditionalFormatting>
  <conditionalFormatting sqref="I47:I50">
    <cfRule type="cellIs" priority="5" dxfId="49" operator="greaterThan" stopIfTrue="1">
      <formula>H47</formula>
    </cfRule>
  </conditionalFormatting>
  <conditionalFormatting sqref="L47:L50">
    <cfRule type="cellIs" priority="4" dxfId="49" operator="greaterThan" stopIfTrue="1">
      <formula>K47</formula>
    </cfRule>
  </conditionalFormatting>
  <conditionalFormatting sqref="O47:O50">
    <cfRule type="cellIs" priority="3" dxfId="49" operator="greaterThan" stopIfTrue="1">
      <formula>N47</formula>
    </cfRule>
  </conditionalFormatting>
  <conditionalFormatting sqref="B25">
    <cfRule type="cellIs" priority="2" dxfId="49" operator="greaterThan" stopIfTrue="1">
      <formula>A25</formula>
    </cfRule>
  </conditionalFormatting>
  <conditionalFormatting sqref="B26">
    <cfRule type="cellIs" priority="1" dxfId="49" operator="greaterThan" stopIfTrue="1">
      <formula>A26</formula>
    </cfRule>
  </conditionalFormatting>
  <conditionalFormatting sqref="I27">
    <cfRule type="cellIs" priority="50" dxfId="49" operator="greaterThan" stopIfTrue="1">
      <formula>H28</formula>
    </cfRule>
  </conditionalFormatting>
  <printOptions horizontalCentered="1"/>
  <pageMargins left="0.2755905511811024" right="0.2755905511811024" top="0.6692913385826772" bottom="0.1968503937007874" header="0.3937007874015748" footer="0.1968503937007874"/>
  <pageSetup horizontalDpi="600" verticalDpi="600" orientation="portrait" paperSize="9" scale="68" r:id="rId4"/>
  <headerFooter alignWithMargins="0">
    <oddHeader xml:space="preserve">&amp;L&amp;"ＭＳ Ｐ明朝,太字"&amp;18折込広告企画書　　　筑豊地区　№２&amp;R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Normal="80" workbookViewId="0" topLeftCell="A1">
      <selection activeCell="S23" sqref="S23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1.125" style="1" customWidth="1"/>
    <col min="4" max="4" width="11.625" style="1" customWidth="1"/>
    <col min="5" max="5" width="11.125" style="1" customWidth="1"/>
    <col min="6" max="6" width="11.375" style="1" customWidth="1"/>
    <col min="7" max="7" width="11.125" style="1" customWidth="1"/>
    <col min="8" max="8" width="11.375" style="1" customWidth="1"/>
    <col min="9" max="9" width="11.125" style="1" customWidth="1"/>
    <col min="10" max="10" width="11.375" style="1" customWidth="1"/>
    <col min="11" max="11" width="11.125" style="1" customWidth="1"/>
    <col min="12" max="12" width="11.375" style="1" customWidth="1"/>
    <col min="13" max="13" width="11.125" style="1" customWidth="1"/>
    <col min="14" max="15" width="11.37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221" t="s">
        <v>74</v>
      </c>
      <c r="B1" s="222"/>
      <c r="C1" s="222"/>
      <c r="D1" s="222"/>
      <c r="E1" s="226" t="s">
        <v>75</v>
      </c>
      <c r="F1" s="222"/>
      <c r="G1" s="227"/>
      <c r="H1" s="35" t="s">
        <v>0</v>
      </c>
      <c r="I1" s="35" t="s">
        <v>44</v>
      </c>
      <c r="J1" s="36"/>
      <c r="K1" s="35" t="s">
        <v>45</v>
      </c>
      <c r="L1" s="37"/>
      <c r="M1" s="1"/>
      <c r="N1" s="1"/>
      <c r="O1" s="1"/>
    </row>
    <row r="2" spans="1:16" ht="33.75" customHeight="1" thickBot="1">
      <c r="A2" s="230">
        <f>'飯塚市・嘉麻市・嘉穂郡・田川市'!A2:D2</f>
        <v>0</v>
      </c>
      <c r="B2" s="231"/>
      <c r="C2" s="231"/>
      <c r="D2" s="231"/>
      <c r="E2" s="223" t="str">
        <f>'飯塚市・嘉麻市・嘉穂郡・田川市'!E2:G2</f>
        <v>令和   年    月    日</v>
      </c>
      <c r="F2" s="224"/>
      <c r="G2" s="225"/>
      <c r="H2" s="38">
        <f>'飯塚市・嘉麻市・嘉穂郡・田川市'!H2</f>
        <v>0</v>
      </c>
      <c r="I2" s="228">
        <f>'飯塚市・嘉麻市・嘉穂郡・田川市'!I2</f>
        <v>0</v>
      </c>
      <c r="J2" s="229"/>
      <c r="K2" s="39"/>
      <c r="L2" s="40"/>
      <c r="M2" s="3"/>
      <c r="N2" s="4"/>
      <c r="O2" s="5"/>
      <c r="P2" s="6"/>
    </row>
    <row r="3" spans="1:16" ht="16.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1" t="s">
        <v>76</v>
      </c>
      <c r="N3" s="42"/>
      <c r="O3" s="9"/>
      <c r="P3" s="6"/>
    </row>
    <row r="4" spans="1:16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3" t="s">
        <v>77</v>
      </c>
      <c r="N4" s="44"/>
      <c r="O4" s="9"/>
      <c r="P4" s="6"/>
    </row>
    <row r="5" spans="1:16" ht="4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30" customHeight="1">
      <c r="A6" s="26" t="s">
        <v>46</v>
      </c>
      <c r="B6" s="28" t="s">
        <v>1</v>
      </c>
      <c r="C6" s="48"/>
      <c r="D6" s="51" t="s">
        <v>2</v>
      </c>
      <c r="E6" s="27"/>
      <c r="F6" s="28" t="s">
        <v>3</v>
      </c>
      <c r="G6" s="27"/>
      <c r="H6" s="28" t="s">
        <v>4</v>
      </c>
      <c r="I6" s="27"/>
      <c r="J6" s="28" t="s">
        <v>66</v>
      </c>
      <c r="K6" s="27"/>
      <c r="L6" s="29"/>
      <c r="M6" s="27"/>
      <c r="N6" s="30" t="s">
        <v>47</v>
      </c>
      <c r="O6" s="31"/>
    </row>
    <row r="7" spans="1:15" s="12" customFormat="1" ht="30" customHeight="1">
      <c r="A7" s="46"/>
      <c r="B7" s="55" t="s">
        <v>81</v>
      </c>
      <c r="C7" s="56" t="s">
        <v>80</v>
      </c>
      <c r="D7" s="57" t="s">
        <v>81</v>
      </c>
      <c r="E7" s="56" t="s">
        <v>80</v>
      </c>
      <c r="F7" s="57" t="s">
        <v>81</v>
      </c>
      <c r="G7" s="56" t="s">
        <v>80</v>
      </c>
      <c r="H7" s="57" t="s">
        <v>81</v>
      </c>
      <c r="I7" s="56" t="s">
        <v>80</v>
      </c>
      <c r="J7" s="57" t="s">
        <v>81</v>
      </c>
      <c r="K7" s="56" t="s">
        <v>80</v>
      </c>
      <c r="L7" s="54"/>
      <c r="M7" s="47"/>
      <c r="N7" s="55" t="s">
        <v>81</v>
      </c>
      <c r="O7" s="58" t="s">
        <v>80</v>
      </c>
    </row>
    <row r="8" spans="1:15" ht="27.75" customHeight="1">
      <c r="A8" s="33" t="s">
        <v>67</v>
      </c>
      <c r="B8" s="21">
        <f>'飯塚市・嘉麻市・嘉穂郡・田川市'!B30</f>
        <v>3820</v>
      </c>
      <c r="C8" s="49">
        <f>'飯塚市・嘉麻市・嘉穂郡・田川市'!C30</f>
        <v>0</v>
      </c>
      <c r="D8" s="52">
        <f>'飯塚市・嘉麻市・嘉穂郡・田川市'!E30</f>
        <v>5370</v>
      </c>
      <c r="E8" s="15">
        <f>'飯塚市・嘉麻市・嘉穂郡・田川市'!F30</f>
        <v>0</v>
      </c>
      <c r="F8" s="21">
        <f>'飯塚市・嘉麻市・嘉穂郡・田川市'!H30</f>
        <v>6490</v>
      </c>
      <c r="G8" s="15">
        <f>'飯塚市・嘉麻市・嘉穂郡・田川市'!I30</f>
        <v>0</v>
      </c>
      <c r="H8" s="21">
        <f>'飯塚市・嘉麻市・嘉穂郡・田川市'!K30</f>
        <v>13380</v>
      </c>
      <c r="I8" s="15">
        <f>'飯塚市・嘉麻市・嘉穂郡・田川市'!L30</f>
        <v>0</v>
      </c>
      <c r="J8" s="21"/>
      <c r="K8" s="15"/>
      <c r="L8" s="21"/>
      <c r="M8" s="15"/>
      <c r="N8" s="21">
        <f>SUM(B8+D8+F8+H8+J8)</f>
        <v>29060</v>
      </c>
      <c r="O8" s="45">
        <f>SUM(C8+E8+G8+I8+K8+M8)</f>
        <v>0</v>
      </c>
    </row>
    <row r="9" spans="1:15" ht="27.75" customHeight="1">
      <c r="A9" s="32" t="s">
        <v>93</v>
      </c>
      <c r="B9" s="20">
        <f>'飯塚市・嘉麻市・嘉穂郡・田川市'!B47</f>
        <v>1510</v>
      </c>
      <c r="C9" s="50">
        <f>'飯塚市・嘉麻市・嘉穂郡・田川市'!C47</f>
        <v>0</v>
      </c>
      <c r="D9" s="53">
        <f>'飯塚市・嘉麻市・嘉穂郡・田川市'!E47</f>
        <v>360</v>
      </c>
      <c r="E9" s="13">
        <f>'飯塚市・嘉麻市・嘉穂郡・田川市'!F47</f>
        <v>0</v>
      </c>
      <c r="F9" s="20">
        <f>'飯塚市・嘉麻市・嘉穂郡・田川市'!H47</f>
        <v>2090</v>
      </c>
      <c r="G9" s="13">
        <f>'飯塚市・嘉麻市・嘉穂郡・田川市'!I47</f>
        <v>0</v>
      </c>
      <c r="H9" s="20">
        <f>'飯塚市・嘉麻市・嘉穂郡・田川市'!K47</f>
        <v>3790</v>
      </c>
      <c r="I9" s="13">
        <f>'飯塚市・嘉麻市・嘉穂郡・田川市'!L47</f>
        <v>0</v>
      </c>
      <c r="J9" s="20"/>
      <c r="K9" s="13"/>
      <c r="L9" s="20"/>
      <c r="M9" s="13"/>
      <c r="N9" s="20">
        <f aca="true" t="shared" si="0" ref="N9:N23">SUM(B9+D9+F9+H9+J9)</f>
        <v>7750</v>
      </c>
      <c r="O9" s="14">
        <f>SUM(C9+E9+G9+I9+K9+M9)</f>
        <v>0</v>
      </c>
    </row>
    <row r="10" spans="1:15" ht="27.75" customHeight="1">
      <c r="A10" s="32" t="s">
        <v>59</v>
      </c>
      <c r="B10" s="20">
        <f>'飯塚市・嘉麻市・嘉穂郡・田川市'!B56</f>
        <v>350</v>
      </c>
      <c r="C10" s="13">
        <f>'飯塚市・嘉麻市・嘉穂郡・田川市'!C56</f>
        <v>0</v>
      </c>
      <c r="D10" s="20">
        <f>'飯塚市・嘉麻市・嘉穂郡・田川市'!E56</f>
        <v>830</v>
      </c>
      <c r="E10" s="13">
        <f>'飯塚市・嘉麻市・嘉穂郡・田川市'!F56</f>
        <v>0</v>
      </c>
      <c r="F10" s="20">
        <f>'飯塚市・嘉麻市・嘉穂郡・田川市'!H56</f>
        <v>0</v>
      </c>
      <c r="G10" s="13">
        <f>'飯塚市・嘉麻市・嘉穂郡・田川市'!I56</f>
        <v>0</v>
      </c>
      <c r="H10" s="20">
        <f>'飯塚市・嘉麻市・嘉穂郡・田川市'!K56</f>
        <v>950</v>
      </c>
      <c r="I10" s="13">
        <f>'飯塚市・嘉麻市・嘉穂郡・田川市'!L56</f>
        <v>0</v>
      </c>
      <c r="J10" s="20"/>
      <c r="K10" s="13"/>
      <c r="L10" s="20"/>
      <c r="M10" s="13"/>
      <c r="N10" s="20">
        <f t="shared" si="0"/>
        <v>2130</v>
      </c>
      <c r="O10" s="14">
        <f aca="true" t="shared" si="1" ref="O10:O21">SUM(C10+E10+G10+I10+K10+M10)</f>
        <v>0</v>
      </c>
    </row>
    <row r="11" spans="1:15" ht="27.75" customHeight="1">
      <c r="A11" s="32" t="s">
        <v>60</v>
      </c>
      <c r="B11" s="20">
        <f>'飯塚市・嘉麻市・嘉穂郡・田川市'!B70</f>
        <v>2250</v>
      </c>
      <c r="C11" s="13">
        <f>'飯塚市・嘉麻市・嘉穂郡・田川市'!C70</f>
        <v>0</v>
      </c>
      <c r="D11" s="20">
        <f>'飯塚市・嘉麻市・嘉穂郡・田川市'!E70</f>
        <v>3520</v>
      </c>
      <c r="E11" s="13">
        <f>'飯塚市・嘉麻市・嘉穂郡・田川市'!F70</f>
        <v>0</v>
      </c>
      <c r="F11" s="20">
        <f>'飯塚市・嘉麻市・嘉穂郡・田川市'!H70</f>
        <v>5860</v>
      </c>
      <c r="G11" s="13">
        <f>'飯塚市・嘉麻市・嘉穂郡・田川市'!I70</f>
        <v>0</v>
      </c>
      <c r="H11" s="20">
        <f>'飯塚市・嘉麻市・嘉穂郡・田川市'!K70</f>
        <v>3900</v>
      </c>
      <c r="I11" s="13">
        <f>'飯塚市・嘉麻市・嘉穂郡・田川市'!L70</f>
        <v>0</v>
      </c>
      <c r="J11" s="20"/>
      <c r="K11" s="13"/>
      <c r="L11" s="20"/>
      <c r="M11" s="13"/>
      <c r="N11" s="20">
        <f t="shared" si="0"/>
        <v>15530</v>
      </c>
      <c r="O11" s="14">
        <f t="shared" si="1"/>
        <v>0</v>
      </c>
    </row>
    <row r="12" spans="1:15" ht="27.75" customHeight="1">
      <c r="A12" s="32" t="s">
        <v>68</v>
      </c>
      <c r="B12" s="20">
        <f>'田川郡・直方市・宮若市・鞍手郡'!B18</f>
        <v>690</v>
      </c>
      <c r="C12" s="13">
        <f>'田川郡・直方市・宮若市・鞍手郡'!C18</f>
        <v>0</v>
      </c>
      <c r="D12" s="20">
        <f>'田川郡・直方市・宮若市・鞍手郡'!E18</f>
        <v>2570</v>
      </c>
      <c r="E12" s="13">
        <f>'田川郡・直方市・宮若市・鞍手郡'!F18</f>
        <v>0</v>
      </c>
      <c r="F12" s="20">
        <f>'田川郡・直方市・宮若市・鞍手郡'!H18</f>
        <v>3660</v>
      </c>
      <c r="G12" s="13">
        <f>'田川郡・直方市・宮若市・鞍手郡'!I18</f>
        <v>0</v>
      </c>
      <c r="H12" s="20">
        <f>'田川郡・直方市・宮若市・鞍手郡'!K18</f>
        <v>2450</v>
      </c>
      <c r="I12" s="13">
        <f>'田川郡・直方市・宮若市・鞍手郡'!L18</f>
        <v>0</v>
      </c>
      <c r="J12" s="20"/>
      <c r="K12" s="13"/>
      <c r="L12" s="20"/>
      <c r="M12" s="13"/>
      <c r="N12" s="20">
        <f t="shared" si="0"/>
        <v>9370</v>
      </c>
      <c r="O12" s="14">
        <f t="shared" si="1"/>
        <v>0</v>
      </c>
    </row>
    <row r="13" spans="1:15" ht="27.75" customHeight="1">
      <c r="A13" s="32" t="s">
        <v>69</v>
      </c>
      <c r="B13" s="20">
        <f>'田川郡・直方市・宮若市・鞍手郡'!B31</f>
        <v>1200</v>
      </c>
      <c r="C13" s="13">
        <f>'田川郡・直方市・宮若市・鞍手郡'!C31</f>
        <v>0</v>
      </c>
      <c r="D13" s="20">
        <f>'田川郡・直方市・宮若市・鞍手郡'!E31</f>
        <v>3930</v>
      </c>
      <c r="E13" s="13">
        <f>'田川郡・直方市・宮若市・鞍手郡'!F31</f>
        <v>0</v>
      </c>
      <c r="F13" s="20">
        <f>'田川郡・直方市・宮若市・鞍手郡'!H31</f>
        <v>3760</v>
      </c>
      <c r="G13" s="13">
        <f>'田川郡・直方市・宮若市・鞍手郡'!I31</f>
        <v>0</v>
      </c>
      <c r="H13" s="20">
        <f>'田川郡・直方市・宮若市・鞍手郡'!K31</f>
        <v>3810</v>
      </c>
      <c r="I13" s="13">
        <f>'田川郡・直方市・宮若市・鞍手郡'!L31</f>
        <v>0</v>
      </c>
      <c r="J13" s="20"/>
      <c r="K13" s="13"/>
      <c r="L13" s="20"/>
      <c r="M13" s="13"/>
      <c r="N13" s="20">
        <f t="shared" si="0"/>
        <v>12700</v>
      </c>
      <c r="O13" s="14">
        <f t="shared" si="1"/>
        <v>0</v>
      </c>
    </row>
    <row r="14" spans="1:15" ht="27.75" customHeight="1">
      <c r="A14" s="32" t="s">
        <v>94</v>
      </c>
      <c r="B14" s="20">
        <f>'田川郡・直方市・宮若市・鞍手郡'!B41</f>
        <v>510</v>
      </c>
      <c r="C14" s="13">
        <f>'田川郡・直方市・宮若市・鞍手郡'!C41</f>
        <v>0</v>
      </c>
      <c r="D14" s="20">
        <f>'田川郡・直方市・宮若市・鞍手郡'!E41</f>
        <v>790</v>
      </c>
      <c r="E14" s="13">
        <f>'田川郡・直方市・宮若市・鞍手郡'!F41</f>
        <v>0</v>
      </c>
      <c r="F14" s="20">
        <f>'田川郡・直方市・宮若市・鞍手郡'!H41</f>
        <v>1230</v>
      </c>
      <c r="G14" s="13">
        <f>'田川郡・直方市・宮若市・鞍手郡'!I41</f>
        <v>0</v>
      </c>
      <c r="H14" s="20">
        <f>'田川郡・直方市・宮若市・鞍手郡'!K41</f>
        <v>2320</v>
      </c>
      <c r="I14" s="13">
        <f>'田川郡・直方市・宮若市・鞍手郡'!L41</f>
        <v>0</v>
      </c>
      <c r="J14" s="20"/>
      <c r="K14" s="13"/>
      <c r="L14" s="20"/>
      <c r="M14" s="13"/>
      <c r="N14" s="20">
        <f>SUM(B14+D14+F14+H14+J14)</f>
        <v>4850</v>
      </c>
      <c r="O14" s="14">
        <f t="shared" si="1"/>
        <v>0</v>
      </c>
    </row>
    <row r="15" spans="1:15" ht="27.75" customHeight="1">
      <c r="A15" s="32" t="s">
        <v>70</v>
      </c>
      <c r="B15" s="20">
        <f>'田川郡・直方市・宮若市・鞍手郡'!B51</f>
        <v>510</v>
      </c>
      <c r="C15" s="13">
        <f>'田川郡・直方市・宮若市・鞍手郡'!C51</f>
        <v>0</v>
      </c>
      <c r="D15" s="20">
        <f>'田川郡・直方市・宮若市・鞍手郡'!E51</f>
        <v>620</v>
      </c>
      <c r="E15" s="13">
        <f>'田川郡・直方市・宮若市・鞍手郡'!F51</f>
        <v>0</v>
      </c>
      <c r="F15" s="20">
        <f>'田川郡・直方市・宮若市・鞍手郡'!H51</f>
        <v>1450</v>
      </c>
      <c r="G15" s="13">
        <f>'田川郡・直方市・宮若市・鞍手郡'!I51</f>
        <v>0</v>
      </c>
      <c r="H15" s="20">
        <f>'田川郡・直方市・宮若市・鞍手郡'!K51</f>
        <v>1950</v>
      </c>
      <c r="I15" s="13">
        <f>'田川郡・直方市・宮若市・鞍手郡'!L51</f>
        <v>0</v>
      </c>
      <c r="J15" s="20"/>
      <c r="K15" s="13"/>
      <c r="L15" s="20"/>
      <c r="M15" s="13"/>
      <c r="N15" s="20">
        <f t="shared" si="0"/>
        <v>4530</v>
      </c>
      <c r="O15" s="14">
        <f t="shared" si="1"/>
        <v>0</v>
      </c>
    </row>
    <row r="16" spans="1:15" s="16" customFormat="1" ht="27.75" customHeight="1">
      <c r="A16" s="33"/>
      <c r="B16" s="21"/>
      <c r="C16" s="15"/>
      <c r="D16" s="21"/>
      <c r="E16" s="15"/>
      <c r="F16" s="21"/>
      <c r="G16" s="15"/>
      <c r="H16" s="21"/>
      <c r="I16" s="15"/>
      <c r="J16" s="21"/>
      <c r="K16" s="15"/>
      <c r="L16" s="21"/>
      <c r="M16" s="15"/>
      <c r="N16" s="20">
        <f t="shared" si="0"/>
        <v>0</v>
      </c>
      <c r="O16" s="14">
        <f>SUM(C16+E16+G16+I16+K16+M16)</f>
        <v>0</v>
      </c>
    </row>
    <row r="17" spans="1:15" s="16" customFormat="1" ht="27.75" customHeight="1">
      <c r="A17" s="33"/>
      <c r="B17" s="21"/>
      <c r="C17" s="15"/>
      <c r="D17" s="21"/>
      <c r="E17" s="15"/>
      <c r="F17" s="21"/>
      <c r="G17" s="15"/>
      <c r="H17" s="21"/>
      <c r="I17" s="15"/>
      <c r="J17" s="21"/>
      <c r="K17" s="15"/>
      <c r="L17" s="21"/>
      <c r="M17" s="15"/>
      <c r="N17" s="20"/>
      <c r="O17" s="14"/>
    </row>
    <row r="18" spans="1:15" s="16" customFormat="1" ht="27.75" customHeight="1">
      <c r="A18" s="33"/>
      <c r="B18" s="21"/>
      <c r="C18" s="15"/>
      <c r="D18" s="21"/>
      <c r="E18" s="15"/>
      <c r="F18" s="21"/>
      <c r="G18" s="15"/>
      <c r="H18" s="21"/>
      <c r="I18" s="15"/>
      <c r="J18" s="21"/>
      <c r="K18" s="15"/>
      <c r="L18" s="21"/>
      <c r="M18" s="15"/>
      <c r="N18" s="20"/>
      <c r="O18" s="14"/>
    </row>
    <row r="19" spans="1:15" ht="27.75" customHeight="1">
      <c r="A19" s="33"/>
      <c r="B19" s="21"/>
      <c r="C19" s="15"/>
      <c r="D19" s="21"/>
      <c r="E19" s="15"/>
      <c r="F19" s="21"/>
      <c r="G19" s="15"/>
      <c r="H19" s="21"/>
      <c r="I19" s="15"/>
      <c r="J19" s="21"/>
      <c r="K19" s="15"/>
      <c r="L19" s="21"/>
      <c r="M19" s="15"/>
      <c r="N19" s="20"/>
      <c r="O19" s="14"/>
    </row>
    <row r="20" spans="1:15" ht="27.75" customHeight="1">
      <c r="A20" s="32"/>
      <c r="B20" s="20"/>
      <c r="C20" s="13"/>
      <c r="D20" s="20"/>
      <c r="E20" s="13"/>
      <c r="F20" s="20"/>
      <c r="G20" s="13"/>
      <c r="H20" s="20"/>
      <c r="I20" s="13"/>
      <c r="J20" s="20"/>
      <c r="K20" s="13"/>
      <c r="L20" s="20"/>
      <c r="M20" s="13"/>
      <c r="N20" s="20">
        <f t="shared" si="0"/>
        <v>0</v>
      </c>
      <c r="O20" s="14">
        <f t="shared" si="1"/>
        <v>0</v>
      </c>
    </row>
    <row r="21" spans="1:15" ht="27.75" customHeight="1">
      <c r="A21" s="32"/>
      <c r="B21" s="20"/>
      <c r="C21" s="13"/>
      <c r="D21" s="20"/>
      <c r="E21" s="13"/>
      <c r="F21" s="20"/>
      <c r="G21" s="13"/>
      <c r="H21" s="20"/>
      <c r="I21" s="13"/>
      <c r="J21" s="20"/>
      <c r="K21" s="13"/>
      <c r="L21" s="20"/>
      <c r="M21" s="13"/>
      <c r="N21" s="20">
        <f t="shared" si="0"/>
        <v>0</v>
      </c>
      <c r="O21" s="14">
        <f t="shared" si="1"/>
        <v>0</v>
      </c>
    </row>
    <row r="22" spans="1:15" ht="27.75" customHeight="1">
      <c r="A22" s="32"/>
      <c r="B22" s="20"/>
      <c r="C22" s="13"/>
      <c r="D22" s="20"/>
      <c r="E22" s="13"/>
      <c r="F22" s="20"/>
      <c r="G22" s="13"/>
      <c r="H22" s="20"/>
      <c r="I22" s="13"/>
      <c r="J22" s="20"/>
      <c r="K22" s="13"/>
      <c r="L22" s="20"/>
      <c r="M22" s="13"/>
      <c r="N22" s="20">
        <f t="shared" si="0"/>
        <v>0</v>
      </c>
      <c r="O22" s="14">
        <f>SUM(C22+E22+G22+I22+K22+M22)</f>
        <v>0</v>
      </c>
    </row>
    <row r="23" spans="1:15" ht="27.75" customHeight="1">
      <c r="A23" s="32"/>
      <c r="B23" s="20"/>
      <c r="C23" s="13"/>
      <c r="D23" s="20"/>
      <c r="E23" s="13"/>
      <c r="F23" s="20"/>
      <c r="G23" s="13"/>
      <c r="H23" s="20"/>
      <c r="I23" s="13"/>
      <c r="J23" s="20"/>
      <c r="K23" s="13"/>
      <c r="L23" s="20"/>
      <c r="M23" s="13"/>
      <c r="N23" s="20">
        <f t="shared" si="0"/>
        <v>0</v>
      </c>
      <c r="O23" s="14">
        <f>SUM(C23+E23+G23+I23+K23+M23)</f>
        <v>0</v>
      </c>
    </row>
    <row r="24" spans="1:15" ht="27.75" customHeight="1">
      <c r="A24" s="32"/>
      <c r="B24" s="20"/>
      <c r="C24" s="13"/>
      <c r="D24" s="20"/>
      <c r="E24" s="13"/>
      <c r="F24" s="20"/>
      <c r="G24" s="13"/>
      <c r="H24" s="20"/>
      <c r="I24" s="13"/>
      <c r="J24" s="20"/>
      <c r="K24" s="13"/>
      <c r="L24" s="20"/>
      <c r="M24" s="13"/>
      <c r="N24" s="24"/>
      <c r="O24" s="14"/>
    </row>
    <row r="25" spans="1:15" ht="27.75" customHeight="1">
      <c r="A25" s="32"/>
      <c r="B25" s="20"/>
      <c r="C25" s="13"/>
      <c r="D25" s="20"/>
      <c r="E25" s="13"/>
      <c r="F25" s="20"/>
      <c r="G25" s="13"/>
      <c r="H25" s="20"/>
      <c r="I25" s="13"/>
      <c r="J25" s="20"/>
      <c r="K25" s="13"/>
      <c r="L25" s="20"/>
      <c r="M25" s="13"/>
      <c r="N25" s="24"/>
      <c r="O25" s="14"/>
    </row>
    <row r="26" spans="1:15" ht="27.75" customHeight="1">
      <c r="A26" s="32"/>
      <c r="B26" s="20"/>
      <c r="C26" s="17"/>
      <c r="D26" s="20"/>
      <c r="E26" s="13"/>
      <c r="F26" s="20"/>
      <c r="G26" s="13"/>
      <c r="H26" s="20"/>
      <c r="I26" s="13"/>
      <c r="J26" s="20"/>
      <c r="K26" s="13"/>
      <c r="L26" s="20"/>
      <c r="M26" s="13"/>
      <c r="N26" s="20"/>
      <c r="O26" s="14"/>
    </row>
    <row r="27" spans="1:15" s="16" customFormat="1" ht="27.75" customHeight="1" thickBot="1">
      <c r="A27" s="34" t="s">
        <v>48</v>
      </c>
      <c r="B27" s="22">
        <f aca="true" t="shared" si="2" ref="B27:K27">SUM(B8:B26)</f>
        <v>10840</v>
      </c>
      <c r="C27" s="18">
        <f t="shared" si="2"/>
        <v>0</v>
      </c>
      <c r="D27" s="23">
        <f t="shared" si="2"/>
        <v>17990</v>
      </c>
      <c r="E27" s="18">
        <f t="shared" si="2"/>
        <v>0</v>
      </c>
      <c r="F27" s="23">
        <f t="shared" si="2"/>
        <v>24540</v>
      </c>
      <c r="G27" s="18">
        <f t="shared" si="2"/>
        <v>0</v>
      </c>
      <c r="H27" s="23">
        <f t="shared" si="2"/>
        <v>32550</v>
      </c>
      <c r="I27" s="18">
        <f t="shared" si="2"/>
        <v>0</v>
      </c>
      <c r="J27" s="23">
        <f t="shared" si="2"/>
        <v>0</v>
      </c>
      <c r="K27" s="18">
        <f t="shared" si="2"/>
        <v>0</v>
      </c>
      <c r="L27" s="23"/>
      <c r="M27" s="18"/>
      <c r="N27" s="22">
        <f>SUM(B27+D27+F27+H27+J27+L27)</f>
        <v>85920</v>
      </c>
      <c r="O27" s="25">
        <f>SUM(C27+E27+G27+I27+K27+M27)</f>
        <v>0</v>
      </c>
    </row>
    <row r="28" spans="9:10" ht="13.5">
      <c r="I28" s="7"/>
      <c r="J28" s="19"/>
    </row>
    <row r="31" ht="13.5">
      <c r="G31" s="19"/>
    </row>
  </sheetData>
  <sheetProtection/>
  <mergeCells count="5">
    <mergeCell ref="A1:D1"/>
    <mergeCell ref="E2:G2"/>
    <mergeCell ref="E1:G1"/>
    <mergeCell ref="I2:J2"/>
    <mergeCell ref="A2:D2"/>
  </mergeCells>
  <printOptions horizontalCentered="1"/>
  <pageMargins left="0.2755905511811024" right="0" top="0.6692913385826772" bottom="0.1968503937007874" header="0.3937007874015748" footer="0.1968503937007874"/>
  <pageSetup horizontalDpi="600" verticalDpi="600" orientation="landscape" paperSize="9" scale="76" r:id="rId2"/>
  <headerFooter alignWithMargins="0">
    <oddHeader>&amp;L&amp;"ＭＳ Ｐ明朝,太字"&amp;18筑豊地区　市郡別集計表　（03.10)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2021-03-15T05:27:44Z</cp:lastPrinted>
  <dcterms:created xsi:type="dcterms:W3CDTF">1997-07-02T14:12:32Z</dcterms:created>
  <dcterms:modified xsi:type="dcterms:W3CDTF">2021-09-16T06:29:30Z</dcterms:modified>
  <cp:category/>
  <cp:version/>
  <cp:contentType/>
  <cp:contentStatus/>
</cp:coreProperties>
</file>