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                       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飯塚南部へ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
Ｒ1.10
伊田北を統合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5">
      <text>
        <r>
          <rPr>
            <sz val="9"/>
            <rFont val="ＭＳ Ｐゴシック"/>
            <family val="3"/>
          </rPr>
          <t>Ｈ30.4～
碓井西を吸収</t>
        </r>
        <r>
          <rPr>
            <b/>
            <sz val="9"/>
            <rFont val="ＭＳ Ｐゴシック"/>
            <family val="3"/>
          </rPr>
          <t xml:space="preserve">
Ｈ31.4～
碓井を吸収</t>
        </r>
        <r>
          <rPr>
            <sz val="9"/>
            <rFont val="ＭＳ Ｐゴシック"/>
            <family val="3"/>
          </rPr>
          <t xml:space="preserve">
R1.8.1　桂川を吸収（200部）</t>
        </r>
      </text>
    </comment>
    <comment ref="M53" authorId="5">
      <text>
        <r>
          <rPr>
            <b/>
            <sz val="9"/>
            <rFont val="ＭＳ Ｐゴシック"/>
            <family val="3"/>
          </rPr>
          <t>H30.7.7～
大隈と統合</t>
        </r>
      </text>
    </comment>
    <comment ref="A12" authorId="5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67" authorId="5">
      <text>
        <r>
          <rPr>
            <b/>
            <sz val="9"/>
            <rFont val="ＭＳ Ｐゴシック"/>
            <family val="3"/>
          </rPr>
          <t>Ｈ30.8～（新店）
伊田Ｓから分割
Ｒ1.6.11～
福智販売店より、糸田町大熊・堀川を移管</t>
        </r>
      </text>
    </comment>
    <comment ref="J66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  <comment ref="J65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J68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R1.10
伊田・香春Ｓへ統合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Ｈ30.10
飯塚東部を統合</t>
        </r>
      </text>
    </comment>
    <comment ref="J14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J27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A27" authorId="5">
      <text>
        <r>
          <rPr>
            <b/>
            <sz val="9"/>
            <rFont val="ＭＳ Ｐゴシック"/>
            <family val="3"/>
          </rPr>
          <t>H.31.4～
新飯塚へ統合</t>
        </r>
      </text>
    </comment>
    <comment ref="A28" authorId="1">
      <text>
        <r>
          <rPr>
            <sz val="9"/>
            <rFont val="ＭＳ Ｐゴシック"/>
            <family val="3"/>
          </rPr>
          <t xml:space="preserve">R1.8.1　桂川へ統合
</t>
        </r>
      </text>
    </comment>
    <comment ref="A44" authorId="0">
      <text>
        <r>
          <rPr>
            <sz val="9"/>
            <rFont val="ＭＳ Ｐゴシック"/>
            <family val="3"/>
          </rPr>
          <t>Ｈ２９．１０より、稲築から分割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Ｈ31.4～
嘉穂郡 桂川へ統合</t>
        </r>
      </text>
    </comment>
    <comment ref="A45" authorId="5">
      <text>
        <r>
          <rPr>
            <b/>
            <sz val="9"/>
            <rFont val="ＭＳ Ｐゴシック"/>
            <family val="3"/>
          </rPr>
          <t>H30.4～
桂川に統合</t>
        </r>
        <r>
          <rPr>
            <sz val="9"/>
            <rFont val="ＭＳ Ｐゴシック"/>
            <family val="3"/>
          </rPr>
          <t xml:space="preserve">
</t>
        </r>
      </text>
    </comment>
    <comment ref="A65" authorId="1">
      <text>
        <r>
          <rPr>
            <sz val="9"/>
            <rFont val="ＭＳ Ｐゴシック"/>
            <family val="3"/>
          </rPr>
          <t xml:space="preserve">R2.10より、伊田中央・伊田東を統合して、田川へ店名変更
</t>
        </r>
      </text>
    </comment>
    <comment ref="A64" authorId="1">
      <text>
        <r>
          <rPr>
            <sz val="9"/>
            <rFont val="ＭＳ Ｐゴシック"/>
            <family val="3"/>
          </rPr>
          <t>Ｒ2.10
伊田東（新店　田川）と統合</t>
        </r>
      </text>
    </comment>
    <comment ref="G21" authorId="1">
      <text>
        <r>
          <rPr>
            <b/>
            <sz val="9"/>
            <rFont val="ＭＳ Ｐゴシック"/>
            <family val="3"/>
          </rPr>
          <t>Ｈ30.10
新飯塚へ統合</t>
        </r>
        <r>
          <rPr>
            <sz val="9"/>
            <rFont val="ＭＳ Ｐゴシック"/>
            <family val="3"/>
          </rPr>
          <t xml:space="preserve">
</t>
        </r>
      </text>
    </comment>
    <comment ref="J21" authorId="1">
      <text>
        <r>
          <rPr>
            <b/>
            <sz val="9"/>
            <rFont val="ＭＳ Ｐゴシック"/>
            <family val="3"/>
          </rPr>
          <t>R2.6～
廃店
新飯塚・庄内へ分割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
Ｒ1.9～
直方西300・頓野220を
吸収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Ｒ1.6.11～
田川西販売店へ、糸田町大熊・堀川を移管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sz val="9"/>
            <rFont val="ＭＳ Ｐゴシック"/>
            <family val="3"/>
          </rPr>
          <t>Ｈ19.5.1より　
金田と方城を統合して、福知南へ店名変更
Ｒ1.10
赤池を統合（福地南から店名変更）</t>
        </r>
      </text>
    </comment>
    <comment ref="D16" authorId="1">
      <text>
        <r>
          <rPr>
            <b/>
            <sz val="9"/>
            <rFont val="ＭＳ Ｐゴシック"/>
            <family val="3"/>
          </rPr>
          <t>Ｒ1.10
福智町へ統合
（旧　福智南へ）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A29" authorId="3">
      <text>
        <r>
          <rPr>
            <sz val="9"/>
            <rFont val="ＭＳ Ｐゴシック"/>
            <family val="3"/>
          </rPr>
          <t>H30.9～
小竹へ一部移動
Ｒ1.9～直方中央へ
（300部）</t>
        </r>
      </text>
    </comment>
    <comment ref="A28" authorId="1">
      <text>
        <r>
          <rPr>
            <b/>
            <sz val="9"/>
            <rFont val="ＭＳ Ｐゴシック"/>
            <family val="3"/>
          </rPr>
          <t>Ｒ1.9～直方中央へ
（220部）</t>
        </r>
      </text>
    </comment>
    <comment ref="J25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  <comment ref="A40" authorId="3">
      <text>
        <r>
          <rPr>
            <b/>
            <sz val="9"/>
            <rFont val="ＭＳ Ｐゴシック"/>
            <family val="3"/>
          </rPr>
          <t>H31.4～
宮田へ統合</t>
        </r>
      </text>
    </comment>
  </commentList>
</comments>
</file>

<file path=xl/sharedStrings.xml><?xml version="1.0" encoding="utf-8"?>
<sst xmlns="http://schemas.openxmlformats.org/spreadsheetml/2006/main" count="487" uniqueCount="199">
  <si>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</si>
  <si>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</si>
  <si>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</si>
  <si>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</si>
  <si>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</si>
  <si>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</si>
  <si>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</si>
  <si>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</si>
  <si>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糸田</t>
  </si>
  <si>
    <t>香春</t>
  </si>
  <si>
    <t>川崎</t>
  </si>
  <si>
    <t>大任</t>
  </si>
  <si>
    <t>添田</t>
  </si>
  <si>
    <t>直方中央</t>
  </si>
  <si>
    <t>直方西</t>
  </si>
  <si>
    <t>頓野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</si>
  <si>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</si>
  <si>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</si>
  <si>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</si>
  <si>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</si>
  <si>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</si>
  <si>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</si>
  <si>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</si>
  <si>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</si>
  <si>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</si>
  <si>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</si>
  <si>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</si>
  <si>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</si>
  <si>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</si>
  <si>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</si>
  <si>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</si>
  <si>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</si>
  <si>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</si>
  <si>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</si>
  <si>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</si>
  <si>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</si>
  <si>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</si>
  <si>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</si>
  <si>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飯塚東部</t>
  </si>
  <si>
    <t>頴田</t>
  </si>
  <si>
    <t>稲築</t>
  </si>
  <si>
    <t>鴨生</t>
  </si>
  <si>
    <t>桂川</t>
  </si>
  <si>
    <t>筑穂</t>
  </si>
  <si>
    <t>後藤寺</t>
  </si>
  <si>
    <t>後藤寺北</t>
  </si>
  <si>
    <t>後藤寺南</t>
  </si>
  <si>
    <t>伊田中央</t>
  </si>
  <si>
    <t>伊田北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</si>
  <si>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</si>
  <si>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</si>
  <si>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</si>
  <si>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</si>
  <si>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</si>
  <si>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</si>
  <si>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</si>
  <si>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</si>
  <si>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</si>
  <si>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</si>
  <si>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</si>
  <si>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</si>
  <si>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</si>
  <si>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</si>
  <si>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</si>
  <si>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</si>
  <si>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</si>
  <si>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</si>
  <si>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</si>
  <si>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</si>
  <si>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</si>
  <si>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</si>
  <si>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</si>
  <si>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</si>
  <si>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</si>
  <si>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</si>
  <si>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</si>
  <si>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</si>
  <si>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</si>
  <si>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</si>
  <si>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</si>
  <si>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</si>
  <si>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</si>
  <si>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</si>
  <si>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</si>
  <si>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</si>
  <si>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</si>
  <si>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</si>
  <si>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</si>
  <si>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</si>
  <si>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</si>
  <si>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</si>
  <si>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</si>
  <si>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</si>
  <si>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</si>
  <si>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</si>
  <si>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</si>
  <si>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</si>
  <si>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</si>
  <si>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</si>
  <si>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</si>
  <si>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</si>
  <si>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</si>
  <si>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</si>
  <si>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</si>
  <si>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</si>
  <si>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</si>
  <si>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</si>
  <si>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</si>
  <si>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</si>
  <si>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</si>
  <si>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</si>
  <si>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</si>
  <si>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</si>
  <si>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</si>
  <si>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</si>
  <si>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</si>
  <si>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</si>
  <si>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</si>
  <si>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</si>
  <si>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</si>
  <si>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</si>
  <si>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</si>
  <si>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</si>
  <si>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伊田(A)</t>
  </si>
  <si>
    <r>
      <t>嘉麻中央</t>
    </r>
    <r>
      <rPr>
        <sz val="9"/>
        <rFont val="ＭＳ Ｐ明朝"/>
        <family val="1"/>
      </rPr>
      <t>（稲築）</t>
    </r>
  </si>
  <si>
    <t>飯塚鯰田(A)</t>
  </si>
  <si>
    <t>飯塚南部</t>
  </si>
  <si>
    <t>添田(A)</t>
  </si>
  <si>
    <t>赤村(A)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</si>
  <si>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</si>
  <si>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</si>
  <si>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</si>
  <si>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</si>
  <si>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</si>
  <si>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</si>
  <si>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</si>
  <si>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</si>
  <si>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福智(N)</t>
  </si>
  <si>
    <t>直方中央(M)</t>
  </si>
  <si>
    <t>鞍手(A)</t>
  </si>
  <si>
    <t>田川北部･･･香春を含む</t>
  </si>
  <si>
    <t>香春･･･田川北部に含む</t>
  </si>
  <si>
    <t>碓井</t>
  </si>
  <si>
    <t>鞍手(N)</t>
  </si>
  <si>
    <t>二瀬S</t>
  </si>
  <si>
    <t>飯塚徳前S</t>
  </si>
  <si>
    <t>飯塚南Ｓ</t>
  </si>
  <si>
    <t>新飯塚Ｓ</t>
  </si>
  <si>
    <t>飯塚東Ｓ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</si>
  <si>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</si>
  <si>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</si>
  <si>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</si>
  <si>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</si>
  <si>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</si>
  <si>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</si>
  <si>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</si>
  <si>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添田Ｓ</t>
  </si>
  <si>
    <t>直方西Ｓ</t>
  </si>
  <si>
    <t>直方東Ｓ</t>
  </si>
  <si>
    <t>宮田Ｓ</t>
  </si>
  <si>
    <t>小竹Ｓ</t>
  </si>
  <si>
    <t>碓井西</t>
  </si>
  <si>
    <t>伊田中央</t>
  </si>
  <si>
    <t>潤野</t>
  </si>
  <si>
    <t>桂川S</t>
  </si>
  <si>
    <r>
      <t>飯塚西N</t>
    </r>
    <r>
      <rPr>
        <sz val="11"/>
        <rFont val="ＭＳ Ｐ明朝"/>
        <family val="1"/>
      </rPr>
      <t>i</t>
    </r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</si>
  <si>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</si>
  <si>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</si>
  <si>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</si>
  <si>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</si>
  <si>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</si>
  <si>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</si>
  <si>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</si>
  <si>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伊田Ni</t>
  </si>
  <si>
    <t>田川西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</si>
  <si>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</si>
  <si>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</si>
  <si>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</si>
  <si>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</si>
  <si>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</si>
  <si>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</si>
  <si>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直方西N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</si>
  <si>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</si>
  <si>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r>
      <t>鞍手N</t>
    </r>
    <r>
      <rPr>
        <sz val="11"/>
        <rFont val="ＭＳ Ｐ明朝"/>
        <family val="1"/>
      </rPr>
      <t>i</t>
    </r>
  </si>
  <si>
    <r>
      <t>若宮N</t>
    </r>
    <r>
      <rPr>
        <sz val="11"/>
        <rFont val="ＭＳ Ｐ明朝"/>
        <family val="1"/>
      </rPr>
      <t>i</t>
    </r>
  </si>
  <si>
    <t>鞍手Ｓ・Ni</t>
  </si>
  <si>
    <r>
      <t>若宮(</t>
    </r>
    <r>
      <rPr>
        <sz val="11"/>
        <rFont val="ＭＳ Ｐ明朝"/>
        <family val="1"/>
      </rPr>
      <t>N</t>
    </r>
    <r>
      <rPr>
        <sz val="11"/>
        <rFont val="ＭＳ Ｐ明朝"/>
        <family val="1"/>
      </rPr>
      <t>)</t>
    </r>
  </si>
  <si>
    <t>庄内Ni</t>
  </si>
  <si>
    <r>
      <t xml:space="preserve">赤村 </t>
    </r>
    <r>
      <rPr>
        <sz val="11"/>
        <rFont val="ＭＳ Ｐ明朝"/>
        <family val="1"/>
      </rPr>
      <t>(N)</t>
    </r>
  </si>
  <si>
    <t>嘉麻</t>
  </si>
  <si>
    <t>嘉麻（山田）Ni</t>
  </si>
  <si>
    <t>令和   年    月    日</t>
  </si>
  <si>
    <t>伊田東町Ni</t>
  </si>
  <si>
    <t>福智町Ｎｉ</t>
  </si>
  <si>
    <t>伊田・香春S</t>
  </si>
  <si>
    <t>伊田南部S</t>
  </si>
  <si>
    <t>福智町Ｓ・Ni</t>
  </si>
  <si>
    <t>田川</t>
  </si>
  <si>
    <t>(02.10)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</si>
</sst>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0" fontId="0" fillId="0" borderId="27" xfId="49" applyNumberFormat="1" applyFont="1" applyFill="1" applyBorder="1" applyAlignment="1">
      <alignment/>
    </xf>
    <xf numFmtId="0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28" fillId="0" borderId="55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9" applyNumberFormat="1" applyFont="1" applyFill="1" applyBorder="1" applyAlignment="1">
      <alignment horizontal="centerContinuous" shrinkToFit="1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2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2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44" xfId="49" applyNumberFormat="1" applyFont="1" applyFill="1" applyBorder="1" applyAlignment="1">
      <alignment horizontal="distributed"/>
    </xf>
    <xf numFmtId="185" fontId="0" fillId="7" borderId="27" xfId="49" applyNumberFormat="1" applyFont="1" applyFill="1" applyBorder="1" applyAlignment="1">
      <alignment horizontal="distributed"/>
    </xf>
    <xf numFmtId="185" fontId="0" fillId="0" borderId="37" xfId="49" applyNumberFormat="1" applyFont="1" applyFill="1" applyBorder="1" applyProtection="1">
      <alignment/>
      <protection/>
    </xf>
    <xf numFmtId="185" fontId="73" fillId="0" borderId="27" xfId="49" applyNumberFormat="1" applyFont="1" applyFill="1" applyBorder="1" applyAlignment="1">
      <alignment horizontal="distributed"/>
    </xf>
    <xf numFmtId="185" fontId="4" fillId="0" borderId="27" xfId="49" applyNumberFormat="1" applyFont="1" applyFill="1" applyBorder="1" applyAlignment="1">
      <alignment horizontal="distributed"/>
    </xf>
    <xf numFmtId="185" fontId="0" fillId="0" borderId="27" xfId="49" applyNumberFormat="1" applyFont="1" applyFill="1" applyBorder="1" applyAlignment="1">
      <alignment shrinkToFit="1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K11" sqref="K11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22</v>
      </c>
      <c r="B1" s="62"/>
      <c r="C1" s="62"/>
      <c r="D1" s="63"/>
      <c r="E1" s="64" t="s">
        <v>26</v>
      </c>
      <c r="F1" s="62"/>
      <c r="G1" s="63"/>
      <c r="H1" s="65" t="s">
        <v>0</v>
      </c>
      <c r="I1" s="64" t="s">
        <v>27</v>
      </c>
      <c r="J1" s="63"/>
      <c r="K1" s="66" t="s">
        <v>23</v>
      </c>
      <c r="L1" s="67"/>
      <c r="M1" s="68"/>
      <c r="N1" s="69"/>
      <c r="O1" s="70"/>
    </row>
    <row r="2" spans="1:15" s="71" customFormat="1" ht="34.5" customHeight="1" thickBot="1">
      <c r="A2" s="213"/>
      <c r="B2" s="214"/>
      <c r="C2" s="214"/>
      <c r="D2" s="215"/>
      <c r="E2" s="218" t="s">
        <v>191</v>
      </c>
      <c r="F2" s="219"/>
      <c r="G2" s="220"/>
      <c r="H2" s="72"/>
      <c r="I2" s="73">
        <f>L4+'田川郡・直方市・宮若市・鞍手郡'!L4</f>
        <v>0</v>
      </c>
      <c r="J2" s="74"/>
      <c r="K2" s="216"/>
      <c r="L2" s="217"/>
      <c r="M2" s="75"/>
      <c r="N2" s="76"/>
      <c r="O2" s="70"/>
    </row>
    <row r="3" spans="2:13" s="71" customFormat="1" ht="15" customHeight="1" thickBot="1">
      <c r="B3" s="77"/>
      <c r="M3" s="41" t="s">
        <v>94</v>
      </c>
    </row>
    <row r="4" spans="1:15" ht="18" customHeight="1" thickBot="1">
      <c r="A4" s="162" t="s">
        <v>198</v>
      </c>
      <c r="C4" s="79" t="s">
        <v>55</v>
      </c>
      <c r="D4" s="80" t="s">
        <v>67</v>
      </c>
      <c r="E4" s="81"/>
      <c r="F4" s="82" t="s">
        <v>24</v>
      </c>
      <c r="G4" s="83">
        <f>SUM(B30,E30,H30,K30,N30)</f>
        <v>30340</v>
      </c>
      <c r="H4" s="84" t="s">
        <v>25</v>
      </c>
      <c r="I4" s="85">
        <f>SUM(C30,F30,I30,L30,O30)</f>
        <v>0</v>
      </c>
      <c r="J4" s="1"/>
      <c r="K4" s="86" t="s">
        <v>54</v>
      </c>
      <c r="L4" s="87">
        <f>I4+I49+I32+I58</f>
        <v>0</v>
      </c>
      <c r="M4" s="43" t="s">
        <v>95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63</v>
      </c>
      <c r="N6" s="91"/>
      <c r="O6" s="92"/>
    </row>
    <row r="7" spans="1:15" ht="18" customHeight="1">
      <c r="A7" s="93" t="s">
        <v>5</v>
      </c>
      <c r="B7" s="94" t="s">
        <v>61</v>
      </c>
      <c r="C7" s="95" t="s">
        <v>96</v>
      </c>
      <c r="D7" s="96" t="s">
        <v>5</v>
      </c>
      <c r="E7" s="94" t="s">
        <v>61</v>
      </c>
      <c r="F7" s="95" t="s">
        <v>96</v>
      </c>
      <c r="G7" s="96" t="s">
        <v>5</v>
      </c>
      <c r="H7" s="94" t="s">
        <v>61</v>
      </c>
      <c r="I7" s="95" t="s">
        <v>96</v>
      </c>
      <c r="J7" s="96" t="s">
        <v>5</v>
      </c>
      <c r="K7" s="94" t="s">
        <v>61</v>
      </c>
      <c r="L7" s="95" t="s">
        <v>96</v>
      </c>
      <c r="M7" s="96" t="s">
        <v>5</v>
      </c>
      <c r="N7" s="94" t="s">
        <v>61</v>
      </c>
      <c r="O7" s="95" t="s">
        <v>96</v>
      </c>
    </row>
    <row r="8" spans="1:15" ht="18" customHeight="1">
      <c r="A8" s="97" t="s">
        <v>133</v>
      </c>
      <c r="B8" s="98"/>
      <c r="C8" s="184"/>
      <c r="D8" s="97" t="s">
        <v>133</v>
      </c>
      <c r="E8" s="98"/>
      <c r="F8" s="184"/>
      <c r="G8" s="97" t="s">
        <v>133</v>
      </c>
      <c r="H8" s="98"/>
      <c r="I8" s="184"/>
      <c r="J8" s="97" t="s">
        <v>133</v>
      </c>
      <c r="K8" s="98"/>
      <c r="L8" s="184"/>
      <c r="M8" s="97" t="s">
        <v>133</v>
      </c>
      <c r="N8" s="98"/>
      <c r="O8" s="184"/>
    </row>
    <row r="9" spans="1:15" ht="18" customHeight="1">
      <c r="A9" s="59" t="s">
        <v>28</v>
      </c>
      <c r="B9" s="152">
        <v>500</v>
      </c>
      <c r="C9" s="164"/>
      <c r="D9" s="59" t="s">
        <v>167</v>
      </c>
      <c r="E9" s="152">
        <v>640</v>
      </c>
      <c r="F9" s="164"/>
      <c r="G9" s="59" t="s">
        <v>30</v>
      </c>
      <c r="H9" s="152">
        <v>2250</v>
      </c>
      <c r="I9" s="164"/>
      <c r="J9" s="59" t="s">
        <v>144</v>
      </c>
      <c r="K9" s="152">
        <v>2810</v>
      </c>
      <c r="L9" s="164"/>
      <c r="M9" s="59" t="s">
        <v>79</v>
      </c>
      <c r="N9" s="152"/>
      <c r="O9" s="164"/>
    </row>
    <row r="10" spans="1:15" ht="18" customHeight="1">
      <c r="A10" s="59" t="s">
        <v>29</v>
      </c>
      <c r="B10" s="152">
        <v>230</v>
      </c>
      <c r="C10" s="164"/>
      <c r="D10" s="59" t="s">
        <v>166</v>
      </c>
      <c r="E10" s="152">
        <v>2010</v>
      </c>
      <c r="F10" s="164"/>
      <c r="G10" s="59" t="s">
        <v>32</v>
      </c>
      <c r="H10" s="152">
        <v>1650</v>
      </c>
      <c r="I10" s="164"/>
      <c r="J10" s="204" t="s">
        <v>145</v>
      </c>
      <c r="K10" s="152">
        <v>880</v>
      </c>
      <c r="L10" s="164"/>
      <c r="M10" s="59" t="s">
        <v>80</v>
      </c>
      <c r="N10" s="152"/>
      <c r="O10" s="164"/>
    </row>
    <row r="11" spans="1:15" ht="18" customHeight="1">
      <c r="A11" s="59" t="s">
        <v>165</v>
      </c>
      <c r="B11" s="152">
        <v>1590</v>
      </c>
      <c r="C11" s="164"/>
      <c r="D11" s="59" t="s">
        <v>168</v>
      </c>
      <c r="E11" s="152">
        <v>1020</v>
      </c>
      <c r="F11" s="164"/>
      <c r="G11" s="59" t="s">
        <v>31</v>
      </c>
      <c r="H11" s="152">
        <v>1360</v>
      </c>
      <c r="I11" s="164"/>
      <c r="J11" s="59" t="s">
        <v>34</v>
      </c>
      <c r="K11" s="152">
        <v>650</v>
      </c>
      <c r="L11" s="164"/>
      <c r="M11" s="59" t="s">
        <v>125</v>
      </c>
      <c r="N11" s="152"/>
      <c r="O11" s="164"/>
    </row>
    <row r="12" spans="1:15" ht="18" customHeight="1">
      <c r="A12" s="59" t="s">
        <v>31</v>
      </c>
      <c r="B12" s="152">
        <v>500</v>
      </c>
      <c r="C12" s="164"/>
      <c r="D12" s="59" t="s">
        <v>169</v>
      </c>
      <c r="E12" s="152">
        <v>410</v>
      </c>
      <c r="F12" s="164"/>
      <c r="G12" s="59" t="s">
        <v>36</v>
      </c>
      <c r="H12" s="152">
        <v>230</v>
      </c>
      <c r="I12" s="164"/>
      <c r="J12" s="59" t="s">
        <v>37</v>
      </c>
      <c r="K12" s="152">
        <v>800</v>
      </c>
      <c r="L12" s="164"/>
      <c r="M12" s="59" t="s">
        <v>81</v>
      </c>
      <c r="N12" s="152"/>
      <c r="O12" s="164"/>
    </row>
    <row r="13" spans="1:15" ht="18" customHeight="1">
      <c r="A13" s="59" t="s">
        <v>33</v>
      </c>
      <c r="B13" s="152">
        <v>450</v>
      </c>
      <c r="C13" s="164"/>
      <c r="D13" s="59" t="s">
        <v>62</v>
      </c>
      <c r="E13" s="152">
        <v>480</v>
      </c>
      <c r="F13" s="164"/>
      <c r="G13" s="59"/>
      <c r="H13" s="152"/>
      <c r="I13" s="164"/>
      <c r="J13" s="59" t="s">
        <v>146</v>
      </c>
      <c r="K13" s="152">
        <v>930</v>
      </c>
      <c r="L13" s="164"/>
      <c r="M13" s="59" t="s">
        <v>82</v>
      </c>
      <c r="N13" s="152"/>
      <c r="O13" s="164"/>
    </row>
    <row r="14" spans="1:15" ht="18" customHeight="1">
      <c r="A14" s="59" t="s">
        <v>36</v>
      </c>
      <c r="B14" s="152">
        <v>60</v>
      </c>
      <c r="C14" s="164"/>
      <c r="D14" s="59" t="s">
        <v>170</v>
      </c>
      <c r="E14" s="152">
        <v>1070</v>
      </c>
      <c r="F14" s="164"/>
      <c r="G14" s="59"/>
      <c r="H14" s="167"/>
      <c r="I14" s="164"/>
      <c r="J14" s="59" t="s">
        <v>147</v>
      </c>
      <c r="K14" s="152">
        <v>1700</v>
      </c>
      <c r="L14" s="164"/>
      <c r="M14" s="59" t="s">
        <v>134</v>
      </c>
      <c r="N14" s="152"/>
      <c r="O14" s="164"/>
    </row>
    <row r="15" spans="1:15" ht="18" customHeight="1">
      <c r="A15" s="59"/>
      <c r="B15" s="152"/>
      <c r="C15" s="164"/>
      <c r="D15" s="59"/>
      <c r="E15" s="167"/>
      <c r="F15" s="164"/>
      <c r="G15" s="59"/>
      <c r="H15" s="167"/>
      <c r="I15" s="164"/>
      <c r="J15" s="59" t="s">
        <v>131</v>
      </c>
      <c r="K15" s="152">
        <v>400</v>
      </c>
      <c r="L15" s="164"/>
      <c r="M15" s="204" t="s">
        <v>135</v>
      </c>
      <c r="N15" s="152"/>
      <c r="O15" s="164"/>
    </row>
    <row r="16" spans="1:15" ht="18" customHeight="1">
      <c r="A16" s="59"/>
      <c r="B16" s="168"/>
      <c r="C16" s="164"/>
      <c r="D16" s="97"/>
      <c r="E16" s="147"/>
      <c r="F16" s="164"/>
      <c r="G16" s="59"/>
      <c r="H16" s="167"/>
      <c r="I16" s="164"/>
      <c r="J16" s="59" t="s">
        <v>35</v>
      </c>
      <c r="K16" s="152">
        <v>800</v>
      </c>
      <c r="L16" s="164"/>
      <c r="M16" s="59"/>
      <c r="N16" s="167"/>
      <c r="O16" s="164"/>
    </row>
    <row r="17" spans="1:15" ht="18" customHeight="1">
      <c r="A17" s="59"/>
      <c r="B17" s="168"/>
      <c r="C17" s="164"/>
      <c r="D17" s="59"/>
      <c r="E17" s="167"/>
      <c r="F17" s="164"/>
      <c r="G17" s="59"/>
      <c r="H17" s="167"/>
      <c r="I17" s="164"/>
      <c r="J17" s="59" t="s">
        <v>163</v>
      </c>
      <c r="K17" s="152">
        <v>800</v>
      </c>
      <c r="L17" s="164"/>
      <c r="M17" s="59"/>
      <c r="N17" s="167"/>
      <c r="O17" s="164"/>
    </row>
    <row r="18" spans="1:15" ht="18" customHeight="1">
      <c r="A18" s="59"/>
      <c r="B18" s="168"/>
      <c r="C18" s="164"/>
      <c r="D18" s="59"/>
      <c r="E18" s="167"/>
      <c r="F18" s="164"/>
      <c r="G18" s="59"/>
      <c r="H18" s="167"/>
      <c r="I18" s="164"/>
      <c r="J18" s="59" t="s">
        <v>175</v>
      </c>
      <c r="K18" s="152">
        <v>1010</v>
      </c>
      <c r="L18" s="164"/>
      <c r="M18" s="100"/>
      <c r="N18" s="101"/>
      <c r="O18" s="188"/>
    </row>
    <row r="19" spans="1:15" ht="18" customHeight="1">
      <c r="A19" s="59"/>
      <c r="B19" s="168"/>
      <c r="C19" s="164"/>
      <c r="D19" s="102"/>
      <c r="E19" s="169"/>
      <c r="F19" s="187"/>
      <c r="G19" s="59"/>
      <c r="H19" s="167"/>
      <c r="I19" s="164"/>
      <c r="J19" s="59"/>
      <c r="K19" s="152"/>
      <c r="L19" s="164"/>
      <c r="M19" s="103"/>
      <c r="N19" s="104"/>
      <c r="O19" s="189"/>
    </row>
    <row r="20" spans="1:15" ht="18" customHeight="1">
      <c r="A20" s="59"/>
      <c r="B20" s="168"/>
      <c r="C20" s="164"/>
      <c r="D20" s="59"/>
      <c r="E20" s="167"/>
      <c r="F20" s="164"/>
      <c r="G20" s="105"/>
      <c r="H20" s="167"/>
      <c r="I20" s="164"/>
      <c r="J20" s="59"/>
      <c r="K20" s="167"/>
      <c r="L20" s="164"/>
      <c r="M20" s="59"/>
      <c r="N20" s="167"/>
      <c r="O20" s="164"/>
    </row>
    <row r="21" spans="1:15" ht="18" customHeight="1">
      <c r="A21" s="59"/>
      <c r="B21" s="168"/>
      <c r="C21" s="164"/>
      <c r="D21" s="59"/>
      <c r="E21" s="167"/>
      <c r="F21" s="164"/>
      <c r="G21" s="59" t="s">
        <v>38</v>
      </c>
      <c r="H21" s="167"/>
      <c r="I21" s="164"/>
      <c r="J21" s="59" t="s">
        <v>148</v>
      </c>
      <c r="K21" s="170"/>
      <c r="L21" s="165"/>
      <c r="M21" s="59"/>
      <c r="N21" s="167"/>
      <c r="O21" s="164"/>
    </row>
    <row r="22" spans="1:15" ht="18" customHeight="1">
      <c r="A22" s="106"/>
      <c r="B22" s="171"/>
      <c r="C22" s="165"/>
      <c r="D22" s="106"/>
      <c r="E22" s="170"/>
      <c r="F22" s="165"/>
      <c r="G22" s="106"/>
      <c r="H22" s="170"/>
      <c r="I22" s="165"/>
      <c r="J22" s="59"/>
      <c r="K22" s="172"/>
      <c r="L22" s="165"/>
      <c r="M22" s="106"/>
      <c r="N22" s="170"/>
      <c r="O22" s="165"/>
    </row>
    <row r="23" spans="1:15" ht="18" customHeight="1">
      <c r="A23" s="108" t="s">
        <v>104</v>
      </c>
      <c r="B23" s="173">
        <f>SUM(B9:B22)</f>
        <v>3330</v>
      </c>
      <c r="C23" s="109">
        <f>SUM(C9:C22)</f>
        <v>0</v>
      </c>
      <c r="D23" s="108" t="s">
        <v>104</v>
      </c>
      <c r="E23" s="166">
        <f>SUM(E9:E22)</f>
        <v>5630</v>
      </c>
      <c r="F23" s="109">
        <f>SUM(F9:F22)</f>
        <v>0</v>
      </c>
      <c r="G23" s="108" t="s">
        <v>104</v>
      </c>
      <c r="H23" s="166">
        <f>SUM(H9:H22)</f>
        <v>5490</v>
      </c>
      <c r="I23" s="109">
        <f>SUM(I9:I22)</f>
        <v>0</v>
      </c>
      <c r="J23" s="108" t="s">
        <v>104</v>
      </c>
      <c r="K23" s="166">
        <f>SUM(K9:K22)</f>
        <v>10780</v>
      </c>
      <c r="L23" s="109">
        <f>SUM(L9:L22)</f>
        <v>0</v>
      </c>
      <c r="M23" s="108" t="s">
        <v>104</v>
      </c>
      <c r="N23" s="166">
        <f>SUM(N9:N22)</f>
        <v>0</v>
      </c>
      <c r="O23" s="109">
        <f>SUM(O9:O22)</f>
        <v>0</v>
      </c>
    </row>
    <row r="24" spans="1:15" ht="18" customHeight="1">
      <c r="A24" s="97" t="s">
        <v>105</v>
      </c>
      <c r="B24" s="168"/>
      <c r="C24" s="110"/>
      <c r="D24" s="97" t="s">
        <v>105</v>
      </c>
      <c r="E24" s="167"/>
      <c r="F24" s="110"/>
      <c r="G24" s="97" t="s">
        <v>105</v>
      </c>
      <c r="H24" s="167"/>
      <c r="I24" s="110"/>
      <c r="J24" s="97" t="s">
        <v>105</v>
      </c>
      <c r="K24" s="167"/>
      <c r="L24" s="110"/>
      <c r="M24" s="97" t="s">
        <v>105</v>
      </c>
      <c r="N24" s="167"/>
      <c r="O24" s="110"/>
    </row>
    <row r="25" spans="1:15" ht="18" customHeight="1">
      <c r="A25" s="59" t="s">
        <v>187</v>
      </c>
      <c r="B25" s="153">
        <v>850</v>
      </c>
      <c r="C25" s="164"/>
      <c r="D25" s="111"/>
      <c r="E25" s="167"/>
      <c r="F25" s="110"/>
      <c r="G25" s="59" t="s">
        <v>39</v>
      </c>
      <c r="H25" s="167">
        <v>150</v>
      </c>
      <c r="I25" s="164"/>
      <c r="J25" s="59" t="s">
        <v>39</v>
      </c>
      <c r="K25" s="153">
        <v>600</v>
      </c>
      <c r="L25" s="164"/>
      <c r="M25" s="59" t="s">
        <v>136</v>
      </c>
      <c r="N25" s="167"/>
      <c r="O25" s="164"/>
    </row>
    <row r="26" spans="1:15" ht="18" customHeight="1">
      <c r="A26" s="59"/>
      <c r="B26" s="153"/>
      <c r="C26" s="164"/>
      <c r="D26" s="59"/>
      <c r="E26" s="167"/>
      <c r="F26" s="110"/>
      <c r="G26" s="59" t="s">
        <v>126</v>
      </c>
      <c r="H26" s="167">
        <v>1280</v>
      </c>
      <c r="I26" s="164"/>
      <c r="J26" s="59" t="s">
        <v>150</v>
      </c>
      <c r="K26" s="153">
        <v>920</v>
      </c>
      <c r="L26" s="164"/>
      <c r="M26" s="59"/>
      <c r="N26" s="167"/>
      <c r="O26" s="110"/>
    </row>
    <row r="27" spans="1:15" ht="18" customHeight="1">
      <c r="A27" s="59" t="s">
        <v>39</v>
      </c>
      <c r="B27" s="153"/>
      <c r="C27" s="164"/>
      <c r="D27" s="59"/>
      <c r="E27" s="167"/>
      <c r="F27" s="110"/>
      <c r="G27" s="59"/>
      <c r="H27" s="167"/>
      <c r="I27" s="110"/>
      <c r="J27" s="59" t="s">
        <v>149</v>
      </c>
      <c r="K27" s="153">
        <v>1310</v>
      </c>
      <c r="L27" s="164"/>
      <c r="M27" s="59"/>
      <c r="N27" s="167"/>
      <c r="O27" s="110"/>
    </row>
    <row r="28" spans="1:15" ht="18" customHeight="1">
      <c r="A28" s="59" t="s">
        <v>43</v>
      </c>
      <c r="B28" s="153"/>
      <c r="C28" s="126"/>
      <c r="D28" s="59"/>
      <c r="E28" s="167"/>
      <c r="F28" s="110"/>
      <c r="G28" s="59"/>
      <c r="H28" s="167"/>
      <c r="I28" s="110"/>
      <c r="J28" s="59"/>
      <c r="K28" s="153"/>
      <c r="L28" s="126"/>
      <c r="M28" s="59"/>
      <c r="N28" s="167"/>
      <c r="O28" s="110"/>
    </row>
    <row r="29" spans="1:15" ht="18" customHeight="1">
      <c r="A29" s="108" t="s">
        <v>104</v>
      </c>
      <c r="B29" s="154">
        <f>SUM(B25:B28)</f>
        <v>850</v>
      </c>
      <c r="C29" s="157">
        <f>SUM(C25:C28)</f>
        <v>0</v>
      </c>
      <c r="D29" s="108" t="s">
        <v>104</v>
      </c>
      <c r="E29" s="166">
        <f>SUM(E25:E28)</f>
        <v>0</v>
      </c>
      <c r="F29" s="109">
        <f>SUM(F25:F28)</f>
        <v>0</v>
      </c>
      <c r="G29" s="108" t="s">
        <v>104</v>
      </c>
      <c r="H29" s="166">
        <f>SUM(H25:H28)</f>
        <v>1430</v>
      </c>
      <c r="I29" s="109">
        <f>SUM(I25:I28)</f>
        <v>0</v>
      </c>
      <c r="J29" s="108" t="s">
        <v>104</v>
      </c>
      <c r="K29" s="154">
        <f>SUM(K25:K28)</f>
        <v>2830</v>
      </c>
      <c r="L29" s="157">
        <f>SUM(L25:L28)</f>
        <v>0</v>
      </c>
      <c r="M29" s="108" t="s">
        <v>104</v>
      </c>
      <c r="N29" s="166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5">
        <f>SUM(B23+B29)</f>
        <v>4180</v>
      </c>
      <c r="C30" s="185">
        <f>SUM(C23+C29)</f>
        <v>0</v>
      </c>
      <c r="D30" s="113" t="s">
        <v>6</v>
      </c>
      <c r="E30" s="174">
        <f>SUM(E23+E29)</f>
        <v>5630</v>
      </c>
      <c r="F30" s="186">
        <f>SUM(F23+F29)</f>
        <v>0</v>
      </c>
      <c r="G30" s="113" t="s">
        <v>6</v>
      </c>
      <c r="H30" s="174">
        <f>SUM(H23+H29)</f>
        <v>6920</v>
      </c>
      <c r="I30" s="186">
        <f>SUM(I23+I29)</f>
        <v>0</v>
      </c>
      <c r="J30" s="113" t="s">
        <v>6</v>
      </c>
      <c r="K30" s="174">
        <f>SUM(K23+K29)</f>
        <v>13610</v>
      </c>
      <c r="L30" s="186">
        <f>SUM(L23+L29)</f>
        <v>0</v>
      </c>
      <c r="M30" s="113" t="s">
        <v>6</v>
      </c>
      <c r="N30" s="174">
        <f>SUM(N23+N29)</f>
        <v>0</v>
      </c>
      <c r="O30" s="186">
        <f>SUM(O23+O29)</f>
        <v>0</v>
      </c>
    </row>
    <row r="31" ht="15" customHeight="1" thickBot="1"/>
    <row r="32" spans="1:15" ht="18" customHeight="1" thickBot="1">
      <c r="A32" s="162" t="s">
        <v>198</v>
      </c>
      <c r="B32" s="77"/>
      <c r="C32" s="79" t="s">
        <v>113</v>
      </c>
      <c r="D32" s="80" t="s">
        <v>106</v>
      </c>
      <c r="E32" s="81"/>
      <c r="F32" s="82" t="s">
        <v>24</v>
      </c>
      <c r="G32" s="83">
        <f>SUM(K47,H47,E47,B47,N47)</f>
        <v>8690</v>
      </c>
      <c r="H32" s="84" t="s">
        <v>25</v>
      </c>
      <c r="I32" s="85">
        <f>SUM(C47,F47,I47,L47,O47)</f>
        <v>0</v>
      </c>
      <c r="J32" s="114" t="s">
        <v>112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63</v>
      </c>
      <c r="N34" s="91"/>
      <c r="O34" s="92"/>
    </row>
    <row r="35" spans="1:15" ht="18" customHeight="1">
      <c r="A35" s="96" t="s">
        <v>5</v>
      </c>
      <c r="B35" s="94" t="s">
        <v>61</v>
      </c>
      <c r="C35" s="95" t="s">
        <v>96</v>
      </c>
      <c r="D35" s="96" t="s">
        <v>5</v>
      </c>
      <c r="E35" s="94" t="s">
        <v>61</v>
      </c>
      <c r="F35" s="95" t="s">
        <v>96</v>
      </c>
      <c r="G35" s="96" t="s">
        <v>5</v>
      </c>
      <c r="H35" s="94" t="s">
        <v>61</v>
      </c>
      <c r="I35" s="95" t="s">
        <v>96</v>
      </c>
      <c r="J35" s="96" t="s">
        <v>5</v>
      </c>
      <c r="K35" s="94" t="s">
        <v>61</v>
      </c>
      <c r="L35" s="95" t="s">
        <v>96</v>
      </c>
      <c r="M35" s="96" t="s">
        <v>5</v>
      </c>
      <c r="N35" s="94" t="s">
        <v>61</v>
      </c>
      <c r="O35" s="95" t="s">
        <v>96</v>
      </c>
    </row>
    <row r="36" spans="1:15" ht="18" customHeight="1">
      <c r="A36" s="97" t="s">
        <v>107</v>
      </c>
      <c r="B36" s="98"/>
      <c r="C36" s="184"/>
      <c r="D36" s="97" t="s">
        <v>107</v>
      </c>
      <c r="E36" s="98"/>
      <c r="F36" s="184"/>
      <c r="G36" s="97" t="s">
        <v>107</v>
      </c>
      <c r="H36" s="98"/>
      <c r="I36" s="184"/>
      <c r="J36" s="97" t="s">
        <v>107</v>
      </c>
      <c r="K36" s="98"/>
      <c r="L36" s="184"/>
      <c r="M36" s="97" t="s">
        <v>107</v>
      </c>
      <c r="N36" s="98"/>
      <c r="O36" s="184"/>
    </row>
    <row r="37" spans="1:15" ht="18" customHeight="1">
      <c r="A37" s="212" t="s">
        <v>190</v>
      </c>
      <c r="B37" s="152">
        <v>720</v>
      </c>
      <c r="C37" s="156"/>
      <c r="D37" s="59" t="s">
        <v>189</v>
      </c>
      <c r="E37" s="167">
        <v>440</v>
      </c>
      <c r="F37" s="156"/>
      <c r="G37" s="59" t="s">
        <v>118</v>
      </c>
      <c r="H37" s="167">
        <v>1300</v>
      </c>
      <c r="I37" s="156"/>
      <c r="J37" s="59" t="s">
        <v>151</v>
      </c>
      <c r="K37" s="152">
        <v>580</v>
      </c>
      <c r="L37" s="156"/>
      <c r="M37" s="59" t="s">
        <v>117</v>
      </c>
      <c r="N37" s="167"/>
      <c r="O37" s="156"/>
    </row>
    <row r="38" spans="1:15" ht="18" customHeight="1">
      <c r="A38" s="116"/>
      <c r="B38" s="158"/>
      <c r="C38" s="190"/>
      <c r="D38" s="117"/>
      <c r="E38" s="175"/>
      <c r="F38" s="165"/>
      <c r="G38" s="118"/>
      <c r="H38" s="175"/>
      <c r="I38" s="165"/>
      <c r="J38" s="118"/>
      <c r="K38" s="158"/>
      <c r="L38" s="190"/>
      <c r="M38" s="118"/>
      <c r="N38" s="175"/>
      <c r="O38" s="165"/>
    </row>
    <row r="39" spans="1:15" ht="18" customHeight="1">
      <c r="A39" s="108" t="s">
        <v>104</v>
      </c>
      <c r="B39" s="181">
        <f>SUM(B37:B38)</f>
        <v>720</v>
      </c>
      <c r="C39" s="159">
        <f>SUM(C37:C38)</f>
        <v>0</v>
      </c>
      <c r="D39" s="108" t="s">
        <v>104</v>
      </c>
      <c r="E39" s="166">
        <f>SUM(E37:E38)</f>
        <v>440</v>
      </c>
      <c r="F39" s="159">
        <f>SUM(F37:F38)</f>
        <v>0</v>
      </c>
      <c r="G39" s="108" t="s">
        <v>104</v>
      </c>
      <c r="H39" s="166">
        <f>SUM(H37:H38)</f>
        <v>1300</v>
      </c>
      <c r="I39" s="159">
        <f>SUM(I37:I38)</f>
        <v>0</v>
      </c>
      <c r="J39" s="108" t="s">
        <v>104</v>
      </c>
      <c r="K39" s="181">
        <f>SUM(K37:K38)</f>
        <v>580</v>
      </c>
      <c r="L39" s="159">
        <f>SUM(L37:L38)</f>
        <v>0</v>
      </c>
      <c r="M39" s="108" t="s">
        <v>104</v>
      </c>
      <c r="N39" s="166">
        <f>SUM(N37:N38)</f>
        <v>0</v>
      </c>
      <c r="O39" s="159">
        <f>SUM(O37:O38)</f>
        <v>0</v>
      </c>
    </row>
    <row r="40" spans="1:15" ht="18" customHeight="1">
      <c r="A40" s="97" t="s">
        <v>105</v>
      </c>
      <c r="B40" s="182"/>
      <c r="C40" s="160"/>
      <c r="D40" s="97" t="s">
        <v>105</v>
      </c>
      <c r="E40" s="167"/>
      <c r="F40" s="192"/>
      <c r="G40" s="97" t="s">
        <v>105</v>
      </c>
      <c r="H40" s="167"/>
      <c r="I40" s="192"/>
      <c r="J40" s="97" t="s">
        <v>105</v>
      </c>
      <c r="K40" s="161"/>
      <c r="L40" s="192"/>
      <c r="M40" s="97" t="s">
        <v>105</v>
      </c>
      <c r="N40" s="167"/>
      <c r="O40" s="192"/>
    </row>
    <row r="41" spans="1:15" ht="18" customHeight="1">
      <c r="A41" s="59" t="s">
        <v>40</v>
      </c>
      <c r="B41" s="152">
        <v>800</v>
      </c>
      <c r="C41" s="156"/>
      <c r="D41" s="111"/>
      <c r="E41" s="167"/>
      <c r="F41" s="164"/>
      <c r="G41" s="97" t="s">
        <v>124</v>
      </c>
      <c r="H41" s="167">
        <v>1540</v>
      </c>
      <c r="I41" s="156"/>
      <c r="J41" s="59" t="s">
        <v>41</v>
      </c>
      <c r="K41" s="152">
        <v>280</v>
      </c>
      <c r="L41" s="156"/>
      <c r="M41" s="59"/>
      <c r="N41" s="195"/>
      <c r="O41" s="156"/>
    </row>
    <row r="42" spans="1:15" ht="18" customHeight="1">
      <c r="A42" s="59" t="s">
        <v>98</v>
      </c>
      <c r="B42" s="158">
        <v>30</v>
      </c>
      <c r="C42" s="156"/>
      <c r="D42" s="59"/>
      <c r="E42" s="175"/>
      <c r="F42" s="164"/>
      <c r="G42" s="59"/>
      <c r="H42" s="167"/>
      <c r="I42" s="164"/>
      <c r="J42" s="59" t="s">
        <v>152</v>
      </c>
      <c r="K42" s="152">
        <v>890</v>
      </c>
      <c r="L42" s="156"/>
      <c r="M42" s="118"/>
      <c r="N42" s="175"/>
      <c r="O42" s="164"/>
    </row>
    <row r="43" spans="1:15" ht="18" customHeight="1">
      <c r="A43" s="59"/>
      <c r="B43" s="206"/>
      <c r="C43" s="205"/>
      <c r="D43" s="59"/>
      <c r="E43" s="175"/>
      <c r="F43" s="164"/>
      <c r="G43" s="59"/>
      <c r="H43" s="167"/>
      <c r="I43" s="164"/>
      <c r="J43" s="59" t="s">
        <v>153</v>
      </c>
      <c r="K43" s="152">
        <v>830</v>
      </c>
      <c r="L43" s="156"/>
      <c r="M43" s="118"/>
      <c r="N43" s="175"/>
      <c r="O43" s="164"/>
    </row>
    <row r="44" spans="1:15" ht="18" customHeight="1">
      <c r="A44" s="59" t="s">
        <v>142</v>
      </c>
      <c r="B44" s="158"/>
      <c r="C44" s="190"/>
      <c r="D44" s="118"/>
      <c r="E44" s="175"/>
      <c r="F44" s="164"/>
      <c r="G44" s="105"/>
      <c r="H44" s="167"/>
      <c r="I44" s="164"/>
      <c r="J44" s="204" t="s">
        <v>154</v>
      </c>
      <c r="K44" s="152">
        <v>1280</v>
      </c>
      <c r="L44" s="156"/>
      <c r="M44" s="118"/>
      <c r="N44" s="175"/>
      <c r="O44" s="164"/>
    </row>
    <row r="45" spans="1:15" ht="18" customHeight="1">
      <c r="A45" s="59" t="s">
        <v>161</v>
      </c>
      <c r="B45" s="158"/>
      <c r="C45" s="190"/>
      <c r="D45" s="118"/>
      <c r="E45" s="175"/>
      <c r="F45" s="165"/>
      <c r="G45" s="120"/>
      <c r="H45" s="175"/>
      <c r="I45" s="165"/>
      <c r="J45" s="118"/>
      <c r="K45" s="158"/>
      <c r="L45" s="190"/>
      <c r="M45" s="118"/>
      <c r="N45" s="175"/>
      <c r="O45" s="165"/>
    </row>
    <row r="46" spans="1:15" ht="18" customHeight="1">
      <c r="A46" s="108" t="s">
        <v>104</v>
      </c>
      <c r="B46" s="181">
        <f>SUM(B41:B45)</f>
        <v>830</v>
      </c>
      <c r="C46" s="119">
        <f>SUM(C41:C45)</f>
        <v>0</v>
      </c>
      <c r="D46" s="108" t="s">
        <v>104</v>
      </c>
      <c r="E46" s="166">
        <f>SUM(E41:E45)</f>
        <v>0</v>
      </c>
      <c r="F46" s="119">
        <f>SUM(F41:F45)</f>
        <v>0</v>
      </c>
      <c r="G46" s="108" t="s">
        <v>104</v>
      </c>
      <c r="H46" s="166">
        <f>SUM(H41:H45)</f>
        <v>1540</v>
      </c>
      <c r="I46" s="119">
        <f>SUM(I41:I45)</f>
        <v>0</v>
      </c>
      <c r="J46" s="108" t="s">
        <v>104</v>
      </c>
      <c r="K46" s="181">
        <f>SUM(K41:K45)</f>
        <v>3280</v>
      </c>
      <c r="L46" s="119">
        <f>SUM(L41:L45)</f>
        <v>0</v>
      </c>
      <c r="M46" s="108" t="s">
        <v>104</v>
      </c>
      <c r="N46" s="166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4">
        <f>SUM(B39,B46)</f>
        <v>1550</v>
      </c>
      <c r="C47" s="191">
        <f>SUM(C39,C46)</f>
        <v>0</v>
      </c>
      <c r="D47" s="113" t="s">
        <v>6</v>
      </c>
      <c r="E47" s="174">
        <f>SUM(E39,E46)</f>
        <v>440</v>
      </c>
      <c r="F47" s="191">
        <f>SUM(F39,F46)</f>
        <v>0</v>
      </c>
      <c r="G47" s="113" t="s">
        <v>6</v>
      </c>
      <c r="H47" s="174">
        <f>SUM(H39,H46)</f>
        <v>2840</v>
      </c>
      <c r="I47" s="191">
        <f>SUM(I39,I46)</f>
        <v>0</v>
      </c>
      <c r="J47" s="113" t="s">
        <v>6</v>
      </c>
      <c r="K47" s="174">
        <f>SUM(K39,K46)</f>
        <v>3860</v>
      </c>
      <c r="L47" s="191">
        <f>SUM(L39,L46)</f>
        <v>0</v>
      </c>
      <c r="M47" s="113" t="s">
        <v>6</v>
      </c>
      <c r="N47" s="174">
        <f>SUM(N39,N46)</f>
        <v>0</v>
      </c>
      <c r="O47" s="191">
        <f>SUM(O39,O46)</f>
        <v>0</v>
      </c>
    </row>
    <row r="48" ht="15" customHeight="1" thickBot="1"/>
    <row r="49" spans="1:15" ht="18" customHeight="1" thickBot="1">
      <c r="A49" s="162" t="s">
        <v>198</v>
      </c>
      <c r="B49" s="77"/>
      <c r="C49" s="79" t="s">
        <v>56</v>
      </c>
      <c r="D49" s="80" t="s">
        <v>66</v>
      </c>
      <c r="E49" s="81"/>
      <c r="F49" s="82" t="s">
        <v>24</v>
      </c>
      <c r="G49" s="83">
        <f>SUM(K56,H56,E56,B56,N56)</f>
        <v>2330</v>
      </c>
      <c r="H49" s="84" t="s">
        <v>25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63</v>
      </c>
      <c r="N51" s="91"/>
      <c r="O51" s="92"/>
    </row>
    <row r="52" spans="1:15" ht="18" customHeight="1">
      <c r="A52" s="121" t="s">
        <v>5</v>
      </c>
      <c r="B52" s="122" t="s">
        <v>61</v>
      </c>
      <c r="C52" s="95" t="s">
        <v>96</v>
      </c>
      <c r="D52" s="121" t="s">
        <v>5</v>
      </c>
      <c r="E52" s="122" t="s">
        <v>61</v>
      </c>
      <c r="F52" s="95" t="s">
        <v>96</v>
      </c>
      <c r="G52" s="121" t="s">
        <v>5</v>
      </c>
      <c r="H52" s="122" t="s">
        <v>61</v>
      </c>
      <c r="I52" s="95" t="s">
        <v>96</v>
      </c>
      <c r="J52" s="121" t="s">
        <v>5</v>
      </c>
      <c r="K52" s="122" t="s">
        <v>61</v>
      </c>
      <c r="L52" s="95" t="s">
        <v>96</v>
      </c>
      <c r="M52" s="121" t="s">
        <v>5</v>
      </c>
      <c r="N52" s="122" t="s">
        <v>61</v>
      </c>
      <c r="O52" s="95" t="s">
        <v>96</v>
      </c>
    </row>
    <row r="53" spans="1:15" ht="18" customHeight="1">
      <c r="A53" s="60" t="s">
        <v>42</v>
      </c>
      <c r="B53" s="209">
        <v>410</v>
      </c>
      <c r="C53" s="156"/>
      <c r="D53" s="60" t="s">
        <v>171</v>
      </c>
      <c r="E53" s="176">
        <v>820</v>
      </c>
      <c r="F53" s="156"/>
      <c r="G53" s="60" t="s">
        <v>42</v>
      </c>
      <c r="H53" s="176"/>
      <c r="I53" s="156">
        <f>H53</f>
        <v>0</v>
      </c>
      <c r="J53" s="207" t="s">
        <v>164</v>
      </c>
      <c r="K53" s="176">
        <v>1100</v>
      </c>
      <c r="L53" s="156"/>
      <c r="M53" s="60" t="s">
        <v>83</v>
      </c>
      <c r="N53" s="176"/>
      <c r="O53" s="156"/>
    </row>
    <row r="54" spans="1:15" ht="18" customHeight="1">
      <c r="A54" s="177"/>
      <c r="B54" s="172"/>
      <c r="C54" s="110"/>
      <c r="D54" s="123"/>
      <c r="E54" s="172"/>
      <c r="F54" s="110"/>
      <c r="G54" s="178"/>
      <c r="H54" s="172"/>
      <c r="I54" s="110"/>
      <c r="J54" s="123"/>
      <c r="K54" s="172"/>
      <c r="L54" s="110"/>
      <c r="M54" s="178"/>
      <c r="N54" s="172"/>
      <c r="O54" s="110"/>
    </row>
    <row r="55" spans="1:15" ht="18" customHeight="1">
      <c r="A55" s="123"/>
      <c r="B55" s="179"/>
      <c r="C55" s="110"/>
      <c r="D55" s="123"/>
      <c r="E55" s="172"/>
      <c r="F55" s="110"/>
      <c r="G55" s="203"/>
      <c r="H55" s="172"/>
      <c r="I55" s="110"/>
      <c r="J55" s="151"/>
      <c r="K55" s="172"/>
      <c r="L55" s="110"/>
      <c r="M55" s="123"/>
      <c r="N55" s="172"/>
      <c r="O55" s="110"/>
    </row>
    <row r="56" spans="1:15" s="6" customFormat="1" ht="18" customHeight="1" thickBot="1">
      <c r="A56" s="124" t="s">
        <v>6</v>
      </c>
      <c r="B56" s="180">
        <f>SUM(B53:B55)</f>
        <v>410</v>
      </c>
      <c r="C56" s="186">
        <f>SUM(C53:C55)</f>
        <v>0</v>
      </c>
      <c r="D56" s="125" t="s">
        <v>6</v>
      </c>
      <c r="E56" s="180">
        <f>SUM(E53:E55)</f>
        <v>820</v>
      </c>
      <c r="F56" s="186">
        <f>SUM(F53:F55)</f>
        <v>0</v>
      </c>
      <c r="G56" s="125" t="s">
        <v>6</v>
      </c>
      <c r="H56" s="180">
        <f>SUM(H53:H55)</f>
        <v>0</v>
      </c>
      <c r="I56" s="186">
        <f>SUM(I53:I55)</f>
        <v>0</v>
      </c>
      <c r="J56" s="125" t="s">
        <v>6</v>
      </c>
      <c r="K56" s="180">
        <f>SUM(K53:K55)</f>
        <v>1100</v>
      </c>
      <c r="L56" s="186">
        <f>SUM(L53:L55)</f>
        <v>0</v>
      </c>
      <c r="M56" s="125" t="s">
        <v>6</v>
      </c>
      <c r="N56" s="180">
        <f>SUM(N53:N55)</f>
        <v>0</v>
      </c>
      <c r="O56" s="186">
        <f>SUM(O53:O55)</f>
        <v>0</v>
      </c>
    </row>
    <row r="57" ht="15" customHeight="1" thickBot="1"/>
    <row r="58" spans="1:15" ht="18" customHeight="1" thickBot="1">
      <c r="A58" s="162" t="s">
        <v>198</v>
      </c>
      <c r="B58" s="77"/>
      <c r="C58" s="79" t="s">
        <v>57</v>
      </c>
      <c r="D58" s="80" t="s">
        <v>68</v>
      </c>
      <c r="E58" s="81"/>
      <c r="F58" s="82" t="s">
        <v>24</v>
      </c>
      <c r="G58" s="83">
        <f>SUM(K70,H70,E70,B70,N70)</f>
        <v>16930</v>
      </c>
      <c r="H58" s="84" t="s">
        <v>25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63</v>
      </c>
      <c r="N60" s="91"/>
      <c r="O60" s="92"/>
    </row>
    <row r="61" spans="1:15" ht="18" customHeight="1">
      <c r="A61" s="96" t="s">
        <v>5</v>
      </c>
      <c r="B61" s="94" t="s">
        <v>61</v>
      </c>
      <c r="C61" s="95" t="s">
        <v>96</v>
      </c>
      <c r="D61" s="96" t="s">
        <v>5</v>
      </c>
      <c r="E61" s="94" t="s">
        <v>61</v>
      </c>
      <c r="F61" s="95" t="s">
        <v>96</v>
      </c>
      <c r="G61" s="96" t="s">
        <v>5</v>
      </c>
      <c r="H61" s="94" t="s">
        <v>61</v>
      </c>
      <c r="I61" s="95" t="s">
        <v>96</v>
      </c>
      <c r="J61" s="96" t="s">
        <v>5</v>
      </c>
      <c r="K61" s="94" t="s">
        <v>61</v>
      </c>
      <c r="L61" s="95" t="s">
        <v>96</v>
      </c>
      <c r="M61" s="96" t="s">
        <v>5</v>
      </c>
      <c r="N61" s="94" t="s">
        <v>61</v>
      </c>
      <c r="O61" s="95" t="s">
        <v>96</v>
      </c>
    </row>
    <row r="62" spans="1:15" ht="18" customHeight="1">
      <c r="A62" s="59" t="s">
        <v>44</v>
      </c>
      <c r="B62" s="183">
        <v>350</v>
      </c>
      <c r="C62" s="156"/>
      <c r="D62" s="59" t="s">
        <v>172</v>
      </c>
      <c r="E62" s="183">
        <v>1580</v>
      </c>
      <c r="F62" s="156"/>
      <c r="G62" s="59" t="s">
        <v>44</v>
      </c>
      <c r="H62" s="167">
        <v>1950</v>
      </c>
      <c r="I62" s="156"/>
      <c r="J62" s="204" t="s">
        <v>155</v>
      </c>
      <c r="K62" s="167">
        <v>1520</v>
      </c>
      <c r="L62" s="156"/>
      <c r="M62" s="59" t="s">
        <v>84</v>
      </c>
      <c r="N62" s="167"/>
      <c r="O62" s="156"/>
    </row>
    <row r="63" spans="1:15" ht="18" customHeight="1">
      <c r="A63" s="59" t="s">
        <v>45</v>
      </c>
      <c r="B63" s="183">
        <v>190</v>
      </c>
      <c r="C63" s="156"/>
      <c r="D63" s="59" t="s">
        <v>192</v>
      </c>
      <c r="E63" s="183">
        <v>1470</v>
      </c>
      <c r="F63" s="156"/>
      <c r="G63" s="59" t="s">
        <v>122</v>
      </c>
      <c r="H63" s="167">
        <v>450</v>
      </c>
      <c r="I63" s="156"/>
      <c r="J63" s="59" t="s">
        <v>46</v>
      </c>
      <c r="K63" s="167">
        <v>870</v>
      </c>
      <c r="L63" s="156"/>
      <c r="M63" s="59" t="s">
        <v>85</v>
      </c>
      <c r="N63" s="167"/>
      <c r="O63" s="156"/>
    </row>
    <row r="64" spans="1:15" ht="18" customHeight="1">
      <c r="A64" s="208" t="s">
        <v>47</v>
      </c>
      <c r="B64" s="183"/>
      <c r="C64" s="156"/>
      <c r="D64" s="59" t="s">
        <v>173</v>
      </c>
      <c r="E64" s="183">
        <v>500</v>
      </c>
      <c r="F64" s="156"/>
      <c r="G64" s="163" t="s">
        <v>132</v>
      </c>
      <c r="H64" s="167">
        <v>1770</v>
      </c>
      <c r="I64" s="156"/>
      <c r="J64" s="59" t="s">
        <v>194</v>
      </c>
      <c r="K64" s="167">
        <v>1120</v>
      </c>
      <c r="L64" s="156"/>
      <c r="M64" s="59" t="s">
        <v>123</v>
      </c>
      <c r="N64" s="167"/>
      <c r="O64" s="156"/>
    </row>
    <row r="65" spans="1:15" ht="18" customHeight="1">
      <c r="A65" s="208" t="s">
        <v>197</v>
      </c>
      <c r="B65" s="183">
        <v>2150</v>
      </c>
      <c r="C65" s="156"/>
      <c r="D65" s="59"/>
      <c r="E65" s="167"/>
      <c r="F65" s="126"/>
      <c r="G65" s="59" t="s">
        <v>130</v>
      </c>
      <c r="H65" s="167">
        <v>2440</v>
      </c>
      <c r="I65" s="156"/>
      <c r="J65" s="59" t="s">
        <v>195</v>
      </c>
      <c r="K65" s="167">
        <v>190</v>
      </c>
      <c r="L65" s="156"/>
      <c r="M65" s="59"/>
      <c r="N65" s="195"/>
      <c r="O65" s="205"/>
    </row>
    <row r="66" spans="1:15" ht="18" customHeight="1">
      <c r="A66" s="210"/>
      <c r="B66" s="168"/>
      <c r="C66" s="126"/>
      <c r="D66" s="59"/>
      <c r="E66" s="167"/>
      <c r="F66" s="126"/>
      <c r="G66" s="201" t="s">
        <v>140</v>
      </c>
      <c r="H66" s="167"/>
      <c r="I66" s="126"/>
      <c r="J66" s="59" t="s">
        <v>162</v>
      </c>
      <c r="K66" s="167">
        <v>260</v>
      </c>
      <c r="L66" s="126"/>
      <c r="M66" s="59"/>
      <c r="N66" s="167"/>
      <c r="O66" s="126"/>
    </row>
    <row r="67" spans="1:15" ht="18" customHeight="1">
      <c r="A67" s="59"/>
      <c r="B67" s="168"/>
      <c r="C67" s="126"/>
      <c r="D67" s="59"/>
      <c r="E67" s="167"/>
      <c r="F67" s="126"/>
      <c r="G67" s="59"/>
      <c r="H67" s="167"/>
      <c r="I67" s="126"/>
      <c r="J67" s="204" t="s">
        <v>174</v>
      </c>
      <c r="K67" s="167">
        <v>120</v>
      </c>
      <c r="L67" s="126"/>
      <c r="M67" s="59"/>
      <c r="N67" s="167"/>
      <c r="O67" s="126"/>
    </row>
    <row r="68" spans="1:15" ht="18" customHeight="1">
      <c r="A68" s="59"/>
      <c r="B68" s="168"/>
      <c r="C68" s="126"/>
      <c r="D68" s="59"/>
      <c r="E68" s="167"/>
      <c r="F68" s="126"/>
      <c r="G68" s="59"/>
      <c r="H68" s="167"/>
      <c r="I68" s="126"/>
      <c r="J68" s="59" t="s">
        <v>48</v>
      </c>
      <c r="K68" s="167"/>
      <c r="L68" s="126"/>
      <c r="M68" s="59"/>
      <c r="N68" s="167"/>
      <c r="O68" s="126"/>
    </row>
    <row r="69" spans="1:15" ht="18" customHeight="1">
      <c r="A69" s="59"/>
      <c r="B69" s="168"/>
      <c r="C69" s="126"/>
      <c r="D69" s="59"/>
      <c r="E69" s="167"/>
      <c r="F69" s="126"/>
      <c r="G69" s="59"/>
      <c r="H69" s="167"/>
      <c r="I69" s="126"/>
      <c r="J69" s="59"/>
      <c r="K69" s="167"/>
      <c r="L69" s="126"/>
      <c r="M69" s="59"/>
      <c r="N69" s="167"/>
      <c r="O69" s="126"/>
    </row>
    <row r="70" spans="1:15" s="6" customFormat="1" ht="18" customHeight="1" thickBot="1">
      <c r="A70" s="112" t="s">
        <v>6</v>
      </c>
      <c r="B70" s="174">
        <f>SUM(B62:B69)</f>
        <v>2690</v>
      </c>
      <c r="C70" s="186">
        <f>SUM(C62:C69)</f>
        <v>0</v>
      </c>
      <c r="D70" s="113" t="s">
        <v>6</v>
      </c>
      <c r="E70" s="174">
        <f>SUM(E62:E69)</f>
        <v>3550</v>
      </c>
      <c r="F70" s="186">
        <f>SUM(F62:F69)</f>
        <v>0</v>
      </c>
      <c r="G70" s="113" t="s">
        <v>6</v>
      </c>
      <c r="H70" s="174">
        <f>SUM(H62:H69)</f>
        <v>6610</v>
      </c>
      <c r="I70" s="186">
        <f>SUM(I62:I69)</f>
        <v>0</v>
      </c>
      <c r="J70" s="113" t="s">
        <v>6</v>
      </c>
      <c r="K70" s="174">
        <f>SUM(K62:K69)</f>
        <v>4080</v>
      </c>
      <c r="L70" s="186">
        <f>SUM(L62:L69)</f>
        <v>0</v>
      </c>
      <c r="M70" s="113" t="s">
        <v>6</v>
      </c>
      <c r="N70" s="174">
        <f>SUM(N62:N69)</f>
        <v>0</v>
      </c>
      <c r="O70" s="186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6 F62:F66 I62:I66 L62:L66 O62:O66 O69:O70 L69:L70 I69:I70 F69:F70 C69:C70">
    <cfRule type="cellIs" priority="18" dxfId="45" operator="greaterThan" stopIfTrue="1">
      <formula>B8</formula>
    </cfRule>
  </conditionalFormatting>
  <conditionalFormatting sqref="I4 I32 I49 I58">
    <cfRule type="cellIs" priority="19" dxfId="45" operator="greaterThan" stopIfTrue="1">
      <formula>G4</formula>
    </cfRule>
  </conditionalFormatting>
  <conditionalFormatting sqref="B9:B13 B15">
    <cfRule type="cellIs" priority="17" dxfId="45" operator="greaterThan" stopIfTrue="1">
      <formula>A9</formula>
    </cfRule>
  </conditionalFormatting>
  <conditionalFormatting sqref="E9:E14">
    <cfRule type="cellIs" priority="16" dxfId="45" operator="greaterThan" stopIfTrue="1">
      <formula>D9</formula>
    </cfRule>
  </conditionalFormatting>
  <conditionalFormatting sqref="H9:H11 H13">
    <cfRule type="cellIs" priority="15" dxfId="45" operator="greaterThan" stopIfTrue="1">
      <formula>G9</formula>
    </cfRule>
  </conditionalFormatting>
  <conditionalFormatting sqref="K9:K19">
    <cfRule type="cellIs" priority="14" dxfId="45" operator="greaterThan" stopIfTrue="1">
      <formula>J9</formula>
    </cfRule>
  </conditionalFormatting>
  <conditionalFormatting sqref="N9:N15">
    <cfRule type="cellIs" priority="13" dxfId="45" operator="greaterThan" stopIfTrue="1">
      <formula>M9</formula>
    </cfRule>
  </conditionalFormatting>
  <conditionalFormatting sqref="B26:B29">
    <cfRule type="cellIs" priority="12" dxfId="45" operator="greaterThan" stopIfTrue="1">
      <formula>A26</formula>
    </cfRule>
  </conditionalFormatting>
  <conditionalFormatting sqref="K25:K29">
    <cfRule type="cellIs" priority="11" dxfId="45" operator="greaterThan" stopIfTrue="1">
      <formula>J25</formula>
    </cfRule>
  </conditionalFormatting>
  <conditionalFormatting sqref="B37:B39 B41 B43:B46">
    <cfRule type="cellIs" priority="10" dxfId="45" operator="greaterThan" stopIfTrue="1">
      <formula>A37</formula>
    </cfRule>
  </conditionalFormatting>
  <conditionalFormatting sqref="K37:K46">
    <cfRule type="cellIs" priority="9" dxfId="45" operator="greaterThan" stopIfTrue="1">
      <formula>J37</formula>
    </cfRule>
  </conditionalFormatting>
  <conditionalFormatting sqref="B62:B65">
    <cfRule type="cellIs" priority="8" dxfId="45" operator="greaterThan" stopIfTrue="1">
      <formula>A62</formula>
    </cfRule>
  </conditionalFormatting>
  <conditionalFormatting sqref="E62:E64">
    <cfRule type="cellIs" priority="7" dxfId="45" operator="greaterThan" stopIfTrue="1">
      <formula>D62</formula>
    </cfRule>
  </conditionalFormatting>
  <conditionalFormatting sqref="O67 L67 I67 F67 C67">
    <cfRule type="cellIs" priority="6" dxfId="45" operator="greaterThan" stopIfTrue="1">
      <formula>B67</formula>
    </cfRule>
  </conditionalFormatting>
  <conditionalFormatting sqref="O68 L68 I68 F68 C68">
    <cfRule type="cellIs" priority="5" dxfId="45" operator="greaterThan" stopIfTrue="1">
      <formula>B68</formula>
    </cfRule>
  </conditionalFormatting>
  <conditionalFormatting sqref="B14">
    <cfRule type="cellIs" priority="4" dxfId="45" operator="greaterThan" stopIfTrue="1">
      <formula>A14</formula>
    </cfRule>
  </conditionalFormatting>
  <conditionalFormatting sqref="H12">
    <cfRule type="cellIs" priority="3" dxfId="45" operator="greaterThan" stopIfTrue="1">
      <formula>G12</formula>
    </cfRule>
  </conditionalFormatting>
  <conditionalFormatting sqref="B25">
    <cfRule type="cellIs" priority="2" dxfId="45" operator="greaterThan" stopIfTrue="1">
      <formula>A25</formula>
    </cfRule>
  </conditionalFormatting>
  <conditionalFormatting sqref="B42">
    <cfRule type="cellIs" priority="1" dxfId="45" operator="greaterThan" stopIfTrue="1">
      <formula>A42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J58" sqref="J58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22</v>
      </c>
      <c r="B1" s="62"/>
      <c r="C1" s="62"/>
      <c r="D1" s="63"/>
      <c r="E1" s="64" t="s">
        <v>26</v>
      </c>
      <c r="F1" s="62"/>
      <c r="G1" s="63"/>
      <c r="H1" s="65" t="s">
        <v>0</v>
      </c>
      <c r="I1" s="64" t="s">
        <v>27</v>
      </c>
      <c r="J1" s="63"/>
      <c r="K1" s="66" t="s">
        <v>23</v>
      </c>
      <c r="L1" s="67"/>
      <c r="M1" s="68"/>
      <c r="N1" s="69"/>
      <c r="O1" s="70"/>
    </row>
    <row r="2" spans="1:15" s="71" customFormat="1" ht="34.5" customHeight="1" thickBot="1">
      <c r="A2" s="213">
        <f>'飯塚市・嘉麻市・嘉穂郡・田川市'!A2:D2</f>
        <v>0</v>
      </c>
      <c r="B2" s="214"/>
      <c r="C2" s="214"/>
      <c r="D2" s="215"/>
      <c r="E2" s="218" t="str">
        <f>'飯塚市・嘉麻市・嘉穂郡・田川市'!E2:G2</f>
        <v>令和   年    月    日</v>
      </c>
      <c r="F2" s="219"/>
      <c r="G2" s="220"/>
      <c r="H2" s="127">
        <f>'飯塚市・嘉麻市・嘉穂郡・田川市'!H2</f>
        <v>0</v>
      </c>
      <c r="I2" s="73">
        <f>'飯塚市・嘉麻市・嘉穂郡・田川市'!I2</f>
        <v>0</v>
      </c>
      <c r="J2" s="74"/>
      <c r="K2" s="221"/>
      <c r="L2" s="222"/>
      <c r="M2" s="75"/>
      <c r="N2" s="76"/>
      <c r="O2" s="70"/>
    </row>
    <row r="3" s="71" customFormat="1" ht="15" customHeight="1" thickBot="1">
      <c r="M3" s="41" t="s">
        <v>94</v>
      </c>
    </row>
    <row r="4" spans="1:15" ht="18" customHeight="1" thickBot="1">
      <c r="A4" s="162" t="s">
        <v>198</v>
      </c>
      <c r="B4" s="77"/>
      <c r="C4" s="79" t="s">
        <v>58</v>
      </c>
      <c r="D4" s="80" t="s">
        <v>69</v>
      </c>
      <c r="E4" s="81"/>
      <c r="F4" s="82" t="s">
        <v>24</v>
      </c>
      <c r="G4" s="83">
        <f>B18+E18+H18+K18+N18</f>
        <v>9880</v>
      </c>
      <c r="H4" s="84" t="s">
        <v>25</v>
      </c>
      <c r="I4" s="85">
        <f>C18+F18+I18+L18+O18</f>
        <v>0</v>
      </c>
      <c r="J4" s="1"/>
      <c r="K4" s="86" t="s">
        <v>54</v>
      </c>
      <c r="L4" s="87">
        <f>I4+I20+I33+I43</f>
        <v>0</v>
      </c>
      <c r="M4" s="43" t="s">
        <v>95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63</v>
      </c>
      <c r="N6" s="91"/>
      <c r="O6" s="92"/>
    </row>
    <row r="7" spans="1:15" ht="18" customHeight="1">
      <c r="A7" s="96" t="s">
        <v>5</v>
      </c>
      <c r="B7" s="94" t="s">
        <v>61</v>
      </c>
      <c r="C7" s="95" t="s">
        <v>96</v>
      </c>
      <c r="D7" s="96" t="s">
        <v>5</v>
      </c>
      <c r="E7" s="94" t="s">
        <v>61</v>
      </c>
      <c r="F7" s="95" t="s">
        <v>96</v>
      </c>
      <c r="G7" s="96" t="s">
        <v>5</v>
      </c>
      <c r="H7" s="94" t="s">
        <v>61</v>
      </c>
      <c r="I7" s="95" t="s">
        <v>96</v>
      </c>
      <c r="J7" s="96" t="s">
        <v>5</v>
      </c>
      <c r="K7" s="94" t="s">
        <v>61</v>
      </c>
      <c r="L7" s="95" t="s">
        <v>96</v>
      </c>
      <c r="M7" s="96" t="s">
        <v>5</v>
      </c>
      <c r="N7" s="94" t="s">
        <v>61</v>
      </c>
      <c r="O7" s="95" t="s">
        <v>96</v>
      </c>
    </row>
    <row r="8" spans="1:15" ht="18" customHeight="1">
      <c r="A8" s="59" t="s">
        <v>129</v>
      </c>
      <c r="B8" s="183">
        <v>160</v>
      </c>
      <c r="C8" s="156"/>
      <c r="D8" s="59" t="s">
        <v>193</v>
      </c>
      <c r="E8" s="183">
        <v>800</v>
      </c>
      <c r="F8" s="156"/>
      <c r="G8" s="59" t="s">
        <v>119</v>
      </c>
      <c r="H8" s="183">
        <v>1300</v>
      </c>
      <c r="I8" s="156"/>
      <c r="J8" s="59" t="s">
        <v>196</v>
      </c>
      <c r="K8" s="183">
        <v>1240</v>
      </c>
      <c r="L8" s="156"/>
      <c r="M8" s="59" t="s">
        <v>137</v>
      </c>
      <c r="N8" s="167"/>
      <c r="O8" s="156"/>
    </row>
    <row r="9" spans="1:15" ht="18" customHeight="1">
      <c r="A9" s="59" t="s">
        <v>8</v>
      </c>
      <c r="B9" s="183">
        <v>120</v>
      </c>
      <c r="C9" s="156"/>
      <c r="D9" s="59" t="s">
        <v>176</v>
      </c>
      <c r="E9" s="183">
        <v>640</v>
      </c>
      <c r="F9" s="156"/>
      <c r="G9" s="59" t="s">
        <v>8</v>
      </c>
      <c r="H9" s="183">
        <v>300</v>
      </c>
      <c r="I9" s="156"/>
      <c r="J9" s="59" t="s">
        <v>11</v>
      </c>
      <c r="K9" s="183">
        <v>170</v>
      </c>
      <c r="L9" s="156"/>
      <c r="M9" s="59" t="s">
        <v>121</v>
      </c>
      <c r="N9" s="167"/>
      <c r="O9" s="156"/>
    </row>
    <row r="10" spans="1:15" ht="18" customHeight="1">
      <c r="A10" s="59" t="s">
        <v>99</v>
      </c>
      <c r="B10" s="183">
        <v>50</v>
      </c>
      <c r="C10" s="156"/>
      <c r="D10" s="59" t="s">
        <v>177</v>
      </c>
      <c r="E10" s="183">
        <v>540</v>
      </c>
      <c r="F10" s="156"/>
      <c r="G10" s="59" t="s">
        <v>10</v>
      </c>
      <c r="H10" s="183">
        <v>990</v>
      </c>
      <c r="I10" s="200"/>
      <c r="J10" s="59" t="s">
        <v>10</v>
      </c>
      <c r="K10" s="183">
        <v>450</v>
      </c>
      <c r="L10" s="156"/>
      <c r="M10" s="59" t="s">
        <v>86</v>
      </c>
      <c r="N10" s="167"/>
      <c r="O10" s="156"/>
    </row>
    <row r="11" spans="1:15" ht="18" customHeight="1">
      <c r="A11" s="59" t="s">
        <v>9</v>
      </c>
      <c r="B11" s="183">
        <v>220</v>
      </c>
      <c r="C11" s="156"/>
      <c r="D11" s="59" t="s">
        <v>178</v>
      </c>
      <c r="E11" s="183">
        <v>570</v>
      </c>
      <c r="F11" s="156"/>
      <c r="G11" s="59" t="s">
        <v>12</v>
      </c>
      <c r="H11" s="183">
        <v>1100</v>
      </c>
      <c r="I11" s="156"/>
      <c r="J11" s="204" t="s">
        <v>156</v>
      </c>
      <c r="K11" s="183">
        <v>510</v>
      </c>
      <c r="L11" s="156"/>
      <c r="M11" s="59" t="s">
        <v>127</v>
      </c>
      <c r="N11" s="167"/>
      <c r="O11" s="156"/>
    </row>
    <row r="12" spans="1:15" ht="18" customHeight="1">
      <c r="A12" s="59" t="s">
        <v>10</v>
      </c>
      <c r="B12" s="183">
        <v>110</v>
      </c>
      <c r="C12" s="156"/>
      <c r="D12" s="59" t="s">
        <v>101</v>
      </c>
      <c r="E12" s="183">
        <v>100</v>
      </c>
      <c r="F12" s="156"/>
      <c r="G12" s="204" t="s">
        <v>101</v>
      </c>
      <c r="H12" s="167">
        <v>110</v>
      </c>
      <c r="I12" s="156"/>
      <c r="J12" s="59" t="s">
        <v>179</v>
      </c>
      <c r="K12" s="183">
        <v>280</v>
      </c>
      <c r="L12" s="156"/>
      <c r="M12" s="59" t="s">
        <v>128</v>
      </c>
      <c r="N12" s="167"/>
      <c r="O12" s="205"/>
    </row>
    <row r="13" spans="1:15" ht="18" customHeight="1">
      <c r="A13" s="59" t="s">
        <v>100</v>
      </c>
      <c r="B13" s="183">
        <v>80</v>
      </c>
      <c r="C13" s="156"/>
      <c r="D13" s="59"/>
      <c r="E13" s="183"/>
      <c r="F13" s="156"/>
      <c r="G13" s="204"/>
      <c r="H13" s="167"/>
      <c r="I13" s="126"/>
      <c r="J13" s="59"/>
      <c r="K13" s="183"/>
      <c r="L13" s="156"/>
      <c r="M13" s="204" t="s">
        <v>188</v>
      </c>
      <c r="N13" s="195"/>
      <c r="O13" s="156"/>
    </row>
    <row r="14" spans="1:15" ht="18" customHeight="1">
      <c r="A14" s="59" t="s">
        <v>101</v>
      </c>
      <c r="B14" s="183">
        <v>40</v>
      </c>
      <c r="C14" s="156"/>
      <c r="D14" s="59"/>
      <c r="E14" s="167"/>
      <c r="F14" s="126"/>
      <c r="G14" s="201" t="s">
        <v>141</v>
      </c>
      <c r="H14" s="167"/>
      <c r="I14" s="126"/>
      <c r="J14" s="59"/>
      <c r="K14" s="167"/>
      <c r="L14" s="156"/>
      <c r="M14" s="59"/>
      <c r="N14" s="167"/>
      <c r="O14" s="156"/>
    </row>
    <row r="15" spans="1:15" ht="18" customHeight="1">
      <c r="A15" s="204"/>
      <c r="B15" s="202"/>
      <c r="C15" s="156"/>
      <c r="D15" s="59"/>
      <c r="E15" s="167"/>
      <c r="F15" s="126"/>
      <c r="G15" s="59"/>
      <c r="H15" s="167"/>
      <c r="I15" s="126"/>
      <c r="J15" s="59"/>
      <c r="K15" s="167"/>
      <c r="L15" s="126"/>
      <c r="M15" s="111"/>
      <c r="N15" s="167"/>
      <c r="O15" s="126"/>
    </row>
    <row r="16" spans="1:15" ht="18" customHeight="1">
      <c r="A16" s="59"/>
      <c r="B16" s="202"/>
      <c r="C16" s="156"/>
      <c r="D16" s="59" t="s">
        <v>7</v>
      </c>
      <c r="E16" s="169"/>
      <c r="F16" s="193"/>
      <c r="G16" s="128"/>
      <c r="H16" s="169"/>
      <c r="I16" s="193"/>
      <c r="J16" s="59"/>
      <c r="K16" s="167"/>
      <c r="L16" s="126"/>
      <c r="M16" s="59"/>
      <c r="N16" s="167"/>
      <c r="O16" s="126"/>
    </row>
    <row r="17" spans="1:15" ht="18" customHeight="1">
      <c r="A17" s="59"/>
      <c r="B17" s="183"/>
      <c r="C17" s="126"/>
      <c r="D17" s="128"/>
      <c r="E17" s="169"/>
      <c r="F17" s="193"/>
      <c r="G17" s="129"/>
      <c r="H17" s="169"/>
      <c r="I17" s="193"/>
      <c r="J17" s="59"/>
      <c r="K17" s="167"/>
      <c r="L17" s="126"/>
      <c r="M17" s="130"/>
      <c r="N17" s="195"/>
      <c r="O17" s="131"/>
    </row>
    <row r="18" spans="1:15" s="6" customFormat="1" ht="18" customHeight="1" thickBot="1">
      <c r="A18" s="112" t="s">
        <v>6</v>
      </c>
      <c r="B18" s="199">
        <f>SUM(B8:B17)</f>
        <v>780</v>
      </c>
      <c r="C18" s="186">
        <f>SUM(C8:C17)</f>
        <v>0</v>
      </c>
      <c r="D18" s="113" t="s">
        <v>6</v>
      </c>
      <c r="E18" s="174">
        <f>SUM(E8:E17)</f>
        <v>2650</v>
      </c>
      <c r="F18" s="186">
        <f>SUM(F8:F17)</f>
        <v>0</v>
      </c>
      <c r="G18" s="113" t="s">
        <v>6</v>
      </c>
      <c r="H18" s="174">
        <f>SUM(H8:H17)</f>
        <v>3800</v>
      </c>
      <c r="I18" s="186">
        <f>SUM(I8:I17)</f>
        <v>0</v>
      </c>
      <c r="J18" s="113" t="s">
        <v>6</v>
      </c>
      <c r="K18" s="174">
        <f>SUM(K8:K17)</f>
        <v>2650</v>
      </c>
      <c r="L18" s="186">
        <f>SUM(L8:L17)</f>
        <v>0</v>
      </c>
      <c r="M18" s="113" t="s">
        <v>6</v>
      </c>
      <c r="N18" s="174">
        <f>SUM(N8:N17)</f>
        <v>0</v>
      </c>
      <c r="O18" s="186">
        <f>SUM(O8:O17)</f>
        <v>0</v>
      </c>
    </row>
    <row r="19" s="71" customFormat="1" ht="15" customHeight="1" thickBot="1">
      <c r="M19" s="41"/>
    </row>
    <row r="20" spans="1:15" ht="18" customHeight="1" thickBot="1">
      <c r="A20" s="162" t="s">
        <v>198</v>
      </c>
      <c r="B20" s="77"/>
      <c r="C20" s="79" t="s">
        <v>59</v>
      </c>
      <c r="D20" s="80" t="s">
        <v>70</v>
      </c>
      <c r="E20" s="81"/>
      <c r="F20" s="82" t="s">
        <v>24</v>
      </c>
      <c r="G20" s="83">
        <f>SUM(B31,E31,H31,K31,N31)</f>
        <v>12780</v>
      </c>
      <c r="H20" s="84" t="s">
        <v>25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63</v>
      </c>
      <c r="N22" s="91"/>
      <c r="O22" s="92"/>
    </row>
    <row r="23" spans="1:15" ht="18" customHeight="1">
      <c r="A23" s="96" t="s">
        <v>5</v>
      </c>
      <c r="B23" s="94" t="s">
        <v>61</v>
      </c>
      <c r="C23" s="95" t="s">
        <v>96</v>
      </c>
      <c r="D23" s="96" t="s">
        <v>5</v>
      </c>
      <c r="E23" s="94" t="s">
        <v>61</v>
      </c>
      <c r="F23" s="95" t="s">
        <v>96</v>
      </c>
      <c r="G23" s="96" t="s">
        <v>5</v>
      </c>
      <c r="H23" s="94" t="s">
        <v>61</v>
      </c>
      <c r="I23" s="95" t="s">
        <v>96</v>
      </c>
      <c r="J23" s="96" t="s">
        <v>5</v>
      </c>
      <c r="K23" s="94" t="s">
        <v>61</v>
      </c>
      <c r="L23" s="95" t="s">
        <v>96</v>
      </c>
      <c r="M23" s="96" t="s">
        <v>5</v>
      </c>
      <c r="N23" s="94" t="s">
        <v>61</v>
      </c>
      <c r="O23" s="95" t="s">
        <v>96</v>
      </c>
    </row>
    <row r="24" spans="1:15" ht="18" customHeight="1">
      <c r="A24" s="59" t="s">
        <v>13</v>
      </c>
      <c r="B24" s="194">
        <v>670</v>
      </c>
      <c r="C24" s="156"/>
      <c r="D24" s="59" t="s">
        <v>180</v>
      </c>
      <c r="E24" s="167">
        <v>3310</v>
      </c>
      <c r="F24" s="156"/>
      <c r="G24" s="59" t="s">
        <v>76</v>
      </c>
      <c r="H24" s="167">
        <v>1540</v>
      </c>
      <c r="I24" s="156"/>
      <c r="J24" s="59" t="s">
        <v>157</v>
      </c>
      <c r="K24" s="167">
        <v>1630</v>
      </c>
      <c r="L24" s="156"/>
      <c r="M24" s="59" t="s">
        <v>138</v>
      </c>
      <c r="N24" s="167">
        <v>0</v>
      </c>
      <c r="O24" s="156">
        <v>0</v>
      </c>
    </row>
    <row r="25" spans="1:15" ht="18" customHeight="1">
      <c r="A25" s="59" t="s">
        <v>16</v>
      </c>
      <c r="B25" s="194">
        <v>530</v>
      </c>
      <c r="C25" s="156"/>
      <c r="D25" s="59" t="s">
        <v>181</v>
      </c>
      <c r="E25" s="167">
        <v>580</v>
      </c>
      <c r="F25" s="156"/>
      <c r="G25" s="59" t="s">
        <v>77</v>
      </c>
      <c r="H25" s="167">
        <v>1290</v>
      </c>
      <c r="I25" s="156"/>
      <c r="J25" s="59" t="s">
        <v>158</v>
      </c>
      <c r="K25" s="167">
        <v>2170</v>
      </c>
      <c r="L25" s="156"/>
      <c r="M25" s="59" t="s">
        <v>120</v>
      </c>
      <c r="N25" s="167"/>
      <c r="O25" s="156"/>
    </row>
    <row r="26" spans="1:15" ht="18" customHeight="1">
      <c r="A26" s="59"/>
      <c r="B26" s="194"/>
      <c r="C26" s="156"/>
      <c r="D26" s="59"/>
      <c r="E26" s="167"/>
      <c r="F26" s="156"/>
      <c r="G26" s="211" t="s">
        <v>116</v>
      </c>
      <c r="H26" s="167">
        <v>1060</v>
      </c>
      <c r="I26" s="156"/>
      <c r="J26" s="59"/>
      <c r="K26" s="167"/>
      <c r="L26" s="156"/>
      <c r="M26" s="59" t="s">
        <v>87</v>
      </c>
      <c r="N26" s="167"/>
      <c r="O26" s="156"/>
    </row>
    <row r="27" spans="1:15" ht="18" customHeight="1">
      <c r="A27" s="59"/>
      <c r="B27" s="194"/>
      <c r="C27" s="156"/>
      <c r="D27" s="59"/>
      <c r="E27" s="167">
        <v>0</v>
      </c>
      <c r="F27" s="156">
        <f>E27</f>
        <v>0</v>
      </c>
      <c r="G27" s="59"/>
      <c r="H27" s="167">
        <v>0</v>
      </c>
      <c r="I27" s="156"/>
      <c r="J27" s="59"/>
      <c r="K27" s="167"/>
      <c r="L27" s="156"/>
      <c r="M27" s="59"/>
      <c r="N27" s="167"/>
      <c r="O27" s="156"/>
    </row>
    <row r="28" spans="1:15" ht="18" customHeight="1">
      <c r="A28" s="59" t="s">
        <v>15</v>
      </c>
      <c r="B28" s="168"/>
      <c r="C28" s="156"/>
      <c r="D28" s="132"/>
      <c r="E28" s="167">
        <v>0</v>
      </c>
      <c r="F28" s="156">
        <f>E28</f>
        <v>0</v>
      </c>
      <c r="G28" s="59"/>
      <c r="H28" s="167">
        <v>0</v>
      </c>
      <c r="I28" s="156">
        <f>H28</f>
        <v>0</v>
      </c>
      <c r="J28" s="59"/>
      <c r="K28" s="167">
        <v>0</v>
      </c>
      <c r="L28" s="156">
        <f>K28</f>
        <v>0</v>
      </c>
      <c r="M28" s="59"/>
      <c r="N28" s="167"/>
      <c r="O28" s="156">
        <f>N28</f>
        <v>0</v>
      </c>
    </row>
    <row r="29" spans="1:15" ht="18" customHeight="1">
      <c r="A29" s="59" t="s">
        <v>14</v>
      </c>
      <c r="B29" s="168"/>
      <c r="C29" s="156">
        <f>B29</f>
        <v>0</v>
      </c>
      <c r="D29" s="133"/>
      <c r="E29" s="169"/>
      <c r="F29" s="156">
        <f>E29</f>
        <v>0</v>
      </c>
      <c r="G29" s="59"/>
      <c r="H29" s="167"/>
      <c r="I29" s="156">
        <f>H29</f>
        <v>0</v>
      </c>
      <c r="J29" s="59"/>
      <c r="K29" s="167"/>
      <c r="L29" s="156">
        <f>K29</f>
        <v>0</v>
      </c>
      <c r="M29" s="111"/>
      <c r="N29" s="167"/>
      <c r="O29" s="156">
        <f>N29</f>
        <v>0</v>
      </c>
    </row>
    <row r="30" spans="1:15" ht="18" customHeight="1">
      <c r="A30" s="134"/>
      <c r="B30" s="168"/>
      <c r="C30" s="110"/>
      <c r="D30" s="59"/>
      <c r="E30" s="167"/>
      <c r="F30" s="110"/>
      <c r="G30" s="59"/>
      <c r="H30" s="167"/>
      <c r="I30" s="110"/>
      <c r="J30" s="59"/>
      <c r="K30" s="167"/>
      <c r="L30" s="110"/>
      <c r="M30" s="59"/>
      <c r="N30" s="167"/>
      <c r="O30" s="110"/>
    </row>
    <row r="31" spans="1:15" s="6" customFormat="1" ht="18" customHeight="1" thickBot="1">
      <c r="A31" s="112" t="s">
        <v>6</v>
      </c>
      <c r="B31" s="174">
        <f>SUM(B24:B30)</f>
        <v>1200</v>
      </c>
      <c r="C31" s="186">
        <f>SUM(C24:C30)</f>
        <v>0</v>
      </c>
      <c r="D31" s="135" t="s">
        <v>6</v>
      </c>
      <c r="E31" s="174">
        <f>SUM(E24:E30)</f>
        <v>3890</v>
      </c>
      <c r="F31" s="186">
        <f>SUM(F24:F30)</f>
        <v>0</v>
      </c>
      <c r="G31" s="113" t="s">
        <v>6</v>
      </c>
      <c r="H31" s="174">
        <f>SUM(H24:H30)</f>
        <v>3890</v>
      </c>
      <c r="I31" s="186">
        <f>SUM(I24:I30)</f>
        <v>0</v>
      </c>
      <c r="J31" s="113" t="s">
        <v>6</v>
      </c>
      <c r="K31" s="174">
        <f>SUM(K24:K30)</f>
        <v>3800</v>
      </c>
      <c r="L31" s="186">
        <f>SUM(L24:L30)</f>
        <v>0</v>
      </c>
      <c r="M31" s="113" t="s">
        <v>6</v>
      </c>
      <c r="N31" s="174">
        <f>SUM(N24:N30)</f>
        <v>0</v>
      </c>
      <c r="O31" s="186">
        <f>SUM(O24:O30)</f>
        <v>0</v>
      </c>
    </row>
    <row r="32" spans="3:13" ht="15" customHeight="1" thickBot="1">
      <c r="C32" s="136"/>
      <c r="D32" s="137"/>
      <c r="E32" s="107"/>
      <c r="M32" s="138"/>
    </row>
    <row r="33" spans="1:15" ht="18" customHeight="1" thickBot="1">
      <c r="A33" s="162" t="s">
        <v>198</v>
      </c>
      <c r="B33" s="77"/>
      <c r="C33" s="79" t="s">
        <v>114</v>
      </c>
      <c r="D33" s="139" t="s">
        <v>108</v>
      </c>
      <c r="E33" s="140"/>
      <c r="F33" s="82" t="s">
        <v>24</v>
      </c>
      <c r="G33" s="83">
        <f>SUM(K41,H41,E41,B41,N41)</f>
        <v>5200</v>
      </c>
      <c r="H33" s="84" t="s">
        <v>25</v>
      </c>
      <c r="I33" s="85">
        <f>SUM(C41,F41,I41,L41,O41)</f>
        <v>0</v>
      </c>
      <c r="J33" s="114" t="s">
        <v>111</v>
      </c>
      <c r="K33" s="115"/>
      <c r="L33" s="89"/>
      <c r="M33" s="141"/>
      <c r="N33" s="115"/>
      <c r="O33" s="89"/>
    </row>
    <row r="34" spans="3:13" ht="4.5" customHeight="1" thickBot="1">
      <c r="C34" s="142"/>
      <c r="D34" s="143"/>
      <c r="E34" s="99"/>
      <c r="M34" s="138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63</v>
      </c>
      <c r="N35" s="91"/>
      <c r="O35" s="92"/>
    </row>
    <row r="36" spans="1:15" ht="18" customHeight="1">
      <c r="A36" s="96" t="s">
        <v>5</v>
      </c>
      <c r="B36" s="94" t="s">
        <v>61</v>
      </c>
      <c r="C36" s="95" t="s">
        <v>96</v>
      </c>
      <c r="D36" s="96" t="s">
        <v>5</v>
      </c>
      <c r="E36" s="94" t="s">
        <v>61</v>
      </c>
      <c r="F36" s="95" t="s">
        <v>96</v>
      </c>
      <c r="G36" s="96" t="s">
        <v>5</v>
      </c>
      <c r="H36" s="94" t="s">
        <v>61</v>
      </c>
      <c r="I36" s="95" t="s">
        <v>96</v>
      </c>
      <c r="J36" s="96" t="s">
        <v>5</v>
      </c>
      <c r="K36" s="94" t="s">
        <v>61</v>
      </c>
      <c r="L36" s="95" t="s">
        <v>96</v>
      </c>
      <c r="M36" s="96" t="s">
        <v>5</v>
      </c>
      <c r="N36" s="94" t="s">
        <v>61</v>
      </c>
      <c r="O36" s="95" t="s">
        <v>96</v>
      </c>
    </row>
    <row r="37" spans="1:15" ht="18" customHeight="1">
      <c r="A37" s="59" t="s">
        <v>19</v>
      </c>
      <c r="B37" s="168">
        <v>590</v>
      </c>
      <c r="C37" s="156"/>
      <c r="D37" s="59" t="s">
        <v>182</v>
      </c>
      <c r="E37" s="167">
        <v>670</v>
      </c>
      <c r="F37" s="156"/>
      <c r="G37" s="59" t="s">
        <v>19</v>
      </c>
      <c r="H37" s="167">
        <v>490</v>
      </c>
      <c r="I37" s="156"/>
      <c r="J37" s="59" t="s">
        <v>159</v>
      </c>
      <c r="K37" s="167">
        <v>1130</v>
      </c>
      <c r="L37" s="156"/>
      <c r="M37" s="59" t="s">
        <v>88</v>
      </c>
      <c r="N37" s="167"/>
      <c r="O37" s="156"/>
    </row>
    <row r="38" spans="1:15" ht="18" customHeight="1">
      <c r="A38" s="59" t="s">
        <v>102</v>
      </c>
      <c r="B38" s="168">
        <v>40</v>
      </c>
      <c r="C38" s="156"/>
      <c r="D38" s="59" t="s">
        <v>102</v>
      </c>
      <c r="E38" s="167">
        <v>130</v>
      </c>
      <c r="F38" s="156"/>
      <c r="G38" s="59" t="s">
        <v>20</v>
      </c>
      <c r="H38" s="167">
        <v>140</v>
      </c>
      <c r="I38" s="156"/>
      <c r="J38" s="59" t="s">
        <v>20</v>
      </c>
      <c r="K38" s="167">
        <v>400</v>
      </c>
      <c r="L38" s="156"/>
      <c r="M38" s="59" t="s">
        <v>115</v>
      </c>
      <c r="N38" s="167"/>
      <c r="O38" s="156"/>
    </row>
    <row r="39" spans="1:15" ht="18" customHeight="1">
      <c r="A39" s="59"/>
      <c r="B39" s="168"/>
      <c r="C39" s="156"/>
      <c r="D39" s="59"/>
      <c r="E39" s="167">
        <v>0</v>
      </c>
      <c r="F39" s="156">
        <f>E39</f>
        <v>0</v>
      </c>
      <c r="G39" s="59" t="s">
        <v>21</v>
      </c>
      <c r="H39" s="167">
        <v>660</v>
      </c>
      <c r="I39" s="156"/>
      <c r="J39" s="59" t="s">
        <v>184</v>
      </c>
      <c r="K39" s="168">
        <v>950</v>
      </c>
      <c r="L39" s="156"/>
      <c r="M39" s="59" t="s">
        <v>89</v>
      </c>
      <c r="N39" s="167">
        <v>0</v>
      </c>
      <c r="O39" s="156">
        <f>N39</f>
        <v>0</v>
      </c>
    </row>
    <row r="40" spans="1:15" ht="18" customHeight="1">
      <c r="A40" s="59" t="s">
        <v>20</v>
      </c>
      <c r="B40" s="168"/>
      <c r="C40" s="156">
        <f>B40</f>
        <v>0</v>
      </c>
      <c r="D40" s="59"/>
      <c r="E40" s="167">
        <v>0</v>
      </c>
      <c r="F40" s="156">
        <f>E40</f>
        <v>0</v>
      </c>
      <c r="G40" s="143"/>
      <c r="H40" s="167"/>
      <c r="I40" s="156">
        <f>H40</f>
        <v>0</v>
      </c>
      <c r="J40" s="59"/>
      <c r="K40" s="168"/>
      <c r="L40" s="156">
        <f>K40</f>
        <v>0</v>
      </c>
      <c r="M40" s="204" t="s">
        <v>186</v>
      </c>
      <c r="N40" s="167"/>
      <c r="O40" s="156"/>
    </row>
    <row r="41" spans="1:16" s="6" customFormat="1" ht="18" customHeight="1" thickBot="1">
      <c r="A41" s="112" t="s">
        <v>6</v>
      </c>
      <c r="B41" s="174">
        <f>SUM(B37:B40)</f>
        <v>630</v>
      </c>
      <c r="C41" s="197">
        <f>SUM(C37:C40)</f>
        <v>0</v>
      </c>
      <c r="D41" s="135" t="s">
        <v>6</v>
      </c>
      <c r="E41" s="196">
        <f>SUM(E37:E40)</f>
        <v>800</v>
      </c>
      <c r="F41" s="197">
        <f>SUM(F37:F40)</f>
        <v>0</v>
      </c>
      <c r="G41" s="144" t="s">
        <v>6</v>
      </c>
      <c r="H41" s="174">
        <f>SUM(H37:H40)</f>
        <v>1290</v>
      </c>
      <c r="I41" s="197">
        <f>SUM(I37:I40)</f>
        <v>0</v>
      </c>
      <c r="J41" s="113" t="s">
        <v>6</v>
      </c>
      <c r="K41" s="174">
        <f>SUM(K37:K40)</f>
        <v>2480</v>
      </c>
      <c r="L41" s="197">
        <f>SUM(L37:L40)</f>
        <v>0</v>
      </c>
      <c r="M41" s="113" t="s">
        <v>6</v>
      </c>
      <c r="N41" s="174">
        <f>SUM(N37:N40)</f>
        <v>0</v>
      </c>
      <c r="O41" s="197">
        <f>SUM(O37:O40)</f>
        <v>0</v>
      </c>
      <c r="P41" s="198"/>
    </row>
    <row r="42" spans="1:2" ht="14.25" thickBot="1">
      <c r="A42" s="145"/>
      <c r="B42" s="145"/>
    </row>
    <row r="43" spans="1:15" ht="18" customHeight="1" thickBot="1">
      <c r="A43" s="162" t="s">
        <v>198</v>
      </c>
      <c r="B43" s="77"/>
      <c r="C43" s="79" t="s">
        <v>60</v>
      </c>
      <c r="D43" s="139" t="s">
        <v>78</v>
      </c>
      <c r="E43" s="140"/>
      <c r="F43" s="82" t="s">
        <v>24</v>
      </c>
      <c r="G43" s="83">
        <f>SUM(K51,H51,E51,B51,N51)</f>
        <v>4600</v>
      </c>
      <c r="H43" s="84" t="s">
        <v>25</v>
      </c>
      <c r="I43" s="85">
        <f>SUM(C51,F51,I51,L51,O51)</f>
        <v>0</v>
      </c>
      <c r="J43" s="146"/>
      <c r="K43" s="115"/>
      <c r="L43" s="89"/>
      <c r="M43" s="141"/>
      <c r="N43" s="115"/>
      <c r="O43" s="89"/>
    </row>
    <row r="44" spans="3:13" ht="4.5" customHeight="1" thickBot="1">
      <c r="C44" s="142"/>
      <c r="D44" s="143"/>
      <c r="E44" s="99"/>
      <c r="M44" s="138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63</v>
      </c>
      <c r="N45" s="91"/>
      <c r="O45" s="92"/>
    </row>
    <row r="46" spans="1:15" ht="18" customHeight="1">
      <c r="A46" s="96" t="s">
        <v>5</v>
      </c>
      <c r="B46" s="94" t="s">
        <v>61</v>
      </c>
      <c r="C46" s="95" t="s">
        <v>96</v>
      </c>
      <c r="D46" s="96" t="s">
        <v>5</v>
      </c>
      <c r="E46" s="94" t="s">
        <v>61</v>
      </c>
      <c r="F46" s="95" t="s">
        <v>96</v>
      </c>
      <c r="G46" s="96" t="s">
        <v>5</v>
      </c>
      <c r="H46" s="94" t="s">
        <v>61</v>
      </c>
      <c r="I46" s="95" t="s">
        <v>96</v>
      </c>
      <c r="J46" s="96" t="s">
        <v>5</v>
      </c>
      <c r="K46" s="94" t="s">
        <v>61</v>
      </c>
      <c r="L46" s="95" t="s">
        <v>96</v>
      </c>
      <c r="M46" s="96" t="s">
        <v>5</v>
      </c>
      <c r="N46" s="94" t="s">
        <v>61</v>
      </c>
      <c r="O46" s="95" t="s">
        <v>96</v>
      </c>
    </row>
    <row r="47" spans="1:15" ht="18" customHeight="1">
      <c r="A47" s="59" t="s">
        <v>103</v>
      </c>
      <c r="B47" s="168">
        <v>400</v>
      </c>
      <c r="C47" s="156"/>
      <c r="D47" s="59" t="s">
        <v>183</v>
      </c>
      <c r="E47" s="167">
        <v>600</v>
      </c>
      <c r="F47" s="156"/>
      <c r="G47" s="59" t="s">
        <v>17</v>
      </c>
      <c r="H47" s="167">
        <v>1110</v>
      </c>
      <c r="I47" s="156"/>
      <c r="J47" s="59" t="s">
        <v>185</v>
      </c>
      <c r="K47" s="167">
        <v>1320</v>
      </c>
      <c r="L47" s="156"/>
      <c r="M47" s="59" t="s">
        <v>139</v>
      </c>
      <c r="N47" s="167"/>
      <c r="O47" s="156"/>
    </row>
    <row r="48" spans="1:15" ht="18" customHeight="1">
      <c r="A48" s="59" t="s">
        <v>18</v>
      </c>
      <c r="B48" s="168">
        <v>120</v>
      </c>
      <c r="C48" s="156"/>
      <c r="D48" s="59"/>
      <c r="E48" s="167"/>
      <c r="F48" s="156">
        <f>E48</f>
        <v>0</v>
      </c>
      <c r="G48" s="59" t="s">
        <v>18</v>
      </c>
      <c r="H48" s="167">
        <v>340</v>
      </c>
      <c r="I48" s="156"/>
      <c r="J48" s="204" t="s">
        <v>160</v>
      </c>
      <c r="K48" s="167">
        <v>710</v>
      </c>
      <c r="L48" s="156"/>
      <c r="M48" s="204" t="s">
        <v>143</v>
      </c>
      <c r="N48" s="167"/>
      <c r="O48" s="156"/>
    </row>
    <row r="49" spans="1:15" ht="18" customHeight="1">
      <c r="A49" s="97"/>
      <c r="B49" s="147">
        <v>0</v>
      </c>
      <c r="C49" s="156"/>
      <c r="D49" s="129"/>
      <c r="E49" s="169"/>
      <c r="F49" s="156">
        <f>E49</f>
        <v>0</v>
      </c>
      <c r="G49" s="59"/>
      <c r="H49" s="167"/>
      <c r="I49" s="156">
        <f>H49</f>
        <v>0</v>
      </c>
      <c r="J49" s="59"/>
      <c r="K49" s="167">
        <v>0</v>
      </c>
      <c r="L49" s="156">
        <f>K49</f>
        <v>0</v>
      </c>
      <c r="M49" s="59"/>
      <c r="N49" s="167"/>
      <c r="O49" s="156">
        <f>N49</f>
        <v>0</v>
      </c>
    </row>
    <row r="50" spans="1:15" ht="18" customHeight="1">
      <c r="A50" s="148"/>
      <c r="B50" s="149"/>
      <c r="C50" s="156">
        <f>B50</f>
        <v>0</v>
      </c>
      <c r="D50" s="150"/>
      <c r="E50" s="170"/>
      <c r="F50" s="156">
        <f>E50</f>
        <v>0</v>
      </c>
      <c r="G50" s="137"/>
      <c r="H50" s="167"/>
      <c r="I50" s="156">
        <f>H50</f>
        <v>0</v>
      </c>
      <c r="J50" s="59"/>
      <c r="K50" s="167"/>
      <c r="L50" s="156">
        <f>K50</f>
        <v>0</v>
      </c>
      <c r="M50" s="59"/>
      <c r="N50" s="167"/>
      <c r="O50" s="156">
        <f>N50</f>
        <v>0</v>
      </c>
    </row>
    <row r="51" spans="1:15" s="6" customFormat="1" ht="18" customHeight="1" thickBot="1">
      <c r="A51" s="112" t="s">
        <v>6</v>
      </c>
      <c r="B51" s="174">
        <f>SUM(B47:B50)</f>
        <v>520</v>
      </c>
      <c r="C51" s="197">
        <f>SUM(C47:C50)</f>
        <v>0</v>
      </c>
      <c r="D51" s="135" t="s">
        <v>6</v>
      </c>
      <c r="E51" s="196">
        <f>SUM(E47:E50)</f>
        <v>600</v>
      </c>
      <c r="F51" s="197">
        <f>SUM(F47:F50)</f>
        <v>0</v>
      </c>
      <c r="G51" s="144" t="s">
        <v>6</v>
      </c>
      <c r="H51" s="174">
        <f>SUM(H47:H50)</f>
        <v>1450</v>
      </c>
      <c r="I51" s="197">
        <f>SUM(I47:I50)</f>
        <v>0</v>
      </c>
      <c r="J51" s="113" t="s">
        <v>6</v>
      </c>
      <c r="K51" s="174">
        <f>SUM(K47:K50)</f>
        <v>2030</v>
      </c>
      <c r="L51" s="197">
        <f>SUM(L47:L50)</f>
        <v>0</v>
      </c>
      <c r="M51" s="113" t="s">
        <v>6</v>
      </c>
      <c r="N51" s="174">
        <f>SUM(N47:N50)</f>
        <v>0</v>
      </c>
      <c r="O51" s="197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6" dxfId="45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7" dxfId="45" operator="greaterThan" stopIfTrue="1">
      <formula>A8</formula>
    </cfRule>
  </conditionalFormatting>
  <conditionalFormatting sqref="E8:E13">
    <cfRule type="cellIs" priority="44" dxfId="45" operator="greaterThan" stopIfTrue="1">
      <formula>D8</formula>
    </cfRule>
  </conditionalFormatting>
  <conditionalFormatting sqref="H8:H12">
    <cfRule type="cellIs" priority="43" dxfId="45" operator="greaterThan" stopIfTrue="1">
      <formula>G8</formula>
    </cfRule>
  </conditionalFormatting>
  <conditionalFormatting sqref="K8:K13">
    <cfRule type="cellIs" priority="42" dxfId="45" operator="greaterThan" stopIfTrue="1">
      <formula>J8</formula>
    </cfRule>
  </conditionalFormatting>
  <conditionalFormatting sqref="B24 B26:B27">
    <cfRule type="cellIs" priority="41" dxfId="45" operator="greaterThan" stopIfTrue="1">
      <formula>A24</formula>
    </cfRule>
  </conditionalFormatting>
  <conditionalFormatting sqref="F8:F13">
    <cfRule type="cellIs" priority="20" dxfId="45" operator="greaterThan" stopIfTrue="1">
      <formula>E8</formula>
    </cfRule>
  </conditionalFormatting>
  <conditionalFormatting sqref="I8:I12">
    <cfRule type="cellIs" priority="19" dxfId="45" operator="greaterThan" stopIfTrue="1">
      <formula>H8</formula>
    </cfRule>
  </conditionalFormatting>
  <conditionalFormatting sqref="L8:L14">
    <cfRule type="cellIs" priority="18" dxfId="45" operator="greaterThan" stopIfTrue="1">
      <formula>K8</formula>
    </cfRule>
  </conditionalFormatting>
  <conditionalFormatting sqref="O8:O14">
    <cfRule type="cellIs" priority="17" dxfId="45" operator="greaterThan" stopIfTrue="1">
      <formula>N8</formula>
    </cfRule>
  </conditionalFormatting>
  <conditionalFormatting sqref="C24:C29">
    <cfRule type="cellIs" priority="16" dxfId="45" operator="greaterThan" stopIfTrue="1">
      <formula>B24</formula>
    </cfRule>
  </conditionalFormatting>
  <conditionalFormatting sqref="F24:F29">
    <cfRule type="cellIs" priority="15" dxfId="45" operator="greaterThan" stopIfTrue="1">
      <formula>E24</formula>
    </cfRule>
  </conditionalFormatting>
  <conditionalFormatting sqref="I24:I29">
    <cfRule type="cellIs" priority="14" dxfId="45" operator="greaterThan" stopIfTrue="1">
      <formula>H24</formula>
    </cfRule>
  </conditionalFormatting>
  <conditionalFormatting sqref="L24:L29">
    <cfRule type="cellIs" priority="13" dxfId="45" operator="greaterThan" stopIfTrue="1">
      <formula>K24</formula>
    </cfRule>
  </conditionalFormatting>
  <conditionalFormatting sqref="O24:O29">
    <cfRule type="cellIs" priority="12" dxfId="45" operator="greaterThan" stopIfTrue="1">
      <formula>N24</formula>
    </cfRule>
  </conditionalFormatting>
  <conditionalFormatting sqref="C37:C40">
    <cfRule type="cellIs" priority="11" dxfId="45" operator="greaterThan" stopIfTrue="1">
      <formula>B37</formula>
    </cfRule>
  </conditionalFormatting>
  <conditionalFormatting sqref="F37:F40">
    <cfRule type="cellIs" priority="10" dxfId="45" operator="greaterThan" stopIfTrue="1">
      <formula>E37</formula>
    </cfRule>
  </conditionalFormatting>
  <conditionalFormatting sqref="I37:I40">
    <cfRule type="cellIs" priority="9" dxfId="45" operator="greaterThan" stopIfTrue="1">
      <formula>H37</formula>
    </cfRule>
  </conditionalFormatting>
  <conditionalFormatting sqref="L37:L40">
    <cfRule type="cellIs" priority="8" dxfId="45" operator="greaterThan" stopIfTrue="1">
      <formula>K37</formula>
    </cfRule>
  </conditionalFormatting>
  <conditionalFormatting sqref="O37:O40">
    <cfRule type="cellIs" priority="7" dxfId="45" operator="greaterThan" stopIfTrue="1">
      <formula>N37</formula>
    </cfRule>
  </conditionalFormatting>
  <conditionalFormatting sqref="C47:C50">
    <cfRule type="cellIs" priority="6" dxfId="45" operator="greaterThan" stopIfTrue="1">
      <formula>B47</formula>
    </cfRule>
  </conditionalFormatting>
  <conditionalFormatting sqref="F47:F50">
    <cfRule type="cellIs" priority="5" dxfId="45" operator="greaterThan" stopIfTrue="1">
      <formula>E47</formula>
    </cfRule>
  </conditionalFormatting>
  <conditionalFormatting sqref="I47:I50">
    <cfRule type="cellIs" priority="4" dxfId="45" operator="greaterThan" stopIfTrue="1">
      <formula>H47</formula>
    </cfRule>
  </conditionalFormatting>
  <conditionalFormatting sqref="L47:L50">
    <cfRule type="cellIs" priority="3" dxfId="45" operator="greaterThan" stopIfTrue="1">
      <formula>K47</formula>
    </cfRule>
  </conditionalFormatting>
  <conditionalFormatting sqref="O47:O50">
    <cfRule type="cellIs" priority="2" dxfId="45" operator="greaterThan" stopIfTrue="1">
      <formula>N47</formula>
    </cfRule>
  </conditionalFormatting>
  <conditionalFormatting sqref="B25">
    <cfRule type="cellIs" priority="1" dxfId="45" operator="greaterThan" stopIfTrue="1">
      <formula>A25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B22" sqref="B22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3" t="s">
        <v>90</v>
      </c>
      <c r="B1" s="224"/>
      <c r="C1" s="224"/>
      <c r="D1" s="224"/>
      <c r="E1" s="228" t="s">
        <v>91</v>
      </c>
      <c r="F1" s="224"/>
      <c r="G1" s="229"/>
      <c r="H1" s="35" t="s">
        <v>0</v>
      </c>
      <c r="I1" s="35" t="s">
        <v>49</v>
      </c>
      <c r="J1" s="36"/>
      <c r="K1" s="35" t="s">
        <v>50</v>
      </c>
      <c r="L1" s="37"/>
      <c r="M1" s="1"/>
      <c r="N1" s="1"/>
      <c r="O1" s="1"/>
    </row>
    <row r="2" spans="1:16" ht="33.75" customHeight="1" thickBot="1">
      <c r="A2" s="232">
        <f>'飯塚市・嘉麻市・嘉穂郡・田川市'!A2:D2</f>
        <v>0</v>
      </c>
      <c r="B2" s="233"/>
      <c r="C2" s="233"/>
      <c r="D2" s="233"/>
      <c r="E2" s="225" t="str">
        <f>'飯塚市・嘉麻市・嘉穂郡・田川市'!E2:G2</f>
        <v>令和   年    月    日</v>
      </c>
      <c r="F2" s="226"/>
      <c r="G2" s="227"/>
      <c r="H2" s="38">
        <f>'飯塚市・嘉麻市・嘉穂郡・田川市'!H2</f>
        <v>0</v>
      </c>
      <c r="I2" s="230">
        <f>'飯塚市・嘉麻市・嘉穂郡・田川市'!I2</f>
        <v>0</v>
      </c>
      <c r="J2" s="231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92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93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51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71</v>
      </c>
      <c r="K6" s="27"/>
      <c r="L6" s="29"/>
      <c r="M6" s="27"/>
      <c r="N6" s="30" t="s">
        <v>52</v>
      </c>
      <c r="O6" s="31"/>
    </row>
    <row r="7" spans="1:15" s="12" customFormat="1" ht="30" customHeight="1">
      <c r="A7" s="46"/>
      <c r="B7" s="55" t="s">
        <v>97</v>
      </c>
      <c r="C7" s="56" t="s">
        <v>96</v>
      </c>
      <c r="D7" s="57" t="s">
        <v>97</v>
      </c>
      <c r="E7" s="56" t="s">
        <v>96</v>
      </c>
      <c r="F7" s="57" t="s">
        <v>97</v>
      </c>
      <c r="G7" s="56" t="s">
        <v>96</v>
      </c>
      <c r="H7" s="57" t="s">
        <v>97</v>
      </c>
      <c r="I7" s="56" t="s">
        <v>96</v>
      </c>
      <c r="J7" s="57" t="s">
        <v>97</v>
      </c>
      <c r="K7" s="56" t="s">
        <v>96</v>
      </c>
      <c r="L7" s="54"/>
      <c r="M7" s="47"/>
      <c r="N7" s="55" t="s">
        <v>97</v>
      </c>
      <c r="O7" s="58" t="s">
        <v>96</v>
      </c>
    </row>
    <row r="8" spans="1:15" ht="27.75" customHeight="1">
      <c r="A8" s="33" t="s">
        <v>72</v>
      </c>
      <c r="B8" s="21">
        <f>'飯塚市・嘉麻市・嘉穂郡・田川市'!B30</f>
        <v>4180</v>
      </c>
      <c r="C8" s="49">
        <f>'飯塚市・嘉麻市・嘉穂郡・田川市'!C30</f>
        <v>0</v>
      </c>
      <c r="D8" s="52">
        <f>'飯塚市・嘉麻市・嘉穂郡・田川市'!E30</f>
        <v>5630</v>
      </c>
      <c r="E8" s="15">
        <f>'飯塚市・嘉麻市・嘉穂郡・田川市'!F30</f>
        <v>0</v>
      </c>
      <c r="F8" s="21">
        <f>'飯塚市・嘉麻市・嘉穂郡・田川市'!H30</f>
        <v>6920</v>
      </c>
      <c r="G8" s="15">
        <f>'飯塚市・嘉麻市・嘉穂郡・田川市'!I30</f>
        <v>0</v>
      </c>
      <c r="H8" s="21">
        <f>'飯塚市・嘉麻市・嘉穂郡・田川市'!K30</f>
        <v>13610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30340</v>
      </c>
      <c r="O8" s="45">
        <f>SUM(C8+E8+G8+I8+K8+M8)</f>
        <v>0</v>
      </c>
    </row>
    <row r="9" spans="1:15" ht="27.75" customHeight="1">
      <c r="A9" s="32" t="s">
        <v>109</v>
      </c>
      <c r="B9" s="20">
        <f>'飯塚市・嘉麻市・嘉穂郡・田川市'!B47</f>
        <v>1550</v>
      </c>
      <c r="C9" s="50">
        <f>'飯塚市・嘉麻市・嘉穂郡・田川市'!C47</f>
        <v>0</v>
      </c>
      <c r="D9" s="53">
        <f>'飯塚市・嘉麻市・嘉穂郡・田川市'!E47</f>
        <v>440</v>
      </c>
      <c r="E9" s="13">
        <f>'飯塚市・嘉麻市・嘉穂郡・田川市'!F47</f>
        <v>0</v>
      </c>
      <c r="F9" s="20">
        <f>'飯塚市・嘉麻市・嘉穂郡・田川市'!H47</f>
        <v>2840</v>
      </c>
      <c r="G9" s="13">
        <f>'飯塚市・嘉麻市・嘉穂郡・田川市'!I47</f>
        <v>0</v>
      </c>
      <c r="H9" s="20">
        <f>'飯塚市・嘉麻市・嘉穂郡・田川市'!K47</f>
        <v>3860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8690</v>
      </c>
      <c r="O9" s="14">
        <f>SUM(C9+E9+G9+I9+K9+M9)</f>
        <v>0</v>
      </c>
    </row>
    <row r="10" spans="1:15" ht="27.75" customHeight="1">
      <c r="A10" s="32" t="s">
        <v>64</v>
      </c>
      <c r="B10" s="20">
        <f>'飯塚市・嘉麻市・嘉穂郡・田川市'!B56</f>
        <v>410</v>
      </c>
      <c r="C10" s="13">
        <f>'飯塚市・嘉麻市・嘉穂郡・田川市'!C56</f>
        <v>0</v>
      </c>
      <c r="D10" s="20">
        <f>'飯塚市・嘉麻市・嘉穂郡・田川市'!E56</f>
        <v>820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1100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2330</v>
      </c>
      <c r="O10" s="14">
        <f aca="true" t="shared" si="1" ref="O10:O21">SUM(C10+E10+G10+I10+K10+M10)</f>
        <v>0</v>
      </c>
    </row>
    <row r="11" spans="1:15" ht="27.75" customHeight="1">
      <c r="A11" s="32" t="s">
        <v>65</v>
      </c>
      <c r="B11" s="20">
        <f>'飯塚市・嘉麻市・嘉穂郡・田川市'!B70</f>
        <v>2690</v>
      </c>
      <c r="C11" s="13">
        <f>'飯塚市・嘉麻市・嘉穂郡・田川市'!C70</f>
        <v>0</v>
      </c>
      <c r="D11" s="20">
        <f>'飯塚市・嘉麻市・嘉穂郡・田川市'!E70</f>
        <v>3550</v>
      </c>
      <c r="E11" s="13">
        <f>'飯塚市・嘉麻市・嘉穂郡・田川市'!F70</f>
        <v>0</v>
      </c>
      <c r="F11" s="20">
        <f>'飯塚市・嘉麻市・嘉穂郡・田川市'!H70</f>
        <v>6610</v>
      </c>
      <c r="G11" s="13">
        <f>'飯塚市・嘉麻市・嘉穂郡・田川市'!I70</f>
        <v>0</v>
      </c>
      <c r="H11" s="20">
        <f>'飯塚市・嘉麻市・嘉穂郡・田川市'!K70</f>
        <v>4080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16930</v>
      </c>
      <c r="O11" s="14">
        <f t="shared" si="1"/>
        <v>0</v>
      </c>
    </row>
    <row r="12" spans="1:15" ht="27.75" customHeight="1">
      <c r="A12" s="32" t="s">
        <v>73</v>
      </c>
      <c r="B12" s="20">
        <f>'田川郡・直方市・宮若市・鞍手郡'!B18</f>
        <v>780</v>
      </c>
      <c r="C12" s="13">
        <f>'田川郡・直方市・宮若市・鞍手郡'!C18</f>
        <v>0</v>
      </c>
      <c r="D12" s="20">
        <f>'田川郡・直方市・宮若市・鞍手郡'!E18</f>
        <v>2650</v>
      </c>
      <c r="E12" s="13">
        <f>'田川郡・直方市・宮若市・鞍手郡'!F18</f>
        <v>0</v>
      </c>
      <c r="F12" s="20">
        <f>'田川郡・直方市・宮若市・鞍手郡'!H18</f>
        <v>3800</v>
      </c>
      <c r="G12" s="13">
        <f>'田川郡・直方市・宮若市・鞍手郡'!I18</f>
        <v>0</v>
      </c>
      <c r="H12" s="20">
        <f>'田川郡・直方市・宮若市・鞍手郡'!K18</f>
        <v>2650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9880</v>
      </c>
      <c r="O12" s="14">
        <f t="shared" si="1"/>
        <v>0</v>
      </c>
    </row>
    <row r="13" spans="1:15" ht="27.75" customHeight="1">
      <c r="A13" s="32" t="s">
        <v>74</v>
      </c>
      <c r="B13" s="20">
        <f>'田川郡・直方市・宮若市・鞍手郡'!B31</f>
        <v>1200</v>
      </c>
      <c r="C13" s="13">
        <f>'田川郡・直方市・宮若市・鞍手郡'!C31</f>
        <v>0</v>
      </c>
      <c r="D13" s="20">
        <f>'田川郡・直方市・宮若市・鞍手郡'!E31</f>
        <v>3890</v>
      </c>
      <c r="E13" s="13">
        <f>'田川郡・直方市・宮若市・鞍手郡'!F31</f>
        <v>0</v>
      </c>
      <c r="F13" s="20">
        <f>'田川郡・直方市・宮若市・鞍手郡'!H31</f>
        <v>3890</v>
      </c>
      <c r="G13" s="13">
        <f>'田川郡・直方市・宮若市・鞍手郡'!I31</f>
        <v>0</v>
      </c>
      <c r="H13" s="20">
        <f>'田川郡・直方市・宮若市・鞍手郡'!K31</f>
        <v>3800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12780</v>
      </c>
      <c r="O13" s="14">
        <f t="shared" si="1"/>
        <v>0</v>
      </c>
    </row>
    <row r="14" spans="1:15" ht="27.75" customHeight="1">
      <c r="A14" s="32" t="s">
        <v>110</v>
      </c>
      <c r="B14" s="20">
        <f>'田川郡・直方市・宮若市・鞍手郡'!B41</f>
        <v>630</v>
      </c>
      <c r="C14" s="13">
        <f>'田川郡・直方市・宮若市・鞍手郡'!C41</f>
        <v>0</v>
      </c>
      <c r="D14" s="20">
        <f>'田川郡・直方市・宮若市・鞍手郡'!E41</f>
        <v>800</v>
      </c>
      <c r="E14" s="13">
        <f>'田川郡・直方市・宮若市・鞍手郡'!F41</f>
        <v>0</v>
      </c>
      <c r="F14" s="20">
        <f>'田川郡・直方市・宮若市・鞍手郡'!H41</f>
        <v>1290</v>
      </c>
      <c r="G14" s="13">
        <f>'田川郡・直方市・宮若市・鞍手郡'!I41</f>
        <v>0</v>
      </c>
      <c r="H14" s="20">
        <f>'田川郡・直方市・宮若市・鞍手郡'!K41</f>
        <v>2480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5200</v>
      </c>
      <c r="O14" s="14">
        <f t="shared" si="1"/>
        <v>0</v>
      </c>
    </row>
    <row r="15" spans="1:15" ht="27.75" customHeight="1">
      <c r="A15" s="32" t="s">
        <v>75</v>
      </c>
      <c r="B15" s="20">
        <f>'田川郡・直方市・宮若市・鞍手郡'!B51</f>
        <v>520</v>
      </c>
      <c r="C15" s="13">
        <f>'田川郡・直方市・宮若市・鞍手郡'!C51</f>
        <v>0</v>
      </c>
      <c r="D15" s="20">
        <f>'田川郡・直方市・宮若市・鞍手郡'!E51</f>
        <v>600</v>
      </c>
      <c r="E15" s="13">
        <f>'田川郡・直方市・宮若市・鞍手郡'!F51</f>
        <v>0</v>
      </c>
      <c r="F15" s="20">
        <f>'田川郡・直方市・宮若市・鞍手郡'!H51</f>
        <v>1450</v>
      </c>
      <c r="G15" s="13">
        <f>'田川郡・直方市・宮若市・鞍手郡'!I51</f>
        <v>0</v>
      </c>
      <c r="H15" s="20">
        <f>'田川郡・直方市・宮若市・鞍手郡'!K51</f>
        <v>2030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4600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53</v>
      </c>
      <c r="B27" s="22">
        <f aca="true" t="shared" si="2" ref="B27:K27">SUM(B8:B26)</f>
        <v>11960</v>
      </c>
      <c r="C27" s="18">
        <f t="shared" si="2"/>
        <v>0</v>
      </c>
      <c r="D27" s="23">
        <f t="shared" si="2"/>
        <v>18380</v>
      </c>
      <c r="E27" s="18">
        <f t="shared" si="2"/>
        <v>0</v>
      </c>
      <c r="F27" s="23">
        <f t="shared" si="2"/>
        <v>26800</v>
      </c>
      <c r="G27" s="18">
        <f t="shared" si="2"/>
        <v>0</v>
      </c>
      <c r="H27" s="23">
        <f t="shared" si="2"/>
        <v>33610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90750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9" scale="76" r:id="rId2"/>
  <headerFooter alignWithMargins="0">
    <oddHeader>&amp;L&amp;"ＭＳ Ｐ明朝,太字"&amp;18筑豊地区　市郡別集計表　（02.10)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2020-09-11T04:13:16Z</cp:lastPrinted>
  <dcterms:created xsi:type="dcterms:W3CDTF">1997-07-02T14:12:32Z</dcterms:created>
  <dcterms:modified xsi:type="dcterms:W3CDTF">2020-09-16T03:03:30Z</dcterms:modified>
  <cp:category/>
  <cp:version/>
  <cp:contentType/>
  <cp:contentStatus/>
</cp:coreProperties>
</file>